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ethreesf.sharepoint.com/sites/CPUC_IDER/Shared Documents/2026 ACC/9_Staff Proposal/Delivered/"/>
    </mc:Choice>
  </mc:AlternateContent>
  <xr:revisionPtr revIDLastSave="683" documentId="8_{6C6361FA-C553-E043-854B-BD94FC627205}" xr6:coauthVersionLast="47" xr6:coauthVersionMax="47" xr10:uidLastSave="{66013787-0A8D-4623-B012-021F03432D62}"/>
  <bookViews>
    <workbookView xWindow="33720" yWindow="6150" windowWidth="29040" windowHeight="15720" xr2:uid="{25868134-28F0-F449-8661-F2DD2AAAE003}"/>
  </bookViews>
  <sheets>
    <sheet name="Cover" sheetId="12" r:id="rId1"/>
    <sheet name="Result Summary" sheetId="10" r:id="rId2"/>
    <sheet name="Calculations - 4hr" sheetId="17" r:id="rId3"/>
    <sheet name="Calculations - 8hr" sheetId="18" r:id="rId4"/>
    <sheet name="Inputs" sheetId="1" r:id="rId5"/>
    <sheet name="References" sheetId="11" r:id="rId6"/>
  </sheets>
  <externalReferences>
    <externalReference r:id="rId7"/>
    <externalReference r:id="rId8"/>
    <externalReference r:id="rId9"/>
  </externalReferences>
  <definedNames>
    <definedName name="_xlnm._FilterDatabase" localSheetId="2" hidden="1">'Calculations - 4hr'!$D$20:$E$21</definedName>
    <definedName name="_xlnm._FilterDatabase" localSheetId="3" hidden="1">'Calculations - 8hr'!$D$20:$E$21</definedName>
    <definedName name="discount_rate" localSheetId="2">'Calculations - 4hr'!$E$8</definedName>
    <definedName name="discount_rate" localSheetId="3">'Calculations - 8hr'!$E$8</definedName>
    <definedName name="discount_rate">#REF!</definedName>
    <definedName name="dollarYear">[1]Inflation!$C$18</definedName>
    <definedName name="HistoricalYear">[2]Dropdowns!$X$4</definedName>
    <definedName name="inputDollarYear">[1]Inflation!$C$19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real_discount_rate">'[3]IRP Inputs'!$C$10</definedName>
    <definedName name="Resources">[1]Lists!$G$3:$G$115</definedName>
    <definedName name="Years">[1]Lists!$F$3:$F$30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7" i="18" l="1"/>
  <c r="G217" i="17"/>
  <c r="T42" i="18" l="1"/>
  <c r="U42" i="18" s="1"/>
  <c r="S42" i="18"/>
  <c r="Y42" i="18"/>
  <c r="Z42" i="18" s="1"/>
  <c r="AA42" i="18" s="1"/>
  <c r="X42" i="18"/>
  <c r="Y33" i="18"/>
  <c r="Z33" i="18" s="1"/>
  <c r="AA33" i="18" s="1"/>
  <c r="X33" i="18"/>
  <c r="T33" i="18"/>
  <c r="U33" i="18"/>
  <c r="S33" i="18"/>
  <c r="J33" i="17"/>
  <c r="L33" i="17"/>
  <c r="N33" i="17"/>
  <c r="Y42" i="17"/>
  <c r="Z42" i="17" s="1"/>
  <c r="AA42" i="17" s="1"/>
  <c r="X42" i="17"/>
  <c r="T42" i="17"/>
  <c r="U42" i="17" s="1"/>
  <c r="S42" i="17"/>
  <c r="T33" i="17"/>
  <c r="U33" i="17" s="1"/>
  <c r="S33" i="17"/>
  <c r="Y33" i="17"/>
  <c r="Z33" i="17" s="1"/>
  <c r="AA33" i="17" s="1"/>
  <c r="X33" i="17"/>
  <c r="AB193" i="17"/>
  <c r="AC192" i="18"/>
  <c r="AC189" i="18"/>
  <c r="AC192" i="17"/>
  <c r="AC189" i="17"/>
  <c r="E10" i="18"/>
  <c r="E11" i="18"/>
  <c r="E12" i="18"/>
  <c r="E13" i="18"/>
  <c r="E14" i="18"/>
  <c r="E9" i="18"/>
  <c r="E8" i="18"/>
  <c r="S5" i="1"/>
  <c r="G197" i="18"/>
  <c r="AB192" i="18"/>
  <c r="W192" i="18"/>
  <c r="V192" i="18"/>
  <c r="R192" i="18"/>
  <c r="Q192" i="18"/>
  <c r="P192" i="18"/>
  <c r="O192" i="18"/>
  <c r="M192" i="18"/>
  <c r="K192" i="18"/>
  <c r="I192" i="18"/>
  <c r="H192" i="18"/>
  <c r="G192" i="18"/>
  <c r="X191" i="18"/>
  <c r="S191" i="18"/>
  <c r="N191" i="18"/>
  <c r="L191" i="18"/>
  <c r="J191" i="18"/>
  <c r="B156" i="18"/>
  <c r="B121" i="18"/>
  <c r="B88" i="18"/>
  <c r="B55" i="18"/>
  <c r="H28" i="18"/>
  <c r="J191" i="17"/>
  <c r="J192" i="17" s="1"/>
  <c r="L191" i="17"/>
  <c r="L192" i="17" s="1"/>
  <c r="N191" i="17"/>
  <c r="N192" i="17" s="1"/>
  <c r="S191" i="17"/>
  <c r="X191" i="17"/>
  <c r="G192" i="17"/>
  <c r="H192" i="17"/>
  <c r="I192" i="17"/>
  <c r="K192" i="17"/>
  <c r="M192" i="17"/>
  <c r="O192" i="17"/>
  <c r="P192" i="17"/>
  <c r="Q192" i="17"/>
  <c r="R192" i="17"/>
  <c r="V192" i="17"/>
  <c r="W192" i="17"/>
  <c r="AB192" i="17"/>
  <c r="G197" i="17"/>
  <c r="B156" i="17"/>
  <c r="B157" i="17"/>
  <c r="B121" i="17"/>
  <c r="B122" i="17" s="1"/>
  <c r="B88" i="17"/>
  <c r="B55" i="17"/>
  <c r="G36" i="17"/>
  <c r="G37" i="17"/>
  <c r="G45" i="17"/>
  <c r="G46" i="17"/>
  <c r="H28" i="17"/>
  <c r="H37" i="17" s="1"/>
  <c r="N12" i="1"/>
  <c r="O12" i="1"/>
  <c r="N13" i="1"/>
  <c r="O13" i="1"/>
  <c r="N14" i="1"/>
  <c r="O14" i="1"/>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29" i="1"/>
  <c r="O29" i="1"/>
  <c r="N30" i="1"/>
  <c r="O30" i="1"/>
  <c r="N31" i="1"/>
  <c r="O31" i="1"/>
  <c r="N32" i="1"/>
  <c r="O32" i="1"/>
  <c r="O11" i="1"/>
  <c r="N11" i="1"/>
  <c r="K11" i="1"/>
  <c r="J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G11" i="1"/>
  <c r="F11" i="1"/>
  <c r="D5" i="10"/>
  <c r="E5" i="10" s="1"/>
  <c r="F5" i="10" s="1"/>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192" i="18" l="1"/>
  <c r="AD189" i="18"/>
  <c r="AD192" i="17"/>
  <c r="AD189" i="17"/>
  <c r="U11" i="1"/>
  <c r="D11" i="1" s="1"/>
  <c r="G32" i="17" s="1"/>
  <c r="H46" i="18"/>
  <c r="I46" i="18"/>
  <c r="J46" i="18"/>
  <c r="K46" i="18"/>
  <c r="L46" i="18"/>
  <c r="M46" i="18"/>
  <c r="N46" i="18"/>
  <c r="O46" i="18"/>
  <c r="P46" i="18"/>
  <c r="Q46" i="18"/>
  <c r="R46" i="18"/>
  <c r="S46" i="18"/>
  <c r="T46" i="18"/>
  <c r="U46" i="18"/>
  <c r="V46" i="18"/>
  <c r="W46" i="18"/>
  <c r="X46" i="18"/>
  <c r="Y46" i="18"/>
  <c r="Z46" i="18"/>
  <c r="AA46" i="18"/>
  <c r="AB46" i="18"/>
  <c r="AC46" i="18"/>
  <c r="AD46" i="18"/>
  <c r="AE46" i="18"/>
  <c r="AF46" i="18"/>
  <c r="AG46" i="18"/>
  <c r="AH46" i="18"/>
  <c r="AI46" i="18"/>
  <c r="AJ46" i="18"/>
  <c r="AK46" i="18"/>
  <c r="AL46" i="18"/>
  <c r="AM46" i="18"/>
  <c r="AN46" i="18"/>
  <c r="AO46" i="18"/>
  <c r="AP46" i="18"/>
  <c r="AQ46" i="18"/>
  <c r="AR46" i="18"/>
  <c r="AS46" i="18"/>
  <c r="AT46" i="18"/>
  <c r="AU46" i="18"/>
  <c r="AV46" i="18"/>
  <c r="I45" i="18"/>
  <c r="J45" i="18"/>
  <c r="L45" i="18"/>
  <c r="BJ45" i="18"/>
  <c r="BM45" i="18"/>
  <c r="BP45" i="18"/>
  <c r="BS45" i="18"/>
  <c r="BV45" i="18"/>
  <c r="BZ45" i="18"/>
  <c r="CC45" i="18"/>
  <c r="G45" i="18"/>
  <c r="G44" i="18"/>
  <c r="V41" i="18"/>
  <c r="P41" i="18"/>
  <c r="K41" i="18"/>
  <c r="G41" i="18"/>
  <c r="AW46" i="18"/>
  <c r="AX46" i="18"/>
  <c r="AY46" i="18"/>
  <c r="AZ46" i="18"/>
  <c r="BA46" i="18"/>
  <c r="BB46" i="18"/>
  <c r="BC46" i="18"/>
  <c r="BD46" i="18"/>
  <c r="BE46" i="18"/>
  <c r="BF46" i="18"/>
  <c r="BG46" i="18"/>
  <c r="BH46" i="18"/>
  <c r="BI46" i="18"/>
  <c r="BJ46" i="18"/>
  <c r="BK46" i="18"/>
  <c r="BL46" i="18"/>
  <c r="BM46" i="18"/>
  <c r="BN46" i="18"/>
  <c r="BO46" i="18"/>
  <c r="BP46" i="18"/>
  <c r="BQ46" i="18"/>
  <c r="BR46" i="18"/>
  <c r="BS46" i="18"/>
  <c r="BT46" i="18"/>
  <c r="BU46" i="18"/>
  <c r="BV46" i="18"/>
  <c r="BW46" i="18"/>
  <c r="BX46" i="18"/>
  <c r="BY46" i="18"/>
  <c r="BZ46" i="18"/>
  <c r="CA46" i="18"/>
  <c r="CB46" i="18"/>
  <c r="CC46" i="18"/>
  <c r="CD46" i="18"/>
  <c r="CE46" i="18"/>
  <c r="G46" i="18"/>
  <c r="H45" i="18"/>
  <c r="K45" i="18"/>
  <c r="M45" i="18"/>
  <c r="BK45" i="18"/>
  <c r="BO45" i="18"/>
  <c r="BR45" i="18"/>
  <c r="BU45" i="18"/>
  <c r="BX45" i="18"/>
  <c r="CA45" i="18"/>
  <c r="CD45" i="18"/>
  <c r="AB41" i="18"/>
  <c r="R41" i="18"/>
  <c r="O41" i="18"/>
  <c r="H41" i="18"/>
  <c r="N45" i="18"/>
  <c r="O45" i="18"/>
  <c r="P45" i="18"/>
  <c r="Q45" i="18"/>
  <c r="R45" i="18"/>
  <c r="S45" i="18"/>
  <c r="T45" i="18"/>
  <c r="U45" i="18"/>
  <c r="V45" i="18"/>
  <c r="W45" i="18"/>
  <c r="X45" i="18"/>
  <c r="Y45" i="18"/>
  <c r="Z45" i="18"/>
  <c r="AA45" i="18"/>
  <c r="AB45" i="18"/>
  <c r="AC45" i="18"/>
  <c r="AD45" i="18"/>
  <c r="AE45" i="18"/>
  <c r="AF45" i="18"/>
  <c r="AG45" i="18"/>
  <c r="AH45" i="18"/>
  <c r="AI45" i="18"/>
  <c r="AJ45" i="18"/>
  <c r="AK45" i="18"/>
  <c r="AL45" i="18"/>
  <c r="AM45" i="18"/>
  <c r="AN45" i="18"/>
  <c r="AO45" i="18"/>
  <c r="AP45" i="18"/>
  <c r="AQ45" i="18"/>
  <c r="AR45" i="18"/>
  <c r="AS45" i="18"/>
  <c r="AT45" i="18"/>
  <c r="AU45" i="18"/>
  <c r="AV45" i="18"/>
  <c r="AW45" i="18"/>
  <c r="AX45" i="18"/>
  <c r="AY45" i="18"/>
  <c r="AZ45" i="18"/>
  <c r="BA45" i="18"/>
  <c r="BB45" i="18"/>
  <c r="BC45" i="18"/>
  <c r="BD45" i="18"/>
  <c r="BE45" i="18"/>
  <c r="BF45" i="18"/>
  <c r="BG45" i="18"/>
  <c r="BH45" i="18"/>
  <c r="BI45" i="18"/>
  <c r="BL45" i="18"/>
  <c r="BN45" i="18"/>
  <c r="BQ45" i="18"/>
  <c r="BT45" i="18"/>
  <c r="BW45" i="18"/>
  <c r="BY45" i="18"/>
  <c r="CB45" i="18"/>
  <c r="CE45" i="18"/>
  <c r="H44" i="18"/>
  <c r="W41" i="18"/>
  <c r="Q41" i="18"/>
  <c r="M41" i="18"/>
  <c r="I41" i="18"/>
  <c r="G202" i="17"/>
  <c r="I205" i="18"/>
  <c r="H205" i="18"/>
  <c r="G205" i="18"/>
  <c r="H197" i="18"/>
  <c r="H193" i="18"/>
  <c r="H194" i="18" s="1"/>
  <c r="G193" i="18"/>
  <c r="G194" i="18" s="1"/>
  <c r="X192" i="18"/>
  <c r="S192" i="18"/>
  <c r="N192" i="18"/>
  <c r="L192" i="18"/>
  <c r="J192" i="18"/>
  <c r="Y191" i="18"/>
  <c r="T191" i="18"/>
  <c r="H155" i="18" a="1"/>
  <c r="H155" i="18" s="1"/>
  <c r="H36" i="18"/>
  <c r="B157" i="18"/>
  <c r="G37" i="18"/>
  <c r="G36" i="18"/>
  <c r="I28" i="18"/>
  <c r="B122" i="18"/>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B142" i="18" s="1"/>
  <c r="B143" i="18" s="1"/>
  <c r="B144" i="18" s="1"/>
  <c r="B145" i="18" s="1"/>
  <c r="B146" i="18" s="1"/>
  <c r="B147" i="18" s="1"/>
  <c r="I32" i="18"/>
  <c r="I34" i="18" s="1"/>
  <c r="B89" i="18"/>
  <c r="G88" i="18"/>
  <c r="G35" i="18"/>
  <c r="H32" i="18"/>
  <c r="H34" i="18" s="1"/>
  <c r="B56" i="18"/>
  <c r="I55" i="18"/>
  <c r="H55" i="18"/>
  <c r="G55" i="18"/>
  <c r="H37" i="18"/>
  <c r="H202" i="18" s="1"/>
  <c r="G32" i="18"/>
  <c r="G34" i="18" s="1"/>
  <c r="G193" i="17"/>
  <c r="G194" i="17" s="1"/>
  <c r="C8" i="10" s="1"/>
  <c r="T191" i="17"/>
  <c r="U191" i="17" s="1"/>
  <c r="U192" i="17" s="1"/>
  <c r="B123" i="17"/>
  <c r="B124" i="17" s="1"/>
  <c r="B125" i="17" s="1"/>
  <c r="B126" i="17" s="1"/>
  <c r="B127" i="17" s="1"/>
  <c r="G205" i="17"/>
  <c r="G55" i="17"/>
  <c r="Y191" i="17"/>
  <c r="Y192" i="17" s="1"/>
  <c r="S192" i="17"/>
  <c r="X192" i="17"/>
  <c r="H36" i="17"/>
  <c r="H193" i="17"/>
  <c r="H194" i="17" s="1"/>
  <c r="D8" i="10" s="1"/>
  <c r="H197" i="17"/>
  <c r="H155" i="17" a="1"/>
  <c r="H155" i="17" s="1"/>
  <c r="H205" i="17"/>
  <c r="H46" i="17"/>
  <c r="I28" i="17"/>
  <c r="H45" i="17"/>
  <c r="B56" i="17"/>
  <c r="B89" i="17"/>
  <c r="G88" i="17"/>
  <c r="B158" i="17"/>
  <c r="T192" i="17"/>
  <c r="G156" i="17" a="1"/>
  <c r="G156" i="17" s="1"/>
  <c r="AV32" i="1"/>
  <c r="M32" i="1" s="1"/>
  <c r="AV31" i="1"/>
  <c r="M31" i="1" s="1"/>
  <c r="AV30" i="1"/>
  <c r="AV29" i="1"/>
  <c r="AV28" i="1"/>
  <c r="AV27" i="1"/>
  <c r="AV26" i="1"/>
  <c r="AV25" i="1"/>
  <c r="AV24" i="1"/>
  <c r="AV23" i="1"/>
  <c r="AV22" i="1"/>
  <c r="M22" i="1" s="1"/>
  <c r="AV21" i="1"/>
  <c r="AV20" i="1"/>
  <c r="M20" i="1" s="1"/>
  <c r="AV19" i="1"/>
  <c r="M19" i="1" s="1"/>
  <c r="AV18" i="1"/>
  <c r="AV17" i="1"/>
  <c r="AV16" i="1"/>
  <c r="M16" i="1" s="1"/>
  <c r="AV15" i="1"/>
  <c r="M15" i="1" s="1"/>
  <c r="AV14" i="1"/>
  <c r="AV13" i="1"/>
  <c r="AV12" i="1"/>
  <c r="M12" i="1" s="1"/>
  <c r="AV11" i="1"/>
  <c r="M11" i="1" s="1"/>
  <c r="AQ32" i="1"/>
  <c r="L32" i="1" s="1"/>
  <c r="AQ31" i="1"/>
  <c r="L31" i="1" s="1"/>
  <c r="AQ30" i="1"/>
  <c r="AQ29" i="1"/>
  <c r="AQ28" i="1"/>
  <c r="AQ27" i="1"/>
  <c r="AQ26" i="1"/>
  <c r="AQ25" i="1"/>
  <c r="AQ24" i="1"/>
  <c r="AQ23" i="1"/>
  <c r="L23" i="1" s="1"/>
  <c r="AQ22" i="1"/>
  <c r="L22" i="1" s="1"/>
  <c r="AQ21" i="1"/>
  <c r="AQ20" i="1"/>
  <c r="L20" i="1" s="1"/>
  <c r="AQ19" i="1"/>
  <c r="L19" i="1" s="1"/>
  <c r="AQ18" i="1"/>
  <c r="AQ17" i="1"/>
  <c r="L17" i="1" s="1"/>
  <c r="AQ16" i="1"/>
  <c r="L16" i="1" s="1"/>
  <c r="AQ15" i="1"/>
  <c r="L15" i="1" s="1"/>
  <c r="AQ14" i="1"/>
  <c r="AQ13" i="1"/>
  <c r="L13" i="1" s="1"/>
  <c r="AQ12" i="1"/>
  <c r="L12" i="1" s="1"/>
  <c r="AQ11" i="1"/>
  <c r="AJ12" i="1"/>
  <c r="I12" i="1" s="1"/>
  <c r="H44" i="17" s="1"/>
  <c r="AJ13" i="1"/>
  <c r="I13" i="1" s="1"/>
  <c r="AJ14" i="1"/>
  <c r="AJ15" i="1"/>
  <c r="AJ16" i="1"/>
  <c r="AJ17" i="1"/>
  <c r="AJ18" i="1"/>
  <c r="AJ19" i="1"/>
  <c r="AJ20" i="1"/>
  <c r="AJ21" i="1"/>
  <c r="AJ22" i="1"/>
  <c r="AJ23" i="1"/>
  <c r="AJ24" i="1"/>
  <c r="I24" i="1" s="1"/>
  <c r="AJ25" i="1"/>
  <c r="I25" i="1" s="1"/>
  <c r="AJ26" i="1"/>
  <c r="AJ27" i="1"/>
  <c r="AJ28" i="1"/>
  <c r="AJ29" i="1"/>
  <c r="AJ30" i="1"/>
  <c r="I30" i="1" s="1"/>
  <c r="AJ31" i="1"/>
  <c r="I31" i="1" s="1"/>
  <c r="AJ32" i="1"/>
  <c r="I32" i="1" s="1"/>
  <c r="AJ11" i="1"/>
  <c r="I11" i="1" s="1"/>
  <c r="G44" i="17" s="1"/>
  <c r="AE32" i="1"/>
  <c r="H32" i="1" s="1"/>
  <c r="AE31" i="1"/>
  <c r="H31" i="1" s="1"/>
  <c r="AE30" i="1"/>
  <c r="H30" i="1" s="1"/>
  <c r="AE29" i="1"/>
  <c r="H29" i="1" s="1"/>
  <c r="AE28" i="1"/>
  <c r="H28" i="1" s="1"/>
  <c r="AE27" i="1"/>
  <c r="H27" i="1" s="1"/>
  <c r="AE26" i="1"/>
  <c r="H26" i="1" s="1"/>
  <c r="AE25" i="1"/>
  <c r="H25" i="1" s="1"/>
  <c r="AE24" i="1"/>
  <c r="H24" i="1" s="1"/>
  <c r="AE23" i="1"/>
  <c r="H23" i="1" s="1"/>
  <c r="AE22" i="1"/>
  <c r="H22" i="1" s="1"/>
  <c r="AE21" i="1"/>
  <c r="H21" i="1" s="1"/>
  <c r="AE20" i="1"/>
  <c r="H20" i="1" s="1"/>
  <c r="AE19" i="1"/>
  <c r="H19" i="1" s="1"/>
  <c r="AE18" i="1"/>
  <c r="H18" i="1" s="1"/>
  <c r="AE17" i="1"/>
  <c r="H17" i="1" s="1"/>
  <c r="AE16" i="1"/>
  <c r="H16" i="1" s="1"/>
  <c r="AE15" i="1"/>
  <c r="H15" i="1" s="1"/>
  <c r="AE14" i="1"/>
  <c r="H14" i="1" s="1"/>
  <c r="AE13" i="1"/>
  <c r="H13" i="1" s="1"/>
  <c r="AE12" i="1"/>
  <c r="H12" i="1" s="1"/>
  <c r="H41" i="17" s="1"/>
  <c r="H43" i="17" s="1"/>
  <c r="AE11" i="1"/>
  <c r="H11" i="1" s="1"/>
  <c r="G41" i="17" s="1"/>
  <c r="G43" i="17" s="1"/>
  <c r="X12" i="1"/>
  <c r="E12" i="1" s="1"/>
  <c r="H35" i="17" s="1"/>
  <c r="X13" i="1"/>
  <c r="E13" i="1" s="1"/>
  <c r="X14" i="1"/>
  <c r="E14" i="1" s="1"/>
  <c r="X15" i="1"/>
  <c r="E15" i="1" s="1"/>
  <c r="X16" i="1"/>
  <c r="E16" i="1" s="1"/>
  <c r="U20" i="1"/>
  <c r="U24" i="1"/>
  <c r="X17" i="1"/>
  <c r="E17" i="1" s="1"/>
  <c r="X18" i="1"/>
  <c r="E18" i="1" s="1"/>
  <c r="X19" i="1"/>
  <c r="E19" i="1" s="1"/>
  <c r="X20" i="1"/>
  <c r="E20" i="1" s="1"/>
  <c r="X21" i="1"/>
  <c r="E21" i="1" s="1"/>
  <c r="X22" i="1"/>
  <c r="E22" i="1" s="1"/>
  <c r="X23" i="1"/>
  <c r="E23" i="1" s="1"/>
  <c r="X24" i="1"/>
  <c r="E24" i="1" s="1"/>
  <c r="X25" i="1"/>
  <c r="E25" i="1" s="1"/>
  <c r="X26" i="1"/>
  <c r="E26" i="1" s="1"/>
  <c r="X27" i="1"/>
  <c r="E27" i="1" s="1"/>
  <c r="X28" i="1"/>
  <c r="E28" i="1" s="1"/>
  <c r="X29" i="1"/>
  <c r="E29" i="1" s="1"/>
  <c r="X30" i="1"/>
  <c r="E30" i="1" s="1"/>
  <c r="X31" i="1"/>
  <c r="E31" i="1" s="1"/>
  <c r="X32" i="1"/>
  <c r="E32" i="1" s="1"/>
  <c r="X11" i="1"/>
  <c r="E11" i="1" s="1"/>
  <c r="G35" i="17" s="1"/>
  <c r="U12" i="1"/>
  <c r="U13" i="1"/>
  <c r="D13" i="1" s="1"/>
  <c r="U14" i="1"/>
  <c r="U15" i="1"/>
  <c r="U16" i="1"/>
  <c r="U17" i="1"/>
  <c r="U18" i="1"/>
  <c r="U19" i="1"/>
  <c r="U21" i="1"/>
  <c r="U22" i="1"/>
  <c r="U23" i="1"/>
  <c r="U25" i="1"/>
  <c r="U26" i="1"/>
  <c r="U27" i="1"/>
  <c r="U28" i="1"/>
  <c r="U29" i="1"/>
  <c r="U30" i="1"/>
  <c r="U31" i="1"/>
  <c r="U32" i="1"/>
  <c r="AE192" i="18" l="1"/>
  <c r="AC193" i="18"/>
  <c r="AC194" i="18" s="1"/>
  <c r="AE189" i="18"/>
  <c r="AE192" i="17"/>
  <c r="AC193" i="17"/>
  <c r="AC194" i="17" s="1"/>
  <c r="AE189" i="17"/>
  <c r="I44" i="18"/>
  <c r="J44" i="18" s="1"/>
  <c r="K44" i="18" s="1"/>
  <c r="L44" i="18" s="1"/>
  <c r="M44" i="18"/>
  <c r="N44" i="18" s="1"/>
  <c r="O44" i="18" s="1"/>
  <c r="P44" i="18" s="1"/>
  <c r="Q44" i="18" s="1"/>
  <c r="R44" i="18" s="1"/>
  <c r="S44" i="18" s="1"/>
  <c r="T44" i="18" s="1"/>
  <c r="U44" i="18"/>
  <c r="V44" i="18" s="1"/>
  <c r="W44" i="18" s="1"/>
  <c r="X44" i="18" s="1"/>
  <c r="Y44" i="18" s="1"/>
  <c r="Z44" i="18" s="1"/>
  <c r="AA44" i="18" s="1"/>
  <c r="AB44" i="18" s="1"/>
  <c r="G43" i="18"/>
  <c r="H35" i="18"/>
  <c r="G199" i="17"/>
  <c r="G38" i="18"/>
  <c r="G39" i="18" s="1"/>
  <c r="H202" i="17"/>
  <c r="H43" i="18"/>
  <c r="I43" i="18"/>
  <c r="H47" i="18"/>
  <c r="Z191" i="18"/>
  <c r="Y192" i="18"/>
  <c r="U191" i="18"/>
  <c r="U192" i="18" s="1"/>
  <c r="T192" i="18"/>
  <c r="H200" i="18"/>
  <c r="H213" i="18"/>
  <c r="G157" i="18" a="1"/>
  <c r="G157" i="18" s="1"/>
  <c r="H157" i="18" a="1"/>
  <c r="H157" i="18" s="1"/>
  <c r="B158" i="18"/>
  <c r="G200" i="18"/>
  <c r="G213" i="18"/>
  <c r="I155" i="18" a="1"/>
  <c r="I155" i="18" s="1"/>
  <c r="I193" i="18"/>
  <c r="I194" i="18" s="1"/>
  <c r="I197" i="18"/>
  <c r="I54" i="18"/>
  <c r="I36" i="18"/>
  <c r="I37" i="18"/>
  <c r="I202" i="18" s="1"/>
  <c r="I87" i="18"/>
  <c r="J28" i="18"/>
  <c r="G89" i="18"/>
  <c r="H89" i="18"/>
  <c r="I89" i="18"/>
  <c r="J89" i="18"/>
  <c r="B90" i="18"/>
  <c r="G199" i="18"/>
  <c r="G212" i="18"/>
  <c r="G56" i="18"/>
  <c r="H56" i="18"/>
  <c r="I56" i="18"/>
  <c r="B57" i="18"/>
  <c r="I156" i="18" a="1"/>
  <c r="I156" i="18" s="1"/>
  <c r="G156" i="18" a="1"/>
  <c r="G156" i="18" s="1"/>
  <c r="G202" i="18"/>
  <c r="G54" i="18"/>
  <c r="G121" i="18"/>
  <c r="H54" i="18"/>
  <c r="G200" i="17"/>
  <c r="G213" i="17"/>
  <c r="G87" i="17"/>
  <c r="B128" i="17"/>
  <c r="B129"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G121" i="17"/>
  <c r="I156" i="17" a="1"/>
  <c r="I156" i="17" s="1"/>
  <c r="H199" i="17"/>
  <c r="H212" i="17"/>
  <c r="G212" i="17"/>
  <c r="H213" i="17"/>
  <c r="H200" i="17"/>
  <c r="I20" i="1"/>
  <c r="I26" i="1"/>
  <c r="I29" i="1"/>
  <c r="I14" i="1"/>
  <c r="I15" i="1"/>
  <c r="I16" i="1"/>
  <c r="I17" i="1"/>
  <c r="I18" i="1"/>
  <c r="I19" i="1"/>
  <c r="I21" i="1"/>
  <c r="I22" i="1"/>
  <c r="I23" i="1"/>
  <c r="I27" i="1"/>
  <c r="I28" i="1"/>
  <c r="D20" i="1"/>
  <c r="D24" i="1"/>
  <c r="M13" i="1"/>
  <c r="L14" i="1"/>
  <c r="M14" i="1"/>
  <c r="M17" i="1"/>
  <c r="L18" i="1"/>
  <c r="M18" i="1"/>
  <c r="L21" i="1"/>
  <c r="M21" i="1"/>
  <c r="M27" i="1"/>
  <c r="L28" i="1"/>
  <c r="M28" i="1"/>
  <c r="M29" i="1"/>
  <c r="M30" i="1"/>
  <c r="L11" i="1"/>
  <c r="M23" i="1"/>
  <c r="L24" i="1"/>
  <c r="M24" i="1"/>
  <c r="L25" i="1"/>
  <c r="M25" i="1"/>
  <c r="L26" i="1"/>
  <c r="M26" i="1"/>
  <c r="L27" i="1"/>
  <c r="L29" i="1"/>
  <c r="L30" i="1"/>
  <c r="Z191" i="17"/>
  <c r="H47" i="17"/>
  <c r="H48" i="17" s="1"/>
  <c r="H88" i="17"/>
  <c r="G56" i="17"/>
  <c r="H56" i="17"/>
  <c r="B57" i="17"/>
  <c r="G47" i="17"/>
  <c r="G48" i="17" s="1"/>
  <c r="H158" i="17" a="1"/>
  <c r="H158" i="17" s="1"/>
  <c r="B159" i="17"/>
  <c r="I158" i="17" s="1" a="1"/>
  <c r="I158" i="17" s="1"/>
  <c r="G157" i="17" a="1"/>
  <c r="G157" i="17" s="1"/>
  <c r="G89" i="17"/>
  <c r="H89" i="17"/>
  <c r="B90" i="17"/>
  <c r="H157" i="17" a="1"/>
  <c r="H157" i="17" s="1"/>
  <c r="H87" i="17"/>
  <c r="I193" i="17"/>
  <c r="I194" i="17" s="1"/>
  <c r="E8" i="10" s="1"/>
  <c r="I197" i="17"/>
  <c r="I205" i="17"/>
  <c r="I155" i="17" a="1"/>
  <c r="I155" i="17" s="1"/>
  <c r="I88" i="17"/>
  <c r="I35" i="17"/>
  <c r="I45" i="17"/>
  <c r="I87" i="17"/>
  <c r="I44" i="17"/>
  <c r="J28" i="17"/>
  <c r="I36" i="17"/>
  <c r="I46" i="17"/>
  <c r="I32" i="17"/>
  <c r="I34" i="17" s="1"/>
  <c r="I41" i="17"/>
  <c r="I43" i="17" s="1"/>
  <c r="I37" i="17"/>
  <c r="I202" i="17" s="1"/>
  <c r="D12" i="1"/>
  <c r="H32" i="17" s="1"/>
  <c r="H34" i="17" s="1"/>
  <c r="D16" i="1"/>
  <c r="D18" i="1"/>
  <c r="D22" i="1"/>
  <c r="D26" i="1"/>
  <c r="D29" i="1"/>
  <c r="D30" i="1"/>
  <c r="D32" i="1"/>
  <c r="D14" i="1"/>
  <c r="D15" i="1"/>
  <c r="D17" i="1"/>
  <c r="D19" i="1"/>
  <c r="D21" i="1"/>
  <c r="D23" i="1"/>
  <c r="D25" i="1"/>
  <c r="D27" i="1"/>
  <c r="D28" i="1"/>
  <c r="D31" i="1"/>
  <c r="G34" i="17"/>
  <c r="G54" i="17" s="1"/>
  <c r="AF192" i="18" l="1"/>
  <c r="AF189" i="18"/>
  <c r="AF192" i="17"/>
  <c r="AF189" i="17"/>
  <c r="I47" i="18"/>
  <c r="I48" i="18" s="1"/>
  <c r="AC44" i="18"/>
  <c r="AD44" i="18" s="1"/>
  <c r="AE44" i="18" s="1"/>
  <c r="AF44" i="18" s="1"/>
  <c r="AG44" i="18" s="1"/>
  <c r="AH44" i="18" s="1"/>
  <c r="AI44" i="18" s="1"/>
  <c r="AJ44" i="18" s="1"/>
  <c r="AK44" i="18" s="1"/>
  <c r="AL44" i="18" s="1"/>
  <c r="AM44" i="18" s="1"/>
  <c r="AN44" i="18" s="1"/>
  <c r="AO44" i="18" s="1"/>
  <c r="AP44" i="18" s="1"/>
  <c r="AQ44" i="18" s="1"/>
  <c r="AR44" i="18" s="1"/>
  <c r="AS44" i="18" s="1"/>
  <c r="AT44" i="18" s="1"/>
  <c r="AU44" i="18" s="1"/>
  <c r="AV44" i="18" s="1"/>
  <c r="AW44" i="18" s="1"/>
  <c r="AX44" i="18" s="1"/>
  <c r="AY44" i="18" s="1"/>
  <c r="AZ44" i="18" s="1"/>
  <c r="BA44" i="18" s="1"/>
  <c r="BB44" i="18" s="1"/>
  <c r="BC44" i="18" s="1"/>
  <c r="BD44" i="18" s="1"/>
  <c r="BE44" i="18" s="1"/>
  <c r="BF44" i="18" s="1"/>
  <c r="BG44" i="18" s="1"/>
  <c r="BH44" i="18" s="1"/>
  <c r="BI44" i="18" s="1"/>
  <c r="BJ44" i="18" s="1"/>
  <c r="BK44" i="18" s="1"/>
  <c r="BL44" i="18" s="1"/>
  <c r="BM44" i="18" s="1"/>
  <c r="BN44" i="18" s="1"/>
  <c r="BO44" i="18" s="1"/>
  <c r="BP44" i="18" s="1"/>
  <c r="BQ44" i="18" s="1"/>
  <c r="BR44" i="18" s="1"/>
  <c r="BS44" i="18" s="1"/>
  <c r="BT44" i="18" s="1"/>
  <c r="BU44" i="18" s="1"/>
  <c r="BV44" i="18" s="1"/>
  <c r="BW44" i="18" s="1"/>
  <c r="BX44" i="18" s="1"/>
  <c r="BY44" i="18" s="1"/>
  <c r="BZ44" i="18" s="1"/>
  <c r="CA44" i="18" s="1"/>
  <c r="CB44" i="18" s="1"/>
  <c r="CC44" i="18" s="1"/>
  <c r="CD44" i="18" s="1"/>
  <c r="CE44" i="18" s="1"/>
  <c r="G87" i="18"/>
  <c r="H87" i="18"/>
  <c r="H120" i="18" s="1"/>
  <c r="H88" i="18"/>
  <c r="H121" i="18" s="1"/>
  <c r="I88" i="18"/>
  <c r="I121" i="18" s="1"/>
  <c r="H38" i="18"/>
  <c r="H39" i="18" s="1"/>
  <c r="H212" i="18"/>
  <c r="G47" i="18"/>
  <c r="G48" i="18" s="1"/>
  <c r="I35" i="18"/>
  <c r="H199" i="18"/>
  <c r="G120" i="18"/>
  <c r="H48" i="18"/>
  <c r="G122" i="18"/>
  <c r="AA191" i="18"/>
  <c r="AA192" i="18" s="1"/>
  <c r="Z192" i="18"/>
  <c r="B159" i="18"/>
  <c r="I200" i="18"/>
  <c r="I213" i="18"/>
  <c r="J55" i="18"/>
  <c r="J156" i="18" a="1"/>
  <c r="J156" i="18" s="1"/>
  <c r="J88" i="18"/>
  <c r="J205" i="18"/>
  <c r="J155" i="18" a="1"/>
  <c r="J155" i="18" s="1"/>
  <c r="J35" i="18"/>
  <c r="J193" i="18"/>
  <c r="J194" i="18" s="1"/>
  <c r="J197" i="18"/>
  <c r="J37" i="18"/>
  <c r="J54" i="18"/>
  <c r="K28" i="18"/>
  <c r="J36" i="18"/>
  <c r="J87" i="18"/>
  <c r="G90" i="18"/>
  <c r="H90" i="18"/>
  <c r="I90" i="18"/>
  <c r="B91" i="18"/>
  <c r="G57" i="18"/>
  <c r="H57" i="18"/>
  <c r="I57" i="18"/>
  <c r="B58" i="18"/>
  <c r="I120" i="18"/>
  <c r="H122" i="18"/>
  <c r="I122" i="18"/>
  <c r="J56" i="18"/>
  <c r="J122" i="18" s="1"/>
  <c r="J157" i="18" a="1"/>
  <c r="J157" i="18" s="1"/>
  <c r="H122" i="17"/>
  <c r="I47" i="17"/>
  <c r="I48" i="17" s="1"/>
  <c r="Z192" i="17"/>
  <c r="AA191" i="17"/>
  <c r="AA192" i="17" s="1"/>
  <c r="G122" i="17"/>
  <c r="G158" i="17" a="1"/>
  <c r="G158" i="17" s="1"/>
  <c r="I199" i="17"/>
  <c r="I212" i="17"/>
  <c r="I213" i="17"/>
  <c r="I200" i="17"/>
  <c r="J89" i="17"/>
  <c r="G38" i="17"/>
  <c r="G39" i="17" s="1"/>
  <c r="G120" i="17"/>
  <c r="H54" i="17"/>
  <c r="H120" i="17" s="1"/>
  <c r="I54" i="17"/>
  <c r="I120" i="17" s="1"/>
  <c r="I38" i="17"/>
  <c r="I39" i="17" s="1"/>
  <c r="G57" i="17"/>
  <c r="H57" i="17"/>
  <c r="I57" i="17"/>
  <c r="B58" i="17"/>
  <c r="J193" i="17"/>
  <c r="J194" i="17" s="1"/>
  <c r="F8" i="10" s="1"/>
  <c r="J156" i="17" a="1"/>
  <c r="J156" i="17" s="1"/>
  <c r="J155" i="17" a="1"/>
  <c r="J155" i="17" s="1"/>
  <c r="J205" i="17"/>
  <c r="J197" i="17"/>
  <c r="J88" i="17"/>
  <c r="J35" i="17"/>
  <c r="J45" i="17"/>
  <c r="J44" i="17"/>
  <c r="K28" i="17"/>
  <c r="J46" i="17"/>
  <c r="J54" i="17"/>
  <c r="J37" i="17"/>
  <c r="J87" i="17"/>
  <c r="J36" i="17"/>
  <c r="J157" i="17" a="1"/>
  <c r="J157" i="17" s="1"/>
  <c r="J55" i="17"/>
  <c r="B160" i="17"/>
  <c r="I159" i="17" s="1" a="1"/>
  <c r="I159" i="17" s="1"/>
  <c r="J56" i="17"/>
  <c r="I56" i="17"/>
  <c r="H38" i="17"/>
  <c r="H39" i="17" s="1"/>
  <c r="H55" i="17"/>
  <c r="H121" i="17" s="1"/>
  <c r="I55" i="17"/>
  <c r="I121" i="17" s="1"/>
  <c r="G90" i="17"/>
  <c r="I90" i="17"/>
  <c r="B91" i="17"/>
  <c r="H90" i="17"/>
  <c r="I89" i="17"/>
  <c r="AD193" i="18" l="1"/>
  <c r="AD194" i="18" s="1"/>
  <c r="AG192" i="18"/>
  <c r="AG189" i="18"/>
  <c r="AD193" i="17"/>
  <c r="AD194" i="17" s="1"/>
  <c r="AG192" i="17"/>
  <c r="AG189" i="17"/>
  <c r="I38" i="18"/>
  <c r="I39" i="18" s="1"/>
  <c r="I199" i="18"/>
  <c r="I212" i="18"/>
  <c r="J202" i="17"/>
  <c r="J121" i="17"/>
  <c r="J120" i="18"/>
  <c r="B160" i="18"/>
  <c r="J199" i="18"/>
  <c r="J212" i="18"/>
  <c r="K56" i="18"/>
  <c r="K89" i="18"/>
  <c r="K157" i="18" a="1"/>
  <c r="K157" i="18" s="1"/>
  <c r="K55" i="18"/>
  <c r="K32" i="18"/>
  <c r="K156" i="18" a="1"/>
  <c r="K156" i="18" s="1"/>
  <c r="K88" i="18"/>
  <c r="K205" i="18"/>
  <c r="K87" i="18"/>
  <c r="K35" i="18"/>
  <c r="L28" i="18"/>
  <c r="K155" i="18" a="1"/>
  <c r="K155" i="18" s="1"/>
  <c r="K36" i="18"/>
  <c r="K37" i="18"/>
  <c r="K202" i="18" s="1"/>
  <c r="K193" i="18"/>
  <c r="K194" i="18" s="1"/>
  <c r="K197" i="18"/>
  <c r="K54" i="18"/>
  <c r="J200" i="18"/>
  <c r="J213" i="18"/>
  <c r="G91" i="18"/>
  <c r="H91" i="18"/>
  <c r="I91" i="18"/>
  <c r="J91" i="18"/>
  <c r="B92" i="18"/>
  <c r="G58" i="18"/>
  <c r="H58" i="18"/>
  <c r="I58" i="18"/>
  <c r="I124" i="18" s="1"/>
  <c r="J58" i="18"/>
  <c r="B59" i="18"/>
  <c r="J121" i="18"/>
  <c r="G123" i="18"/>
  <c r="H123" i="18"/>
  <c r="I123" i="18"/>
  <c r="J202" i="18"/>
  <c r="G158" i="18" a="1"/>
  <c r="G158" i="18" s="1"/>
  <c r="H158" i="18" a="1"/>
  <c r="H158" i="18" s="1"/>
  <c r="I158" i="18" a="1"/>
  <c r="I158" i="18" s="1"/>
  <c r="K158" i="18" a="1"/>
  <c r="K158" i="18" s="1"/>
  <c r="J122" i="17"/>
  <c r="I122" i="17"/>
  <c r="G123" i="17"/>
  <c r="J120" i="17"/>
  <c r="H123" i="17"/>
  <c r="I123" i="17"/>
  <c r="J199" i="17"/>
  <c r="J212" i="17"/>
  <c r="J213" i="17"/>
  <c r="J200" i="17"/>
  <c r="H91" i="17"/>
  <c r="B92" i="17"/>
  <c r="I91" i="17"/>
  <c r="G91" i="17"/>
  <c r="J91" i="17"/>
  <c r="H159" i="17" a="1"/>
  <c r="H159" i="17" s="1"/>
  <c r="K155" i="17" a="1"/>
  <c r="K155" i="17" s="1"/>
  <c r="K156" i="17" a="1"/>
  <c r="K156" i="17" s="1"/>
  <c r="K193" i="17"/>
  <c r="K194" i="17" s="1"/>
  <c r="G8" i="10" s="1"/>
  <c r="K205" i="17"/>
  <c r="K87" i="17"/>
  <c r="K37" i="17"/>
  <c r="K55" i="17"/>
  <c r="K45" i="17"/>
  <c r="K197" i="17"/>
  <c r="K36" i="17"/>
  <c r="K41" i="17"/>
  <c r="K44" i="17"/>
  <c r="K32" i="17"/>
  <c r="K35" i="17"/>
  <c r="K46" i="17"/>
  <c r="L28" i="17"/>
  <c r="K54" i="17"/>
  <c r="K157" i="17" a="1"/>
  <c r="K157" i="17" s="1"/>
  <c r="K88" i="17"/>
  <c r="K89" i="17"/>
  <c r="K158" i="17" a="1"/>
  <c r="K158" i="17" s="1"/>
  <c r="K56" i="17"/>
  <c r="B161" i="17"/>
  <c r="J159" i="17" a="1"/>
  <c r="J159" i="17" s="1"/>
  <c r="G159" i="17" a="1"/>
  <c r="G159" i="17" s="1"/>
  <c r="G58" i="17"/>
  <c r="G124" i="17" s="1"/>
  <c r="H58" i="17"/>
  <c r="B59" i="17"/>
  <c r="I58" i="17"/>
  <c r="J58" i="17"/>
  <c r="J124" i="17" s="1"/>
  <c r="H124" i="17" l="1"/>
  <c r="I124" i="17"/>
  <c r="K120" i="17"/>
  <c r="K122" i="17"/>
  <c r="AH192" i="18"/>
  <c r="AH189" i="18"/>
  <c r="AF193" i="18"/>
  <c r="AF194" i="18" s="1"/>
  <c r="AE193" i="18"/>
  <c r="AE194" i="18" s="1"/>
  <c r="AH192" i="17"/>
  <c r="AH189" i="17"/>
  <c r="AE193" i="17"/>
  <c r="AE194" i="17" s="1"/>
  <c r="AF193" i="17"/>
  <c r="AF194" i="17" s="1"/>
  <c r="K202" i="17"/>
  <c r="J124" i="18"/>
  <c r="G124" i="18"/>
  <c r="H124" i="18"/>
  <c r="K120" i="18"/>
  <c r="K122" i="18"/>
  <c r="G160" i="18" a="1"/>
  <c r="G160" i="18" s="1"/>
  <c r="H160" i="18" a="1"/>
  <c r="H160" i="18" s="1"/>
  <c r="I160" i="18" a="1"/>
  <c r="I160" i="18" s="1"/>
  <c r="J160" i="18" a="1"/>
  <c r="J160" i="18" s="1"/>
  <c r="K160" i="18" a="1"/>
  <c r="K160" i="18" s="1"/>
  <c r="B161" i="18"/>
  <c r="K43" i="18"/>
  <c r="J42" i="18"/>
  <c r="J43" i="18" s="1"/>
  <c r="J33" i="18"/>
  <c r="J34" i="18" s="1"/>
  <c r="K34" i="18"/>
  <c r="K199" i="18"/>
  <c r="K212" i="18"/>
  <c r="L158" i="18" a="1"/>
  <c r="L158" i="18" s="1"/>
  <c r="L57" i="18"/>
  <c r="L89" i="18"/>
  <c r="L56" i="18"/>
  <c r="L157" i="18" a="1"/>
  <c r="L157" i="18" s="1"/>
  <c r="L55" i="18"/>
  <c r="L88" i="18"/>
  <c r="L156" i="18" a="1"/>
  <c r="L156" i="18" s="1"/>
  <c r="L205" i="18"/>
  <c r="L36" i="18"/>
  <c r="L37" i="18"/>
  <c r="L155" i="18" a="1"/>
  <c r="L155" i="18" s="1"/>
  <c r="L193" i="18"/>
  <c r="L194" i="18" s="1"/>
  <c r="L197" i="18"/>
  <c r="L54" i="18"/>
  <c r="L35" i="18"/>
  <c r="M28" i="18"/>
  <c r="L87" i="18"/>
  <c r="K200" i="18"/>
  <c r="K213" i="18"/>
  <c r="G92" i="18"/>
  <c r="H92" i="18"/>
  <c r="I92" i="18"/>
  <c r="J92" i="18"/>
  <c r="K92" i="18"/>
  <c r="B93" i="18"/>
  <c r="G59" i="18"/>
  <c r="H59" i="18"/>
  <c r="I59" i="18"/>
  <c r="J59" i="18"/>
  <c r="K59" i="18"/>
  <c r="B60" i="18"/>
  <c r="K121" i="18"/>
  <c r="L159" i="18" a="1"/>
  <c r="L159" i="18" s="1"/>
  <c r="G159" i="18" a="1"/>
  <c r="G159" i="18" s="1"/>
  <c r="H159" i="18" a="1"/>
  <c r="H159" i="18" s="1"/>
  <c r="I159" i="18" a="1"/>
  <c r="I159" i="18" s="1"/>
  <c r="J159" i="18" a="1"/>
  <c r="J159" i="18" s="1"/>
  <c r="G160" i="17" a="1"/>
  <c r="G160" i="17" s="1"/>
  <c r="K121" i="17"/>
  <c r="K199" i="17"/>
  <c r="K212" i="17"/>
  <c r="K213" i="17"/>
  <c r="K200" i="17"/>
  <c r="L155" i="17" a="1"/>
  <c r="L155" i="17" s="1"/>
  <c r="L156" i="17" a="1"/>
  <c r="L156" i="17" s="1"/>
  <c r="L205" i="17"/>
  <c r="L197" i="17"/>
  <c r="L87" i="17"/>
  <c r="L193" i="17"/>
  <c r="L194" i="17" s="1"/>
  <c r="H8" i="10" s="1"/>
  <c r="L54" i="17"/>
  <c r="L44" i="17"/>
  <c r="L37" i="17"/>
  <c r="L88" i="17"/>
  <c r="M28" i="17"/>
  <c r="L45" i="17"/>
  <c r="L35" i="17"/>
  <c r="L36" i="17"/>
  <c r="L46" i="17"/>
  <c r="L55" i="17"/>
  <c r="L157" i="17" a="1"/>
  <c r="L157" i="17" s="1"/>
  <c r="L89" i="17"/>
  <c r="L56" i="17"/>
  <c r="L158" i="17" a="1"/>
  <c r="L158" i="17" s="1"/>
  <c r="L159" i="17" a="1"/>
  <c r="L159" i="17" s="1"/>
  <c r="J34" i="17"/>
  <c r="K34" i="17"/>
  <c r="B162" i="17"/>
  <c r="K43" i="17"/>
  <c r="J42" i="17"/>
  <c r="J43" i="17" s="1"/>
  <c r="J160" i="17" a="1"/>
  <c r="J160" i="17" s="1"/>
  <c r="G92" i="17"/>
  <c r="K92" i="17"/>
  <c r="B93" i="17"/>
  <c r="I92" i="17"/>
  <c r="H92" i="17"/>
  <c r="J92" i="17"/>
  <c r="H160" i="17" a="1"/>
  <c r="H160" i="17" s="1"/>
  <c r="K160" i="17" a="1"/>
  <c r="K160" i="17" s="1"/>
  <c r="H59" i="17"/>
  <c r="B60" i="17"/>
  <c r="G59" i="17"/>
  <c r="J59" i="17"/>
  <c r="I59" i="17"/>
  <c r="K59" i="17"/>
  <c r="I160" i="17" a="1"/>
  <c r="I160" i="17" s="1"/>
  <c r="L120" i="17" l="1"/>
  <c r="AI192" i="18"/>
  <c r="AI189" i="18"/>
  <c r="AG193" i="18"/>
  <c r="AG194" i="18" s="1"/>
  <c r="AI192" i="17"/>
  <c r="AI189" i="17"/>
  <c r="AG193" i="17"/>
  <c r="AG194" i="17" s="1"/>
  <c r="L202" i="17"/>
  <c r="L90" i="18"/>
  <c r="L122" i="18"/>
  <c r="H125" i="18"/>
  <c r="I125" i="18"/>
  <c r="J125" i="18"/>
  <c r="K125" i="18"/>
  <c r="B162" i="18"/>
  <c r="L91" i="18"/>
  <c r="K91" i="18"/>
  <c r="K47" i="18"/>
  <c r="K48" i="18" s="1"/>
  <c r="J90" i="18"/>
  <c r="K90" i="18"/>
  <c r="J47" i="18"/>
  <c r="J48" i="18" s="1"/>
  <c r="K57" i="18"/>
  <c r="J57" i="18"/>
  <c r="J38" i="18"/>
  <c r="J39" i="18" s="1"/>
  <c r="L58" i="18"/>
  <c r="K58" i="18"/>
  <c r="K38" i="18"/>
  <c r="K39" i="18" s="1"/>
  <c r="L200" i="18"/>
  <c r="L213" i="18"/>
  <c r="L199" i="18"/>
  <c r="L212" i="18"/>
  <c r="M159" i="18" a="1"/>
  <c r="M159" i="18" s="1"/>
  <c r="M91" i="18"/>
  <c r="M58" i="18"/>
  <c r="M90" i="18"/>
  <c r="M158" i="18" a="1"/>
  <c r="M158" i="18" s="1"/>
  <c r="M57" i="18"/>
  <c r="M89" i="18"/>
  <c r="M56" i="18"/>
  <c r="M157" i="18" a="1"/>
  <c r="M157" i="18" s="1"/>
  <c r="M55" i="18"/>
  <c r="M32" i="18"/>
  <c r="M156" i="18" a="1"/>
  <c r="M156" i="18" s="1"/>
  <c r="M88" i="18"/>
  <c r="M205" i="18"/>
  <c r="M35" i="18"/>
  <c r="M87" i="18"/>
  <c r="M37" i="18"/>
  <c r="M155" i="18" a="1"/>
  <c r="M155" i="18" s="1"/>
  <c r="M193" i="18"/>
  <c r="M194" i="18" s="1"/>
  <c r="M197" i="18"/>
  <c r="M36" i="18"/>
  <c r="M54" i="18"/>
  <c r="N28" i="18"/>
  <c r="G93" i="18"/>
  <c r="H93" i="18"/>
  <c r="I93" i="18"/>
  <c r="J93" i="18"/>
  <c r="K93" i="18"/>
  <c r="L93" i="18"/>
  <c r="B94" i="18"/>
  <c r="G60" i="18"/>
  <c r="H60" i="18"/>
  <c r="I60" i="18"/>
  <c r="J60" i="18"/>
  <c r="J126" i="18" s="1"/>
  <c r="K60" i="18"/>
  <c r="L60" i="18"/>
  <c r="B61" i="18"/>
  <c r="L121" i="18"/>
  <c r="L202" i="18"/>
  <c r="L120" i="18"/>
  <c r="G125" i="18"/>
  <c r="M160" i="18" a="1"/>
  <c r="M160" i="18" s="1"/>
  <c r="L121" i="17"/>
  <c r="I125" i="17"/>
  <c r="K125" i="17"/>
  <c r="L122" i="17"/>
  <c r="H125" i="17"/>
  <c r="G125" i="17"/>
  <c r="J125" i="17"/>
  <c r="L57" i="17"/>
  <c r="L199" i="17"/>
  <c r="L212" i="17"/>
  <c r="L213" i="17"/>
  <c r="L200" i="17"/>
  <c r="L58" i="17"/>
  <c r="I161" i="17" a="1"/>
  <c r="I161" i="17" s="1"/>
  <c r="K161" i="17" a="1"/>
  <c r="K161" i="17" s="1"/>
  <c r="J161" i="17" a="1"/>
  <c r="J161" i="17" s="1"/>
  <c r="G161" i="17" a="1"/>
  <c r="G161" i="17" s="1"/>
  <c r="K47" i="17"/>
  <c r="K48" i="17" s="1"/>
  <c r="K91" i="17"/>
  <c r="J47" i="17"/>
  <c r="J48" i="17" s="1"/>
  <c r="J90" i="17"/>
  <c r="K90" i="17"/>
  <c r="L90" i="17"/>
  <c r="M193" i="17"/>
  <c r="M194" i="17" s="1"/>
  <c r="I8" i="10" s="1"/>
  <c r="M155" i="17" a="1"/>
  <c r="M155" i="17" s="1"/>
  <c r="M156" i="17" a="1"/>
  <c r="M156" i="17" s="1"/>
  <c r="M197" i="17"/>
  <c r="M87" i="17"/>
  <c r="M54" i="17"/>
  <c r="M44" i="17"/>
  <c r="M55" i="17"/>
  <c r="M37" i="17"/>
  <c r="N28" i="17"/>
  <c r="M32" i="17"/>
  <c r="M41" i="17"/>
  <c r="M46" i="17"/>
  <c r="M36" i="17"/>
  <c r="M35" i="17"/>
  <c r="M45" i="17"/>
  <c r="M205" i="17"/>
  <c r="M88" i="17"/>
  <c r="M157" i="17" a="1"/>
  <c r="M157" i="17" s="1"/>
  <c r="M89" i="17"/>
  <c r="M56" i="17"/>
  <c r="M158" i="17" a="1"/>
  <c r="M158" i="17" s="1"/>
  <c r="M57" i="17"/>
  <c r="M159" i="17" a="1"/>
  <c r="M159" i="17" s="1"/>
  <c r="M90" i="17"/>
  <c r="M91" i="17"/>
  <c r="M58" i="17"/>
  <c r="M160" i="17" a="1"/>
  <c r="M160" i="17" s="1"/>
  <c r="J60" i="17"/>
  <c r="K60" i="17"/>
  <c r="B61" i="17"/>
  <c r="I60" i="17"/>
  <c r="G60" i="17"/>
  <c r="H60" i="17"/>
  <c r="L60" i="17"/>
  <c r="L93" i="17"/>
  <c r="G93" i="17"/>
  <c r="B94" i="17"/>
  <c r="K93" i="17"/>
  <c r="H93" i="17"/>
  <c r="J93" i="17"/>
  <c r="I93" i="17"/>
  <c r="L91" i="17"/>
  <c r="J38" i="17"/>
  <c r="J39" i="17" s="1"/>
  <c r="J57" i="17"/>
  <c r="K57" i="17"/>
  <c r="B163" i="17"/>
  <c r="L161" i="17" a="1"/>
  <c r="L161" i="17" s="1"/>
  <c r="H161" i="17" a="1"/>
  <c r="H161" i="17" s="1"/>
  <c r="K38" i="17"/>
  <c r="K39" i="17" s="1"/>
  <c r="K58" i="17"/>
  <c r="M124" i="17" l="1"/>
  <c r="AJ192" i="18"/>
  <c r="AJ189" i="18"/>
  <c r="AH193" i="18"/>
  <c r="AH194" i="18" s="1"/>
  <c r="AJ192" i="17"/>
  <c r="AJ189" i="17"/>
  <c r="AH193" i="17"/>
  <c r="AH194" i="17" s="1"/>
  <c r="M202" i="17"/>
  <c r="M120" i="18"/>
  <c r="H126" i="18"/>
  <c r="K126" i="18"/>
  <c r="L126" i="18"/>
  <c r="I126" i="18"/>
  <c r="L123" i="18"/>
  <c r="K123" i="18"/>
  <c r="M124" i="18"/>
  <c r="M123" i="18"/>
  <c r="J123" i="18"/>
  <c r="M122" i="18"/>
  <c r="B163" i="18"/>
  <c r="L33" i="18"/>
  <c r="L34" i="18" s="1"/>
  <c r="M34" i="18"/>
  <c r="L42" i="18"/>
  <c r="L43" i="18" s="1"/>
  <c r="M43" i="18"/>
  <c r="M199" i="18"/>
  <c r="M212" i="18"/>
  <c r="M200" i="18"/>
  <c r="M213" i="18"/>
  <c r="N160" i="18" a="1"/>
  <c r="N160" i="18" s="1"/>
  <c r="N59" i="18"/>
  <c r="N91" i="18"/>
  <c r="N58" i="18"/>
  <c r="N159" i="18" a="1"/>
  <c r="N159" i="18" s="1"/>
  <c r="N90" i="18"/>
  <c r="N158" i="18" a="1"/>
  <c r="N158" i="18" s="1"/>
  <c r="N57" i="18"/>
  <c r="N89" i="18"/>
  <c r="N56" i="18"/>
  <c r="N157" i="18" a="1"/>
  <c r="N157" i="18" s="1"/>
  <c r="N55" i="18"/>
  <c r="N88" i="18"/>
  <c r="N156" i="18" a="1"/>
  <c r="N156" i="18" s="1"/>
  <c r="N205" i="18"/>
  <c r="N36" i="18"/>
  <c r="N37" i="18"/>
  <c r="N87" i="18"/>
  <c r="N35" i="18"/>
  <c r="O28" i="18"/>
  <c r="N155" i="18" a="1"/>
  <c r="N155" i="18" s="1"/>
  <c r="N193" i="18"/>
  <c r="N194" i="18" s="1"/>
  <c r="N197" i="18"/>
  <c r="N54" i="18"/>
  <c r="G94" i="18"/>
  <c r="H94" i="18"/>
  <c r="I94" i="18"/>
  <c r="J94" i="18"/>
  <c r="K94" i="18"/>
  <c r="L94" i="18"/>
  <c r="M94" i="18"/>
  <c r="B95" i="18"/>
  <c r="G61" i="18"/>
  <c r="H61" i="18"/>
  <c r="I61" i="18"/>
  <c r="J61" i="18"/>
  <c r="K61" i="18"/>
  <c r="L61" i="18"/>
  <c r="M61" i="18"/>
  <c r="B62" i="18"/>
  <c r="L124" i="18"/>
  <c r="K124" i="18"/>
  <c r="M121" i="18"/>
  <c r="G126" i="18"/>
  <c r="I161" i="18" a="1"/>
  <c r="I161" i="18" s="1"/>
  <c r="L161" i="18" a="1"/>
  <c r="L161" i="18" s="1"/>
  <c r="N161" i="18" a="1"/>
  <c r="N161" i="18" s="1"/>
  <c r="G161" i="18" a="1"/>
  <c r="G161" i="18" s="1"/>
  <c r="H161" i="18" a="1"/>
  <c r="H161" i="18" s="1"/>
  <c r="J161" i="18" a="1"/>
  <c r="J161" i="18" s="1"/>
  <c r="K161" i="18" a="1"/>
  <c r="K161" i="18" s="1"/>
  <c r="M202" i="18"/>
  <c r="M120" i="17"/>
  <c r="K124" i="17"/>
  <c r="M121" i="17"/>
  <c r="J126" i="17"/>
  <c r="K126" i="17"/>
  <c r="L124" i="17"/>
  <c r="M122" i="17"/>
  <c r="M123" i="17"/>
  <c r="I126" i="17"/>
  <c r="G126" i="17"/>
  <c r="H126" i="17"/>
  <c r="L126" i="17"/>
  <c r="K123" i="17"/>
  <c r="J123" i="17"/>
  <c r="L123" i="17"/>
  <c r="L162" i="17" a="1"/>
  <c r="L162" i="17" s="1"/>
  <c r="J162" i="17" a="1"/>
  <c r="J162" i="17" s="1"/>
  <c r="K162" i="17" a="1"/>
  <c r="K162" i="17" s="1"/>
  <c r="M162" i="17" a="1"/>
  <c r="M162" i="17" s="1"/>
  <c r="G162" i="17" a="1"/>
  <c r="G162" i="17" s="1"/>
  <c r="M199" i="17"/>
  <c r="M212" i="17"/>
  <c r="M213" i="17"/>
  <c r="M200" i="17"/>
  <c r="L94" i="17"/>
  <c r="G94" i="17"/>
  <c r="M94" i="17"/>
  <c r="I94" i="17"/>
  <c r="H94" i="17"/>
  <c r="J94" i="17"/>
  <c r="K94" i="17"/>
  <c r="B95" i="17"/>
  <c r="L42" i="17"/>
  <c r="L43" i="17" s="1"/>
  <c r="M43" i="17"/>
  <c r="B164" i="17"/>
  <c r="I61" i="17"/>
  <c r="B62" i="17"/>
  <c r="K61" i="17"/>
  <c r="J61" i="17"/>
  <c r="L61" i="17"/>
  <c r="G61" i="17"/>
  <c r="M61" i="17"/>
  <c r="H61" i="17"/>
  <c r="N197" i="17"/>
  <c r="N155" i="17" a="1"/>
  <c r="N155" i="17" s="1"/>
  <c r="N193" i="17"/>
  <c r="N194" i="17" s="1"/>
  <c r="J8" i="10" s="1"/>
  <c r="N87" i="17"/>
  <c r="N35" i="17"/>
  <c r="O28" i="17"/>
  <c r="N54" i="17"/>
  <c r="N44" i="17"/>
  <c r="N55" i="17"/>
  <c r="N37" i="17"/>
  <c r="N45" i="17"/>
  <c r="N36" i="17"/>
  <c r="N46" i="17"/>
  <c r="N156" i="17" a="1"/>
  <c r="N156" i="17" s="1"/>
  <c r="N157" i="17" a="1"/>
  <c r="N157" i="17" s="1"/>
  <c r="N205" i="17"/>
  <c r="N88" i="17"/>
  <c r="N89" i="17"/>
  <c r="N56" i="17"/>
  <c r="N158" i="17" a="1"/>
  <c r="N158" i="17" s="1"/>
  <c r="N90" i="17"/>
  <c r="N159" i="17" a="1"/>
  <c r="N159" i="17" s="1"/>
  <c r="N57" i="17"/>
  <c r="N58" i="17"/>
  <c r="N91" i="17"/>
  <c r="N160" i="17" a="1"/>
  <c r="N160" i="17" s="1"/>
  <c r="N161" i="17" a="1"/>
  <c r="N161" i="17" s="1"/>
  <c r="I162" i="17" a="1"/>
  <c r="I162" i="17" s="1"/>
  <c r="L34" i="17"/>
  <c r="M34" i="17"/>
  <c r="H162" i="17" a="1"/>
  <c r="H162" i="17" s="1"/>
  <c r="N123" i="17" l="1"/>
  <c r="AK192" i="18"/>
  <c r="AK189" i="18"/>
  <c r="AK192" i="17"/>
  <c r="AK189" i="17"/>
  <c r="AI193" i="17"/>
  <c r="AI194" i="17" s="1"/>
  <c r="N202" i="17"/>
  <c r="N122" i="17"/>
  <c r="N124" i="18"/>
  <c r="N123" i="18"/>
  <c r="N122" i="18"/>
  <c r="G163" i="18" a="1"/>
  <c r="G163" i="18" s="1"/>
  <c r="I163" i="18" a="1"/>
  <c r="I163" i="18" s="1"/>
  <c r="L163" i="18" a="1"/>
  <c r="L163" i="18" s="1"/>
  <c r="N163" i="18" a="1"/>
  <c r="N163" i="18" s="1"/>
  <c r="B164" i="18"/>
  <c r="J163" i="18" a="1"/>
  <c r="J163" i="18" s="1"/>
  <c r="M163" i="18" a="1"/>
  <c r="M163" i="18" s="1"/>
  <c r="H163" i="18" a="1"/>
  <c r="H163" i="18" s="1"/>
  <c r="K163" i="18" a="1"/>
  <c r="K163" i="18" s="1"/>
  <c r="M59" i="18"/>
  <c r="L59" i="18"/>
  <c r="L38" i="18"/>
  <c r="L39" i="18" s="1"/>
  <c r="M60" i="18"/>
  <c r="M38" i="18"/>
  <c r="M39" i="18" s="1"/>
  <c r="M92" i="18"/>
  <c r="L92" i="18"/>
  <c r="L47" i="18"/>
  <c r="L48" i="18" s="1"/>
  <c r="M93" i="18"/>
  <c r="M47" i="18"/>
  <c r="M48" i="18" s="1"/>
  <c r="N200" i="18"/>
  <c r="N213" i="18"/>
  <c r="N199" i="18"/>
  <c r="N212" i="18"/>
  <c r="O161" i="18" a="1"/>
  <c r="O161" i="18" s="1"/>
  <c r="O60" i="18"/>
  <c r="O93" i="18"/>
  <c r="O160" i="18" a="1"/>
  <c r="O160" i="18" s="1"/>
  <c r="O59" i="18"/>
  <c r="O92" i="18"/>
  <c r="O58" i="18"/>
  <c r="O159" i="18" a="1"/>
  <c r="O159" i="18" s="1"/>
  <c r="O91" i="18"/>
  <c r="O158" i="18" a="1"/>
  <c r="O158" i="18" s="1"/>
  <c r="O57" i="18"/>
  <c r="O90" i="18"/>
  <c r="O89" i="18"/>
  <c r="O157" i="18" a="1"/>
  <c r="O157" i="18" s="1"/>
  <c r="O56" i="18"/>
  <c r="O32" i="18"/>
  <c r="O55" i="18"/>
  <c r="O156" i="18" a="1"/>
  <c r="O156" i="18" s="1"/>
  <c r="O88" i="18"/>
  <c r="O205" i="18"/>
  <c r="O37" i="18"/>
  <c r="O155" i="18" a="1"/>
  <c r="O155" i="18" s="1"/>
  <c r="O193" i="18"/>
  <c r="O194" i="18" s="1"/>
  <c r="O197" i="18"/>
  <c r="O36" i="18"/>
  <c r="O54" i="18"/>
  <c r="O35" i="18"/>
  <c r="P28" i="18"/>
  <c r="O87" i="18"/>
  <c r="G95" i="18"/>
  <c r="H95" i="18"/>
  <c r="I95" i="18"/>
  <c r="J95" i="18"/>
  <c r="K95" i="18"/>
  <c r="L95" i="18"/>
  <c r="M95" i="18"/>
  <c r="N95" i="18"/>
  <c r="B96" i="18"/>
  <c r="G62" i="18"/>
  <c r="H62" i="18"/>
  <c r="I62" i="18"/>
  <c r="J62" i="18"/>
  <c r="K62" i="18"/>
  <c r="L62" i="18"/>
  <c r="M62" i="18"/>
  <c r="N62" i="18"/>
  <c r="B63" i="18"/>
  <c r="G162" i="18" a="1"/>
  <c r="G162" i="18" s="1"/>
  <c r="H162" i="18" a="1"/>
  <c r="H162" i="18" s="1"/>
  <c r="I162" i="18" a="1"/>
  <c r="I162" i="18" s="1"/>
  <c r="J162" i="18" a="1"/>
  <c r="J162" i="18" s="1"/>
  <c r="K162" i="18" a="1"/>
  <c r="K162" i="18" s="1"/>
  <c r="L162" i="18" a="1"/>
  <c r="L162" i="18" s="1"/>
  <c r="M162" i="18" a="1"/>
  <c r="M162" i="18" s="1"/>
  <c r="O162" i="18" a="1"/>
  <c r="O162" i="18" s="1"/>
  <c r="N120" i="18"/>
  <c r="N92" i="18"/>
  <c r="N125" i="18" s="1"/>
  <c r="N121" i="18"/>
  <c r="N202" i="18"/>
  <c r="G127" i="18"/>
  <c r="H127" i="18"/>
  <c r="I127" i="18"/>
  <c r="J127" i="18"/>
  <c r="K127" i="18"/>
  <c r="L127" i="18"/>
  <c r="M127" i="18"/>
  <c r="N60" i="18"/>
  <c r="N93" i="18"/>
  <c r="N120" i="17"/>
  <c r="N124" i="17"/>
  <c r="N121" i="17"/>
  <c r="I127" i="17"/>
  <c r="K127" i="17"/>
  <c r="J127" i="17"/>
  <c r="L127" i="17"/>
  <c r="G127" i="17"/>
  <c r="M127" i="17"/>
  <c r="H127" i="17"/>
  <c r="N199" i="17"/>
  <c r="N212" i="17"/>
  <c r="N213" i="17"/>
  <c r="N200" i="17"/>
  <c r="N92" i="17"/>
  <c r="I163" i="17" a="1"/>
  <c r="I163" i="17" s="1"/>
  <c r="K163" i="17" a="1"/>
  <c r="K163" i="17" s="1"/>
  <c r="L163" i="17" a="1"/>
  <c r="L163" i="17" s="1"/>
  <c r="N59" i="17"/>
  <c r="N60" i="17"/>
  <c r="H62" i="17"/>
  <c r="J62" i="17"/>
  <c r="N62" i="17"/>
  <c r="B63" i="17"/>
  <c r="I62" i="17"/>
  <c r="M62" i="17"/>
  <c r="K62" i="17"/>
  <c r="G62" i="17"/>
  <c r="L62" i="17"/>
  <c r="B165" i="17"/>
  <c r="J164" i="17" s="1" a="1"/>
  <c r="J164" i="17" s="1"/>
  <c r="M38" i="17"/>
  <c r="M39" i="17" s="1"/>
  <c r="M60" i="17"/>
  <c r="L38" i="17"/>
  <c r="L39" i="17" s="1"/>
  <c r="L59" i="17"/>
  <c r="M59" i="17"/>
  <c r="N163" i="17" a="1"/>
  <c r="N163" i="17" s="1"/>
  <c r="J163" i="17" a="1"/>
  <c r="J163" i="17" s="1"/>
  <c r="H163" i="17" a="1"/>
  <c r="H163" i="17" s="1"/>
  <c r="M95" i="17"/>
  <c r="N95" i="17"/>
  <c r="G95" i="17"/>
  <c r="H95" i="17"/>
  <c r="I95" i="17"/>
  <c r="K95" i="17"/>
  <c r="B96" i="17"/>
  <c r="J95" i="17"/>
  <c r="L95" i="17"/>
  <c r="M47" i="17"/>
  <c r="M48" i="17" s="1"/>
  <c r="M93" i="17"/>
  <c r="N93" i="17"/>
  <c r="G163" i="17" a="1"/>
  <c r="G163" i="17" s="1"/>
  <c r="L47" i="17"/>
  <c r="L48" i="17" s="1"/>
  <c r="L92" i="17"/>
  <c r="M92" i="17"/>
  <c r="O193" i="17"/>
  <c r="O194" i="17" s="1"/>
  <c r="K8" i="10" s="1"/>
  <c r="O197" i="17"/>
  <c r="O156" i="17" a="1"/>
  <c r="O156" i="17" s="1"/>
  <c r="O155" i="17" a="1"/>
  <c r="O155" i="17" s="1"/>
  <c r="O87" i="17"/>
  <c r="O35" i="17"/>
  <c r="O54" i="17"/>
  <c r="O36" i="17"/>
  <c r="P28" i="17"/>
  <c r="O44" i="17"/>
  <c r="O88" i="17"/>
  <c r="O46" i="17"/>
  <c r="O32" i="17"/>
  <c r="O41" i="17"/>
  <c r="O45" i="17"/>
  <c r="O37" i="17"/>
  <c r="O202" i="17" s="1"/>
  <c r="O157" i="17" a="1"/>
  <c r="O157" i="17" s="1"/>
  <c r="O55" i="17"/>
  <c r="O205" i="17"/>
  <c r="O89" i="17"/>
  <c r="O56" i="17"/>
  <c r="O158" i="17" a="1"/>
  <c r="O158" i="17" s="1"/>
  <c r="O57" i="17"/>
  <c r="O90" i="17"/>
  <c r="O159" i="17" a="1"/>
  <c r="O159" i="17" s="1"/>
  <c r="O160" i="17" a="1"/>
  <c r="O160" i="17" s="1"/>
  <c r="O58" i="17"/>
  <c r="O91" i="17"/>
  <c r="O161" i="17" a="1"/>
  <c r="O161" i="17" s="1"/>
  <c r="O59" i="17"/>
  <c r="O92" i="17"/>
  <c r="O60" i="17"/>
  <c r="O93" i="17"/>
  <c r="O162" i="17" a="1"/>
  <c r="O162" i="17" s="1"/>
  <c r="M163" i="17" a="1"/>
  <c r="M163" i="17" s="1"/>
  <c r="O120" i="17" l="1"/>
  <c r="O122" i="17"/>
  <c r="AI193" i="18"/>
  <c r="AI194" i="18" s="1"/>
  <c r="AL192" i="18"/>
  <c r="AL189" i="18"/>
  <c r="AL192" i="17"/>
  <c r="AL189" i="17"/>
  <c r="AJ193" i="17"/>
  <c r="AJ194" i="17" s="1"/>
  <c r="O122" i="18"/>
  <c r="B165" i="18"/>
  <c r="O34" i="18"/>
  <c r="N33" i="18"/>
  <c r="N34" i="18" s="1"/>
  <c r="N42" i="18"/>
  <c r="N43" i="18" s="1"/>
  <c r="O43" i="18"/>
  <c r="O200" i="18"/>
  <c r="O213" i="18"/>
  <c r="O199" i="18"/>
  <c r="O212" i="18"/>
  <c r="P94" i="18"/>
  <c r="P61" i="18"/>
  <c r="P162" i="18" a="1"/>
  <c r="P162" i="18" s="1"/>
  <c r="P161" i="18" a="1"/>
  <c r="P161" i="18" s="1"/>
  <c r="P60" i="18"/>
  <c r="P93" i="18"/>
  <c r="P160" i="18" a="1"/>
  <c r="P160" i="18" s="1"/>
  <c r="P59" i="18"/>
  <c r="P92" i="18"/>
  <c r="P159" i="18" a="1"/>
  <c r="P159" i="18" s="1"/>
  <c r="P91" i="18"/>
  <c r="P58" i="18"/>
  <c r="P158" i="18" a="1"/>
  <c r="P158" i="18" s="1"/>
  <c r="P57" i="18"/>
  <c r="P90" i="18"/>
  <c r="P89" i="18"/>
  <c r="P56" i="18"/>
  <c r="P157" i="18" a="1"/>
  <c r="P157" i="18" s="1"/>
  <c r="P43" i="18"/>
  <c r="P55" i="18"/>
  <c r="P88" i="18"/>
  <c r="P156" i="18" a="1"/>
  <c r="P156" i="18" s="1"/>
  <c r="P32" i="18"/>
  <c r="P34" i="18" s="1"/>
  <c r="P205" i="18"/>
  <c r="P36" i="18"/>
  <c r="P87" i="18"/>
  <c r="Q28" i="18"/>
  <c r="P155" i="18" a="1"/>
  <c r="P155" i="18" s="1"/>
  <c r="P193" i="18"/>
  <c r="P194" i="18" s="1"/>
  <c r="P197" i="18"/>
  <c r="P35" i="18"/>
  <c r="P54" i="18"/>
  <c r="P37" i="18"/>
  <c r="P202" i="18" s="1"/>
  <c r="G96" i="18"/>
  <c r="H96" i="18"/>
  <c r="I96" i="18"/>
  <c r="J96" i="18"/>
  <c r="K96" i="18"/>
  <c r="L96" i="18"/>
  <c r="M96" i="18"/>
  <c r="N96" i="18"/>
  <c r="O96" i="18"/>
  <c r="P96" i="18"/>
  <c r="Q96" i="18"/>
  <c r="B97" i="18"/>
  <c r="G63" i="18"/>
  <c r="G129" i="18" s="1"/>
  <c r="H63" i="18"/>
  <c r="H129" i="18" s="1"/>
  <c r="I63" i="18"/>
  <c r="I129" i="18" s="1"/>
  <c r="J63" i="18"/>
  <c r="K63" i="18"/>
  <c r="L63" i="18"/>
  <c r="M63" i="18"/>
  <c r="N63" i="18"/>
  <c r="O63" i="18"/>
  <c r="P63" i="18"/>
  <c r="Q63" i="18"/>
  <c r="B64" i="18"/>
  <c r="P163" i="18" a="1"/>
  <c r="P163" i="18" s="1"/>
  <c r="M125" i="18"/>
  <c r="M126" i="18"/>
  <c r="L125" i="18"/>
  <c r="O126" i="18"/>
  <c r="O121" i="18"/>
  <c r="O125" i="18"/>
  <c r="O124" i="18"/>
  <c r="O123" i="18"/>
  <c r="O202" i="18"/>
  <c r="O120" i="18"/>
  <c r="G128" i="18"/>
  <c r="H128" i="18"/>
  <c r="I128" i="18"/>
  <c r="J128" i="18"/>
  <c r="K128" i="18"/>
  <c r="L128" i="18"/>
  <c r="M128" i="18"/>
  <c r="N128" i="18"/>
  <c r="P62" i="18"/>
  <c r="N126" i="18"/>
  <c r="M128" i="17"/>
  <c r="N128" i="17"/>
  <c r="G128" i="17"/>
  <c r="K128" i="17"/>
  <c r="I128" i="17"/>
  <c r="O121" i="17"/>
  <c r="N125" i="17"/>
  <c r="N126" i="17"/>
  <c r="H128" i="17"/>
  <c r="J128" i="17"/>
  <c r="L128" i="17"/>
  <c r="L164" i="17" a="1"/>
  <c r="L164" i="17" s="1"/>
  <c r="M126" i="17"/>
  <c r="L125" i="17"/>
  <c r="M125" i="17"/>
  <c r="O123" i="17"/>
  <c r="O124" i="17"/>
  <c r="O125" i="17"/>
  <c r="O126" i="17"/>
  <c r="O199" i="17"/>
  <c r="O212" i="17"/>
  <c r="O213" i="17"/>
  <c r="O200" i="17"/>
  <c r="K164" i="17" a="1"/>
  <c r="K164" i="17" s="1"/>
  <c r="O43" i="17"/>
  <c r="N42" i="17"/>
  <c r="N43" i="17" s="1"/>
  <c r="N34" i="17"/>
  <c r="P61" i="17" s="1"/>
  <c r="O34" i="17"/>
  <c r="B166" i="17"/>
  <c r="O165" i="17" a="1"/>
  <c r="O165" i="17" s="1"/>
  <c r="H164" i="17" a="1"/>
  <c r="H164" i="17" s="1"/>
  <c r="M164" i="17" a="1"/>
  <c r="M164" i="17" s="1"/>
  <c r="P197" i="17"/>
  <c r="P155" i="17" a="1"/>
  <c r="P155" i="17" s="1"/>
  <c r="P87" i="17"/>
  <c r="P193" i="17"/>
  <c r="P194" i="17" s="1"/>
  <c r="L8" i="10" s="1"/>
  <c r="P36" i="17"/>
  <c r="P44" i="17"/>
  <c r="P46" i="17"/>
  <c r="P88" i="17"/>
  <c r="P54" i="17"/>
  <c r="P45" i="17"/>
  <c r="P35" i="17"/>
  <c r="Q28" i="17"/>
  <c r="P32" i="17"/>
  <c r="P34" i="17" s="1"/>
  <c r="P37" i="17"/>
  <c r="P202" i="17" s="1"/>
  <c r="P41" i="17"/>
  <c r="P43" i="17" s="1"/>
  <c r="P156" i="17" a="1"/>
  <c r="P156" i="17" s="1"/>
  <c r="P55" i="17"/>
  <c r="P157" i="17" a="1"/>
  <c r="P157" i="17" s="1"/>
  <c r="P205" i="17"/>
  <c r="P89" i="17"/>
  <c r="P158" i="17" a="1"/>
  <c r="P158" i="17" s="1"/>
  <c r="P56" i="17"/>
  <c r="P159" i="17" a="1"/>
  <c r="P159" i="17" s="1"/>
  <c r="P57" i="17"/>
  <c r="P90" i="17"/>
  <c r="P160" i="17" a="1"/>
  <c r="P160" i="17" s="1"/>
  <c r="P91" i="17"/>
  <c r="P58" i="17"/>
  <c r="P161" i="17" a="1"/>
  <c r="P161" i="17" s="1"/>
  <c r="P59" i="17"/>
  <c r="P92" i="17"/>
  <c r="P93" i="17"/>
  <c r="P162" i="17" a="1"/>
  <c r="P162" i="17" s="1"/>
  <c r="P60" i="17"/>
  <c r="P163" i="17" a="1"/>
  <c r="P163" i="17" s="1"/>
  <c r="P94" i="17"/>
  <c r="G164" i="17" a="1"/>
  <c r="G164" i="17" s="1"/>
  <c r="I164" i="17" a="1"/>
  <c r="I164" i="17" s="1"/>
  <c r="O164" i="17" a="1"/>
  <c r="O164" i="17" s="1"/>
  <c r="B64" i="17"/>
  <c r="K63" i="17"/>
  <c r="J63" i="17"/>
  <c r="L63" i="17"/>
  <c r="M63" i="17"/>
  <c r="N63" i="17"/>
  <c r="O63" i="17"/>
  <c r="G63" i="17"/>
  <c r="H63" i="17"/>
  <c r="I63" i="17"/>
  <c r="P63" i="17"/>
  <c r="J96" i="17"/>
  <c r="I96" i="17"/>
  <c r="G96" i="17"/>
  <c r="H96" i="17"/>
  <c r="K96" i="17"/>
  <c r="L96" i="17"/>
  <c r="M96" i="17"/>
  <c r="O96" i="17"/>
  <c r="N96" i="17"/>
  <c r="B97" i="17"/>
  <c r="N164" i="17" a="1"/>
  <c r="N164" i="17" s="1"/>
  <c r="P129" i="18" l="1"/>
  <c r="O129" i="18"/>
  <c r="M129" i="18"/>
  <c r="N129" i="18"/>
  <c r="L129" i="18"/>
  <c r="K129" i="18"/>
  <c r="P120" i="17"/>
  <c r="P122" i="17"/>
  <c r="P124" i="17"/>
  <c r="AJ193" i="18"/>
  <c r="AJ194" i="18" s="1"/>
  <c r="AM192" i="18"/>
  <c r="AM189" i="18"/>
  <c r="AK193" i="18"/>
  <c r="AK194" i="18" s="1"/>
  <c r="AM192" i="17"/>
  <c r="AM189" i="17"/>
  <c r="AK193" i="17"/>
  <c r="AK194" i="17" s="1"/>
  <c r="P126" i="17"/>
  <c r="J129" i="18"/>
  <c r="Q129" i="18"/>
  <c r="P124" i="18"/>
  <c r="P120" i="18"/>
  <c r="P125" i="18"/>
  <c r="P122" i="18"/>
  <c r="B166" i="18"/>
  <c r="O62" i="18"/>
  <c r="O38" i="18"/>
  <c r="O39" i="18" s="1"/>
  <c r="O61" i="18"/>
  <c r="N61" i="18"/>
  <c r="N38" i="18"/>
  <c r="N39" i="18" s="1"/>
  <c r="O94" i="18"/>
  <c r="N94" i="18"/>
  <c r="N47" i="18"/>
  <c r="N48" i="18" s="1"/>
  <c r="P95" i="18"/>
  <c r="P128" i="18" s="1"/>
  <c r="O95" i="18"/>
  <c r="O47" i="18"/>
  <c r="O48" i="18" s="1"/>
  <c r="P200" i="18"/>
  <c r="P213" i="18"/>
  <c r="Q163" i="18" a="1"/>
  <c r="Q163" i="18" s="1"/>
  <c r="Q62" i="18"/>
  <c r="Q95" i="18"/>
  <c r="Q94" i="18"/>
  <c r="Q61" i="18"/>
  <c r="Q162" i="18" a="1"/>
  <c r="Q162" i="18" s="1"/>
  <c r="Q161" i="18" a="1"/>
  <c r="Q161" i="18" s="1"/>
  <c r="Q60" i="18"/>
  <c r="Q93" i="18"/>
  <c r="Q160" i="18" a="1"/>
  <c r="Q160" i="18" s="1"/>
  <c r="Q59" i="18"/>
  <c r="Q92" i="18"/>
  <c r="Q91" i="18"/>
  <c r="Q159" i="18" a="1"/>
  <c r="Q159" i="18" s="1"/>
  <c r="Q58" i="18"/>
  <c r="Q90" i="18"/>
  <c r="Q158" i="18" a="1"/>
  <c r="Q158" i="18" s="1"/>
  <c r="Q57" i="18"/>
  <c r="Q89" i="18"/>
  <c r="Q157" i="18" a="1"/>
  <c r="Q157" i="18" s="1"/>
  <c r="Q56" i="18"/>
  <c r="Q55" i="18"/>
  <c r="Q32" i="18"/>
  <c r="Q34" i="18" s="1"/>
  <c r="Q43" i="18"/>
  <c r="Q88" i="18"/>
  <c r="Q156" i="18" a="1"/>
  <c r="Q156" i="18" s="1"/>
  <c r="Q205" i="18"/>
  <c r="Q193" i="18"/>
  <c r="Q194" i="18" s="1"/>
  <c r="Q197" i="18"/>
  <c r="Q54" i="18"/>
  <c r="R28" i="18"/>
  <c r="Q87" i="18"/>
  <c r="Q35" i="18"/>
  <c r="Q36" i="18"/>
  <c r="Q37" i="18"/>
  <c r="Q202" i="18" s="1"/>
  <c r="Q155" i="18" a="1"/>
  <c r="Q155" i="18" s="1"/>
  <c r="P199" i="18"/>
  <c r="P212" i="18"/>
  <c r="G97" i="18"/>
  <c r="H97" i="18"/>
  <c r="I97" i="18"/>
  <c r="J97" i="18"/>
  <c r="K97" i="18"/>
  <c r="L97" i="18"/>
  <c r="M97" i="18"/>
  <c r="N97" i="18"/>
  <c r="O97" i="18"/>
  <c r="P97" i="18"/>
  <c r="Q97" i="18"/>
  <c r="R97" i="18"/>
  <c r="B98" i="18"/>
  <c r="G64" i="18"/>
  <c r="H64" i="18"/>
  <c r="I64" i="18"/>
  <c r="J64" i="18"/>
  <c r="K64" i="18"/>
  <c r="L64" i="18"/>
  <c r="M64" i="18"/>
  <c r="N64" i="18"/>
  <c r="O64" i="18"/>
  <c r="P64" i="18"/>
  <c r="Q64" i="18"/>
  <c r="R64" i="18"/>
  <c r="B65" i="18"/>
  <c r="P127" i="18"/>
  <c r="P121" i="18"/>
  <c r="G164" i="18" a="1"/>
  <c r="G164" i="18" s="1"/>
  <c r="H164" i="18" a="1"/>
  <c r="H164" i="18" s="1"/>
  <c r="J164" i="18" a="1"/>
  <c r="J164" i="18" s="1"/>
  <c r="L164" i="18" a="1"/>
  <c r="L164" i="18" s="1"/>
  <c r="N164" i="18" a="1"/>
  <c r="N164" i="18" s="1"/>
  <c r="O164" i="18" a="1"/>
  <c r="O164" i="18" s="1"/>
  <c r="Q164" i="18" a="1"/>
  <c r="Q164" i="18" s="1"/>
  <c r="P126" i="18"/>
  <c r="P47" i="18"/>
  <c r="P48" i="18" s="1"/>
  <c r="I164" i="18" a="1"/>
  <c r="I164" i="18" s="1"/>
  <c r="K164" i="18" a="1"/>
  <c r="K164" i="18" s="1"/>
  <c r="M164" i="18" a="1"/>
  <c r="M164" i="18" s="1"/>
  <c r="P123" i="18"/>
  <c r="P38" i="18"/>
  <c r="P39" i="18" s="1"/>
  <c r="P121" i="17"/>
  <c r="P127" i="17"/>
  <c r="M129" i="17"/>
  <c r="I129" i="17"/>
  <c r="P123" i="17"/>
  <c r="P125" i="17"/>
  <c r="L129" i="17"/>
  <c r="G129" i="17"/>
  <c r="J129" i="17"/>
  <c r="H129" i="17"/>
  <c r="N129" i="17"/>
  <c r="K129" i="17"/>
  <c r="O129" i="17"/>
  <c r="G165" i="17" a="1"/>
  <c r="G165" i="17" s="1"/>
  <c r="P199" i="17"/>
  <c r="P212" i="17"/>
  <c r="P213" i="17"/>
  <c r="P200" i="17"/>
  <c r="L165" i="17" a="1"/>
  <c r="L165" i="17" s="1"/>
  <c r="J165" i="17" a="1"/>
  <c r="J165" i="17" s="1"/>
  <c r="H165" i="17" a="1"/>
  <c r="H165" i="17" s="1"/>
  <c r="P165" i="17" a="1"/>
  <c r="P165" i="17" s="1"/>
  <c r="N165" i="17" a="1"/>
  <c r="N165" i="17" s="1"/>
  <c r="I165" i="17" a="1"/>
  <c r="I165" i="17" s="1"/>
  <c r="K165" i="17" a="1"/>
  <c r="K165" i="17" s="1"/>
  <c r="Q197" i="17"/>
  <c r="Q155" i="17" a="1"/>
  <c r="Q155" i="17" s="1"/>
  <c r="Q193" i="17"/>
  <c r="Q194" i="17" s="1"/>
  <c r="M8" i="10" s="1"/>
  <c r="Q87" i="17"/>
  <c r="Q37" i="17"/>
  <c r="Q36" i="17"/>
  <c r="Q54" i="17"/>
  <c r="Q35" i="17"/>
  <c r="R28" i="17"/>
  <c r="Q55" i="17"/>
  <c r="Q41" i="17"/>
  <c r="Q43" i="17" s="1"/>
  <c r="Q44" i="17"/>
  <c r="Q32" i="17"/>
  <c r="Q34" i="17" s="1"/>
  <c r="Q45" i="17"/>
  <c r="Q88" i="17"/>
  <c r="Q46" i="17"/>
  <c r="Q205" i="17"/>
  <c r="Q157" i="17" a="1"/>
  <c r="Q157" i="17" s="1"/>
  <c r="Q156" i="17" a="1"/>
  <c r="Q156" i="17" s="1"/>
  <c r="Q158" i="17" a="1"/>
  <c r="Q158" i="17" s="1"/>
  <c r="Q89" i="17"/>
  <c r="Q56" i="17"/>
  <c r="Q57" i="17"/>
  <c r="Q90" i="17"/>
  <c r="Q159" i="17" a="1"/>
  <c r="Q159" i="17" s="1"/>
  <c r="Q58" i="17"/>
  <c r="Q91" i="17"/>
  <c r="Q160" i="17" a="1"/>
  <c r="Q160" i="17" s="1"/>
  <c r="Q59" i="17"/>
  <c r="Q161" i="17" a="1"/>
  <c r="Q161" i="17" s="1"/>
  <c r="Q92" i="17"/>
  <c r="Q60" i="17"/>
  <c r="Q162" i="17" a="1"/>
  <c r="Q162" i="17" s="1"/>
  <c r="Q93" i="17"/>
  <c r="Q163" i="17" a="1"/>
  <c r="Q163" i="17" s="1"/>
  <c r="Q94" i="17"/>
  <c r="Q61" i="17"/>
  <c r="Q62" i="17"/>
  <c r="Q164" i="17" a="1"/>
  <c r="Q164" i="17" s="1"/>
  <c r="Q95" i="17"/>
  <c r="K97" i="17"/>
  <c r="L97" i="17"/>
  <c r="M97" i="17"/>
  <c r="O97" i="17"/>
  <c r="H97" i="17"/>
  <c r="G97" i="17"/>
  <c r="I97" i="17"/>
  <c r="J97" i="17"/>
  <c r="P97" i="17"/>
  <c r="B98" i="17"/>
  <c r="N97" i="17"/>
  <c r="O47" i="17"/>
  <c r="O48" i="17" s="1"/>
  <c r="P95" i="17"/>
  <c r="O95" i="17"/>
  <c r="Q63" i="17"/>
  <c r="N47" i="17"/>
  <c r="N48" i="17" s="1"/>
  <c r="N94" i="17"/>
  <c r="O94" i="17"/>
  <c r="Q96" i="17"/>
  <c r="P47" i="17"/>
  <c r="P48" i="17" s="1"/>
  <c r="B167" i="17"/>
  <c r="N166" i="17" s="1" a="1"/>
  <c r="N166" i="17" s="1"/>
  <c r="O38" i="17"/>
  <c r="O39" i="17" s="1"/>
  <c r="O62" i="17"/>
  <c r="P62" i="17"/>
  <c r="M165" i="17" a="1"/>
  <c r="M165" i="17" s="1"/>
  <c r="N38" i="17"/>
  <c r="N39" i="17" s="1"/>
  <c r="N61" i="17"/>
  <c r="O61" i="17"/>
  <c r="O64" i="17"/>
  <c r="B65" i="17"/>
  <c r="I64" i="17"/>
  <c r="I130" i="17" s="1"/>
  <c r="Q64" i="17"/>
  <c r="K64" i="17"/>
  <c r="K130" i="17" s="1"/>
  <c r="H64" i="17"/>
  <c r="H130" i="17" s="1"/>
  <c r="G64" i="17"/>
  <c r="G130" i="17" s="1"/>
  <c r="P64" i="17"/>
  <c r="P130" i="17" s="1"/>
  <c r="M64" i="17"/>
  <c r="M130" i="17" s="1"/>
  <c r="N64" i="17"/>
  <c r="N130" i="17" s="1"/>
  <c r="J64" i="17"/>
  <c r="J130" i="17" s="1"/>
  <c r="L64" i="17"/>
  <c r="L130" i="17" s="1"/>
  <c r="P96" i="17"/>
  <c r="P129" i="17" s="1"/>
  <c r="P38" i="17"/>
  <c r="P39" i="17" s="1"/>
  <c r="I130" i="18" l="1"/>
  <c r="N130" i="18"/>
  <c r="L130" i="18"/>
  <c r="K130" i="18"/>
  <c r="Q130" i="18"/>
  <c r="O130" i="18"/>
  <c r="J130" i="18"/>
  <c r="H130" i="18"/>
  <c r="G130" i="18"/>
  <c r="O130" i="17"/>
  <c r="N127" i="17"/>
  <c r="O127" i="17"/>
  <c r="AN192" i="18"/>
  <c r="AN189" i="18"/>
  <c r="AL193" i="18"/>
  <c r="AL194" i="18" s="1"/>
  <c r="AN192" i="17"/>
  <c r="AN189" i="17"/>
  <c r="AL193" i="17"/>
  <c r="AL194" i="17" s="1"/>
  <c r="Q202" i="17"/>
  <c r="Q124" i="17"/>
  <c r="R130" i="18"/>
  <c r="M130" i="18"/>
  <c r="P130" i="18"/>
  <c r="Q124" i="18"/>
  <c r="Q123" i="18"/>
  <c r="Q122" i="18"/>
  <c r="Q127" i="18"/>
  <c r="Q128" i="18"/>
  <c r="Q125" i="18"/>
  <c r="G166" i="18" a="1"/>
  <c r="G166" i="18" s="1"/>
  <c r="H166" i="18" a="1"/>
  <c r="H166" i="18" s="1"/>
  <c r="I166" i="18" a="1"/>
  <c r="I166" i="18" s="1"/>
  <c r="J166" i="18" a="1"/>
  <c r="J166" i="18" s="1"/>
  <c r="K166" i="18" a="1"/>
  <c r="K166" i="18" s="1"/>
  <c r="L166" i="18" a="1"/>
  <c r="L166" i="18" s="1"/>
  <c r="M166" i="18" a="1"/>
  <c r="M166" i="18" s="1"/>
  <c r="N166" i="18" a="1"/>
  <c r="N166" i="18" s="1"/>
  <c r="O166" i="18" a="1"/>
  <c r="O166" i="18" s="1"/>
  <c r="P166" i="18" a="1"/>
  <c r="P166" i="18" s="1"/>
  <c r="Q166" i="18" a="1"/>
  <c r="Q166" i="18" s="1"/>
  <c r="B167" i="18"/>
  <c r="R96" i="18"/>
  <c r="R63" i="18"/>
  <c r="R164" i="18" a="1"/>
  <c r="R164" i="18" s="1"/>
  <c r="R95" i="18"/>
  <c r="R62" i="18"/>
  <c r="R163" i="18" a="1"/>
  <c r="R163" i="18" s="1"/>
  <c r="R94" i="18"/>
  <c r="R61" i="18"/>
  <c r="R162" i="18" a="1"/>
  <c r="R162" i="18" s="1"/>
  <c r="R161" i="18" a="1"/>
  <c r="R161" i="18" s="1"/>
  <c r="R60" i="18"/>
  <c r="R93" i="18"/>
  <c r="R160" i="18" a="1"/>
  <c r="R160" i="18" s="1"/>
  <c r="R59" i="18"/>
  <c r="R92" i="18"/>
  <c r="R159" i="18" a="1"/>
  <c r="R159" i="18" s="1"/>
  <c r="R91" i="18"/>
  <c r="R58" i="18"/>
  <c r="R158" i="18" a="1"/>
  <c r="R158" i="18" s="1"/>
  <c r="R57" i="18"/>
  <c r="R90" i="18"/>
  <c r="R157" i="18" a="1"/>
  <c r="R157" i="18" s="1"/>
  <c r="R89" i="18"/>
  <c r="R56" i="18"/>
  <c r="R55" i="18"/>
  <c r="R32" i="18"/>
  <c r="R34" i="18" s="1"/>
  <c r="R88" i="18"/>
  <c r="R156" i="18" a="1"/>
  <c r="R156" i="18" s="1"/>
  <c r="R43" i="18"/>
  <c r="R205" i="18"/>
  <c r="R35" i="18"/>
  <c r="R87" i="18"/>
  <c r="S28" i="18"/>
  <c r="R36" i="18"/>
  <c r="R37" i="18"/>
  <c r="R155" i="18" a="1"/>
  <c r="R155" i="18" s="1"/>
  <c r="R193" i="18"/>
  <c r="R194" i="18" s="1"/>
  <c r="R197" i="18"/>
  <c r="R54" i="18"/>
  <c r="Q199" i="18"/>
  <c r="Q212" i="18"/>
  <c r="Q200" i="18"/>
  <c r="Q213" i="18"/>
  <c r="G98" i="18"/>
  <c r="H98" i="18"/>
  <c r="I98" i="18"/>
  <c r="J98" i="18"/>
  <c r="K98" i="18"/>
  <c r="L98" i="18"/>
  <c r="M98" i="18"/>
  <c r="N98" i="18"/>
  <c r="O98" i="18"/>
  <c r="P98" i="18"/>
  <c r="Q98" i="18"/>
  <c r="R98" i="18"/>
  <c r="S98" i="18"/>
  <c r="B99" i="18"/>
  <c r="G65" i="18"/>
  <c r="H65" i="18"/>
  <c r="I65" i="18"/>
  <c r="J65" i="18"/>
  <c r="K65" i="18"/>
  <c r="L65" i="18"/>
  <c r="M65" i="18"/>
  <c r="N65" i="18"/>
  <c r="O65" i="18"/>
  <c r="P65" i="18"/>
  <c r="Q65" i="18"/>
  <c r="B66" i="18"/>
  <c r="Q126" i="18"/>
  <c r="Q38" i="18"/>
  <c r="Q39" i="18" s="1"/>
  <c r="Q121" i="18"/>
  <c r="Q47" i="18"/>
  <c r="Q48" i="18" s="1"/>
  <c r="N127" i="18"/>
  <c r="Q120" i="18"/>
  <c r="K165" i="18" a="1"/>
  <c r="K165" i="18" s="1"/>
  <c r="N165" i="18" a="1"/>
  <c r="N165" i="18" s="1"/>
  <c r="P165" i="18" a="1"/>
  <c r="P165" i="18" s="1"/>
  <c r="O127" i="18"/>
  <c r="G165" i="18" a="1"/>
  <c r="G165" i="18" s="1"/>
  <c r="H165" i="18" a="1"/>
  <c r="H165" i="18" s="1"/>
  <c r="I165" i="18" a="1"/>
  <c r="I165" i="18" s="1"/>
  <c r="J165" i="18" a="1"/>
  <c r="J165" i="18" s="1"/>
  <c r="L165" i="18" a="1"/>
  <c r="L165" i="18" s="1"/>
  <c r="M165" i="18" a="1"/>
  <c r="M165" i="18" s="1"/>
  <c r="O165" i="18" a="1"/>
  <c r="O165" i="18" s="1"/>
  <c r="R165" i="18" a="1"/>
  <c r="R165" i="18" s="1"/>
  <c r="O128" i="18"/>
  <c r="P128" i="17"/>
  <c r="O128" i="17"/>
  <c r="Q123" i="17"/>
  <c r="Q120" i="17"/>
  <c r="Q122" i="17"/>
  <c r="Q127" i="17"/>
  <c r="Q126" i="17"/>
  <c r="Q129" i="17"/>
  <c r="Q121" i="17"/>
  <c r="Q125" i="17"/>
  <c r="Q128" i="17"/>
  <c r="Q212" i="17"/>
  <c r="Q199" i="17"/>
  <c r="Q213" i="17"/>
  <c r="Q200" i="17"/>
  <c r="Q47" i="17"/>
  <c r="Q48" i="17" s="1"/>
  <c r="L166" i="17" a="1"/>
  <c r="L166" i="17" s="1"/>
  <c r="J166" i="17" a="1"/>
  <c r="J166" i="17" s="1"/>
  <c r="M166" i="17" a="1"/>
  <c r="M166" i="17" s="1"/>
  <c r="R97" i="17"/>
  <c r="Q97" i="17"/>
  <c r="Q130" i="17" s="1"/>
  <c r="O166" i="17" a="1"/>
  <c r="O166" i="17" s="1"/>
  <c r="P166" i="17" a="1"/>
  <c r="P166" i="17" s="1"/>
  <c r="G166" i="17" a="1"/>
  <c r="G166" i="17" s="1"/>
  <c r="Q166" i="17" a="1"/>
  <c r="Q166" i="17" s="1"/>
  <c r="Q38" i="17"/>
  <c r="Q39" i="17" s="1"/>
  <c r="B168" i="17"/>
  <c r="H167" i="17" s="1" a="1"/>
  <c r="H167" i="17" s="1"/>
  <c r="P65" i="17"/>
  <c r="J65" i="17"/>
  <c r="G65" i="17"/>
  <c r="B66" i="17"/>
  <c r="O65" i="17"/>
  <c r="I65" i="17"/>
  <c r="H65" i="17"/>
  <c r="K65" i="17"/>
  <c r="L65" i="17"/>
  <c r="Q65" i="17"/>
  <c r="M65" i="17"/>
  <c r="N65" i="17"/>
  <c r="I166" i="17" a="1"/>
  <c r="I166" i="17" s="1"/>
  <c r="H98" i="17"/>
  <c r="O98" i="17"/>
  <c r="B99" i="17"/>
  <c r="L98" i="17"/>
  <c r="M98" i="17"/>
  <c r="N98" i="17"/>
  <c r="Q98" i="17"/>
  <c r="K98" i="17"/>
  <c r="P98" i="17"/>
  <c r="I98" i="17"/>
  <c r="J98" i="17"/>
  <c r="G98" i="17"/>
  <c r="R193" i="17"/>
  <c r="R194" i="17" s="1"/>
  <c r="N8" i="10" s="1"/>
  <c r="R155" i="17" a="1"/>
  <c r="R155" i="17" s="1"/>
  <c r="R197" i="17"/>
  <c r="R156" i="17" a="1"/>
  <c r="R156" i="17" s="1"/>
  <c r="R36" i="17"/>
  <c r="R54" i="17"/>
  <c r="R35" i="17"/>
  <c r="R32" i="17"/>
  <c r="R34" i="17" s="1"/>
  <c r="R41" i="17"/>
  <c r="R43" i="17" s="1"/>
  <c r="R37" i="17"/>
  <c r="R87" i="17"/>
  <c r="R46" i="17"/>
  <c r="R44" i="17"/>
  <c r="S28" i="17"/>
  <c r="R45" i="17"/>
  <c r="R88" i="17"/>
  <c r="R205" i="17"/>
  <c r="R157" i="17" a="1"/>
  <c r="R157" i="17" s="1"/>
  <c r="R55" i="17"/>
  <c r="R121" i="17" s="1"/>
  <c r="R89" i="17"/>
  <c r="R158" i="17" a="1"/>
  <c r="R158" i="17" s="1"/>
  <c r="R56" i="17"/>
  <c r="R57" i="17"/>
  <c r="R159" i="17" a="1"/>
  <c r="R159" i="17" s="1"/>
  <c r="R90" i="17"/>
  <c r="R91" i="17"/>
  <c r="R160" i="17" a="1"/>
  <c r="R160" i="17" s="1"/>
  <c r="R58" i="17"/>
  <c r="R92" i="17"/>
  <c r="R161" i="17" a="1"/>
  <c r="R161" i="17" s="1"/>
  <c r="R59" i="17"/>
  <c r="R162" i="17" a="1"/>
  <c r="R162" i="17" s="1"/>
  <c r="R93" i="17"/>
  <c r="R60" i="17"/>
  <c r="R163" i="17" a="1"/>
  <c r="R163" i="17" s="1"/>
  <c r="R94" i="17"/>
  <c r="R61" i="17"/>
  <c r="R95" i="17"/>
  <c r="R164" i="17" a="1"/>
  <c r="R164" i="17" s="1"/>
  <c r="R62" i="17"/>
  <c r="R165" i="17" a="1"/>
  <c r="R165" i="17" s="1"/>
  <c r="R63" i="17"/>
  <c r="R96" i="17"/>
  <c r="R64" i="17"/>
  <c r="K166" i="17" a="1"/>
  <c r="K166" i="17" s="1"/>
  <c r="H166" i="17" a="1"/>
  <c r="H166" i="17" s="1"/>
  <c r="R126" i="17" l="1"/>
  <c r="R127" i="17"/>
  <c r="AO192" i="18"/>
  <c r="AO189" i="18"/>
  <c r="AM193" i="18"/>
  <c r="AM194" i="18" s="1"/>
  <c r="AO192" i="17"/>
  <c r="AO189" i="17"/>
  <c r="AM193" i="17"/>
  <c r="AM194" i="17" s="1"/>
  <c r="R202" i="17"/>
  <c r="R125" i="17"/>
  <c r="R128" i="17"/>
  <c r="R127" i="18"/>
  <c r="R122" i="18"/>
  <c r="R120" i="18"/>
  <c r="R129" i="18"/>
  <c r="R125" i="18"/>
  <c r="R124" i="18"/>
  <c r="G167" i="18" a="1"/>
  <c r="G167" i="18" s="1"/>
  <c r="H167" i="18" a="1"/>
  <c r="H167" i="18" s="1"/>
  <c r="I167" i="18" a="1"/>
  <c r="I167" i="18" s="1"/>
  <c r="J167" i="18" a="1"/>
  <c r="J167" i="18" s="1"/>
  <c r="K167" i="18" a="1"/>
  <c r="K167" i="18" s="1"/>
  <c r="L167" i="18" a="1"/>
  <c r="L167" i="18" s="1"/>
  <c r="M167" i="18" a="1"/>
  <c r="M167" i="18" s="1"/>
  <c r="N167" i="18" a="1"/>
  <c r="N167" i="18" s="1"/>
  <c r="O167" i="18" a="1"/>
  <c r="O167" i="18" s="1"/>
  <c r="P167" i="18" a="1"/>
  <c r="P167" i="18" s="1"/>
  <c r="Q167" i="18" a="1"/>
  <c r="Q167" i="18" s="1"/>
  <c r="R167" i="18" a="1"/>
  <c r="R167" i="18" s="1"/>
  <c r="T167" i="18" a="1"/>
  <c r="T167" i="18" s="1"/>
  <c r="B168" i="18"/>
  <c r="R199" i="18"/>
  <c r="R212" i="18"/>
  <c r="S165" i="18" a="1"/>
  <c r="S165" i="18" s="1"/>
  <c r="S97" i="18"/>
  <c r="S64" i="18"/>
  <c r="S96" i="18"/>
  <c r="S63" i="18"/>
  <c r="S164" i="18" a="1"/>
  <c r="S164" i="18" s="1"/>
  <c r="S95" i="18"/>
  <c r="S62" i="18"/>
  <c r="S163" i="18" a="1"/>
  <c r="S163" i="18" s="1"/>
  <c r="S94" i="18"/>
  <c r="S61" i="18"/>
  <c r="S162" i="18" a="1"/>
  <c r="S162" i="18" s="1"/>
  <c r="S161" i="18" a="1"/>
  <c r="S161" i="18" s="1"/>
  <c r="S60" i="18"/>
  <c r="S93" i="18"/>
  <c r="S160" i="18" a="1"/>
  <c r="S160" i="18" s="1"/>
  <c r="S59" i="18"/>
  <c r="S92" i="18"/>
  <c r="S159" i="18" a="1"/>
  <c r="S159" i="18" s="1"/>
  <c r="S91" i="18"/>
  <c r="S58" i="18"/>
  <c r="S158" i="18" a="1"/>
  <c r="S158" i="18" s="1"/>
  <c r="S57" i="18"/>
  <c r="S90" i="18"/>
  <c r="S157" i="18" a="1"/>
  <c r="S157" i="18" s="1"/>
  <c r="S89" i="18"/>
  <c r="S56" i="18"/>
  <c r="S55" i="18"/>
  <c r="S88" i="18"/>
  <c r="S156" i="18" a="1"/>
  <c r="S156" i="18" s="1"/>
  <c r="S205" i="18"/>
  <c r="T28" i="18"/>
  <c r="S155" i="18" a="1"/>
  <c r="S155" i="18" s="1"/>
  <c r="S193" i="18"/>
  <c r="S194" i="18" s="1"/>
  <c r="S197" i="18"/>
  <c r="S54" i="18"/>
  <c r="S35" i="18"/>
  <c r="S36" i="18"/>
  <c r="S37" i="18"/>
  <c r="S87" i="18"/>
  <c r="R200" i="18"/>
  <c r="R213" i="18"/>
  <c r="G99" i="18"/>
  <c r="H99" i="18"/>
  <c r="I99" i="18"/>
  <c r="J99" i="18"/>
  <c r="K99" i="18"/>
  <c r="L99" i="18"/>
  <c r="M99" i="18"/>
  <c r="N99" i="18"/>
  <c r="O99" i="18"/>
  <c r="P99" i="18"/>
  <c r="Q99" i="18"/>
  <c r="R99" i="18"/>
  <c r="B100" i="18"/>
  <c r="G66" i="18"/>
  <c r="H66" i="18"/>
  <c r="I66" i="18"/>
  <c r="J66" i="18"/>
  <c r="K66" i="18"/>
  <c r="L66" i="18"/>
  <c r="M66" i="18"/>
  <c r="N66" i="18"/>
  <c r="O66" i="18"/>
  <c r="P66" i="18"/>
  <c r="Q66" i="18"/>
  <c r="R66" i="18"/>
  <c r="B67" i="18"/>
  <c r="S166" i="18" a="1"/>
  <c r="S166" i="18" s="1"/>
  <c r="R126" i="18"/>
  <c r="R121" i="18"/>
  <c r="R47" i="18"/>
  <c r="R48" i="18" s="1"/>
  <c r="R128" i="18"/>
  <c r="R38" i="18"/>
  <c r="R39" i="18" s="1"/>
  <c r="G131" i="18"/>
  <c r="H131" i="18"/>
  <c r="I131" i="18"/>
  <c r="J131" i="18"/>
  <c r="K131" i="18"/>
  <c r="L131" i="18"/>
  <c r="M131" i="18"/>
  <c r="N131" i="18"/>
  <c r="O131" i="18"/>
  <c r="P131" i="18"/>
  <c r="Q131" i="18"/>
  <c r="R65" i="18"/>
  <c r="R131" i="18" s="1"/>
  <c r="S65" i="18"/>
  <c r="S131" i="18" s="1"/>
  <c r="R123" i="18"/>
  <c r="R202" i="18"/>
  <c r="R124" i="17"/>
  <c r="P131" i="17"/>
  <c r="J131" i="17"/>
  <c r="G131" i="17"/>
  <c r="O131" i="17"/>
  <c r="I131" i="17"/>
  <c r="H131" i="17"/>
  <c r="K131" i="17"/>
  <c r="L131" i="17"/>
  <c r="Q131" i="17"/>
  <c r="M131" i="17"/>
  <c r="N131" i="17"/>
  <c r="R120" i="17"/>
  <c r="R122" i="17"/>
  <c r="R123" i="17"/>
  <c r="R129" i="17"/>
  <c r="R130" i="17"/>
  <c r="R212" i="17"/>
  <c r="R199" i="17"/>
  <c r="R213" i="17"/>
  <c r="R200" i="17"/>
  <c r="R47" i="17"/>
  <c r="S98" i="17"/>
  <c r="R65" i="17"/>
  <c r="G167" i="17" a="1"/>
  <c r="G167" i="17" s="1"/>
  <c r="P167" i="17" a="1"/>
  <c r="P167" i="17" s="1"/>
  <c r="R98" i="17"/>
  <c r="S155" i="17" a="1"/>
  <c r="S155" i="17" s="1"/>
  <c r="S197" i="17"/>
  <c r="S193" i="17"/>
  <c r="S194" i="17" s="1"/>
  <c r="O8" i="10" s="1"/>
  <c r="S54" i="17"/>
  <c r="S87" i="17"/>
  <c r="S36" i="17"/>
  <c r="S35" i="17"/>
  <c r="S46" i="17"/>
  <c r="S45" i="17"/>
  <c r="S88" i="17"/>
  <c r="S37" i="17"/>
  <c r="S202" i="17" s="1"/>
  <c r="S44" i="17"/>
  <c r="T28" i="17"/>
  <c r="S55" i="17"/>
  <c r="S205" i="17"/>
  <c r="S157" i="17" a="1"/>
  <c r="S157" i="17" s="1"/>
  <c r="S156" i="17" a="1"/>
  <c r="S156" i="17" s="1"/>
  <c r="S89" i="17"/>
  <c r="S56" i="17"/>
  <c r="S158" i="17" a="1"/>
  <c r="S158" i="17" s="1"/>
  <c r="S159" i="17" a="1"/>
  <c r="S159" i="17" s="1"/>
  <c r="S57" i="17"/>
  <c r="S90" i="17"/>
  <c r="S91" i="17"/>
  <c r="S160" i="17" a="1"/>
  <c r="S160" i="17" s="1"/>
  <c r="S58" i="17"/>
  <c r="S92" i="17"/>
  <c r="S59" i="17"/>
  <c r="S161" i="17" a="1"/>
  <c r="S161" i="17" s="1"/>
  <c r="S60" i="17"/>
  <c r="S162" i="17" a="1"/>
  <c r="S162" i="17" s="1"/>
  <c r="S93" i="17"/>
  <c r="S61" i="17"/>
  <c r="S163" i="17" a="1"/>
  <c r="S163" i="17" s="1"/>
  <c r="S94" i="17"/>
  <c r="S62" i="17"/>
  <c r="S164" i="17" a="1"/>
  <c r="S164" i="17" s="1"/>
  <c r="S95" i="17"/>
  <c r="S96" i="17"/>
  <c r="S165" i="17" a="1"/>
  <c r="S165" i="17" s="1"/>
  <c r="S63" i="17"/>
  <c r="S166" i="17" a="1"/>
  <c r="S166" i="17" s="1"/>
  <c r="S64" i="17"/>
  <c r="S97" i="17"/>
  <c r="N167" i="17" a="1"/>
  <c r="N167" i="17" s="1"/>
  <c r="Q167" i="17" a="1"/>
  <c r="Q167" i="17" s="1"/>
  <c r="M66" i="17"/>
  <c r="G66" i="17"/>
  <c r="H66" i="17"/>
  <c r="I66" i="17"/>
  <c r="J66" i="17"/>
  <c r="K66" i="17"/>
  <c r="Q66" i="17"/>
  <c r="B67" i="17"/>
  <c r="L66" i="17"/>
  <c r="O66" i="17"/>
  <c r="N66" i="17"/>
  <c r="P66" i="17"/>
  <c r="R66" i="17"/>
  <c r="K167" i="17" a="1"/>
  <c r="K167" i="17" s="1"/>
  <c r="B169" i="17"/>
  <c r="R99" i="17"/>
  <c r="B100" i="17"/>
  <c r="O99" i="17"/>
  <c r="P99" i="17"/>
  <c r="M99" i="17"/>
  <c r="N99" i="17"/>
  <c r="Q99" i="17"/>
  <c r="G99" i="17"/>
  <c r="H99" i="17"/>
  <c r="I99" i="17"/>
  <c r="J99" i="17"/>
  <c r="L99" i="17"/>
  <c r="K99" i="17"/>
  <c r="R38" i="17"/>
  <c r="R39" i="17" s="1"/>
  <c r="R167" i="17" a="1"/>
  <c r="R167" i="17" s="1"/>
  <c r="M167" i="17" a="1"/>
  <c r="M167" i="17" s="1"/>
  <c r="J167" i="17" a="1"/>
  <c r="J167" i="17" s="1"/>
  <c r="L167" i="17" a="1"/>
  <c r="L167" i="17" s="1"/>
  <c r="I167" i="17" a="1"/>
  <c r="I167" i="17" s="1"/>
  <c r="S65" i="17"/>
  <c r="O167" i="17" a="1"/>
  <c r="O167" i="17" s="1"/>
  <c r="S124" i="17" l="1"/>
  <c r="AP192" i="18"/>
  <c r="AP189" i="18"/>
  <c r="AN193" i="18"/>
  <c r="AN194" i="18" s="1"/>
  <c r="AP192" i="17"/>
  <c r="AP189" i="17"/>
  <c r="S129" i="17"/>
  <c r="S122" i="17"/>
  <c r="S125" i="17"/>
  <c r="S130" i="18"/>
  <c r="S129" i="18"/>
  <c r="S128" i="18"/>
  <c r="S127" i="18"/>
  <c r="S124" i="18"/>
  <c r="B169" i="18"/>
  <c r="T65" i="18"/>
  <c r="T98" i="18"/>
  <c r="T166" i="18" a="1"/>
  <c r="T166" i="18" s="1"/>
  <c r="T165" i="18" a="1"/>
  <c r="T165" i="18" s="1"/>
  <c r="T64" i="18"/>
  <c r="T97" i="18"/>
  <c r="T96" i="18"/>
  <c r="T63" i="18"/>
  <c r="T164" i="18" a="1"/>
  <c r="T164" i="18" s="1"/>
  <c r="T95" i="18"/>
  <c r="T62" i="18"/>
  <c r="T163" i="18" a="1"/>
  <c r="T163" i="18" s="1"/>
  <c r="T94" i="18"/>
  <c r="T61" i="18"/>
  <c r="T162" i="18" a="1"/>
  <c r="T162" i="18" s="1"/>
  <c r="T161" i="18" a="1"/>
  <c r="T161" i="18" s="1"/>
  <c r="T60" i="18"/>
  <c r="T93" i="18"/>
  <c r="T160" i="18" a="1"/>
  <c r="T160" i="18" s="1"/>
  <c r="T59" i="18"/>
  <c r="T92" i="18"/>
  <c r="T159" i="18" a="1"/>
  <c r="T159" i="18" s="1"/>
  <c r="T91" i="18"/>
  <c r="T58" i="18"/>
  <c r="T90" i="18"/>
  <c r="T158" i="18" a="1"/>
  <c r="T158" i="18" s="1"/>
  <c r="T57" i="18"/>
  <c r="T89" i="18"/>
  <c r="T56" i="18"/>
  <c r="T157" i="18" a="1"/>
  <c r="T157" i="18" s="1"/>
  <c r="T55" i="18"/>
  <c r="T88" i="18"/>
  <c r="T156" i="18" a="1"/>
  <c r="T156" i="18" s="1"/>
  <c r="T205" i="18"/>
  <c r="T155" i="18" a="1"/>
  <c r="T155" i="18" s="1"/>
  <c r="T37" i="18"/>
  <c r="U28" i="18"/>
  <c r="T193" i="18"/>
  <c r="T194" i="18" s="1"/>
  <c r="T197" i="18"/>
  <c r="T36" i="18"/>
  <c r="T54" i="18"/>
  <c r="T87" i="18"/>
  <c r="T35" i="18"/>
  <c r="S199" i="18"/>
  <c r="S212" i="18"/>
  <c r="S200" i="18"/>
  <c r="S213" i="18"/>
  <c r="G100" i="18"/>
  <c r="H100" i="18"/>
  <c r="I100" i="18"/>
  <c r="J100" i="18"/>
  <c r="K100" i="18"/>
  <c r="L100" i="18"/>
  <c r="M100" i="18"/>
  <c r="N100" i="18"/>
  <c r="O100" i="18"/>
  <c r="P100" i="18"/>
  <c r="Q100" i="18"/>
  <c r="R100" i="18"/>
  <c r="S100" i="18"/>
  <c r="B101" i="18"/>
  <c r="G67" i="18"/>
  <c r="H67" i="18"/>
  <c r="I67" i="18"/>
  <c r="J67" i="18"/>
  <c r="K67" i="18"/>
  <c r="L67" i="18"/>
  <c r="M67" i="18"/>
  <c r="N67" i="18"/>
  <c r="N133" i="18" s="1"/>
  <c r="O67" i="18"/>
  <c r="O133" i="18" s="1"/>
  <c r="P67" i="18"/>
  <c r="P133" i="18" s="1"/>
  <c r="Q67" i="18"/>
  <c r="R67" i="18"/>
  <c r="R133" i="18" s="1"/>
  <c r="S67" i="18"/>
  <c r="B68" i="18"/>
  <c r="S126" i="18"/>
  <c r="S125" i="18"/>
  <c r="S122" i="18"/>
  <c r="S121" i="18"/>
  <c r="S120" i="18"/>
  <c r="S202" i="18"/>
  <c r="G132" i="18"/>
  <c r="H132" i="18"/>
  <c r="I132" i="18"/>
  <c r="J132" i="18"/>
  <c r="K132" i="18"/>
  <c r="L132" i="18"/>
  <c r="M132" i="18"/>
  <c r="N132" i="18"/>
  <c r="O132" i="18"/>
  <c r="P132" i="18"/>
  <c r="Q132" i="18"/>
  <c r="R132" i="18"/>
  <c r="S123" i="18"/>
  <c r="S121" i="17"/>
  <c r="R48" i="17"/>
  <c r="S127" i="17"/>
  <c r="S131" i="17"/>
  <c r="R131" i="17"/>
  <c r="S120" i="17"/>
  <c r="O132" i="17"/>
  <c r="S123" i="17"/>
  <c r="S126" i="17"/>
  <c r="H132" i="17"/>
  <c r="N132" i="17"/>
  <c r="S128" i="17"/>
  <c r="S130" i="17"/>
  <c r="M132" i="17"/>
  <c r="L132" i="17"/>
  <c r="G132" i="17"/>
  <c r="P132" i="17"/>
  <c r="I132" i="17"/>
  <c r="Q132" i="17"/>
  <c r="J132" i="17"/>
  <c r="K132" i="17"/>
  <c r="R132" i="17"/>
  <c r="N168" i="17" a="1"/>
  <c r="N168" i="17" s="1"/>
  <c r="P168" i="17" a="1"/>
  <c r="P168" i="17" s="1"/>
  <c r="S212" i="17"/>
  <c r="S199" i="17"/>
  <c r="S213" i="17"/>
  <c r="S200" i="17"/>
  <c r="J168" i="17" a="1"/>
  <c r="J168" i="17" s="1"/>
  <c r="G168" i="17" a="1"/>
  <c r="G168" i="17" s="1"/>
  <c r="S168" i="17" a="1"/>
  <c r="S168" i="17" s="1"/>
  <c r="Q168" i="17" a="1"/>
  <c r="Q168" i="17" s="1"/>
  <c r="K168" i="17" a="1"/>
  <c r="K168" i="17" s="1"/>
  <c r="I168" i="17" a="1"/>
  <c r="I168" i="17" s="1"/>
  <c r="M168" i="17" a="1"/>
  <c r="M168" i="17" s="1"/>
  <c r="L168" i="17" a="1"/>
  <c r="L168" i="17" s="1"/>
  <c r="H168" i="17" a="1"/>
  <c r="H168" i="17" s="1"/>
  <c r="J100" i="17"/>
  <c r="K100" i="17"/>
  <c r="P100" i="17"/>
  <c r="Q100" i="17"/>
  <c r="R100" i="17"/>
  <c r="H100" i="17"/>
  <c r="I100" i="17"/>
  <c r="B101" i="17"/>
  <c r="M100" i="17"/>
  <c r="S100" i="17"/>
  <c r="G100" i="17"/>
  <c r="L100" i="17"/>
  <c r="N100" i="17"/>
  <c r="O100" i="17"/>
  <c r="N67" i="17"/>
  <c r="K67" i="17"/>
  <c r="P67" i="17"/>
  <c r="S67" i="17"/>
  <c r="J67" i="17"/>
  <c r="Q67" i="17"/>
  <c r="L67" i="17"/>
  <c r="M67" i="17"/>
  <c r="B68" i="17"/>
  <c r="O67" i="17"/>
  <c r="H67" i="17"/>
  <c r="I67" i="17"/>
  <c r="R67" i="17"/>
  <c r="G67" i="17"/>
  <c r="B170" i="17"/>
  <c r="K169" i="17" s="1" a="1"/>
  <c r="K169" i="17" s="1"/>
  <c r="H169" i="17" a="1"/>
  <c r="H169" i="17" s="1"/>
  <c r="T197" i="17"/>
  <c r="T155" i="17" a="1"/>
  <c r="T155" i="17" s="1"/>
  <c r="T87" i="17"/>
  <c r="T54" i="17"/>
  <c r="T88" i="17"/>
  <c r="T36" i="17"/>
  <c r="T193" i="17"/>
  <c r="T194" i="17" s="1"/>
  <c r="P8" i="10" s="1"/>
  <c r="T45" i="17"/>
  <c r="T44" i="17"/>
  <c r="U28" i="17"/>
  <c r="T35" i="17"/>
  <c r="T46" i="17"/>
  <c r="T37" i="17"/>
  <c r="T202" i="17" s="1"/>
  <c r="T205" i="17"/>
  <c r="T156" i="17" a="1"/>
  <c r="T156" i="17" s="1"/>
  <c r="T157" i="17" a="1"/>
  <c r="T157" i="17" s="1"/>
  <c r="T55" i="17"/>
  <c r="T121" i="17" s="1"/>
  <c r="T56" i="17"/>
  <c r="T89" i="17"/>
  <c r="T158" i="17" a="1"/>
  <c r="T158" i="17" s="1"/>
  <c r="T90" i="17"/>
  <c r="T57" i="17"/>
  <c r="T159" i="17" a="1"/>
  <c r="T159" i="17" s="1"/>
  <c r="T160" i="17" a="1"/>
  <c r="T160" i="17" s="1"/>
  <c r="T91" i="17"/>
  <c r="T58" i="17"/>
  <c r="T59" i="17"/>
  <c r="T161" i="17" a="1"/>
  <c r="T161" i="17" s="1"/>
  <c r="T92" i="17"/>
  <c r="T162" i="17" a="1"/>
  <c r="T162" i="17" s="1"/>
  <c r="T60" i="17"/>
  <c r="T93" i="17"/>
  <c r="T61" i="17"/>
  <c r="T94" i="17"/>
  <c r="T163" i="17" a="1"/>
  <c r="T163" i="17" s="1"/>
  <c r="T95" i="17"/>
  <c r="T164" i="17" a="1"/>
  <c r="T164" i="17" s="1"/>
  <c r="T62" i="17"/>
  <c r="T128" i="17" s="1"/>
  <c r="T96" i="17"/>
  <c r="T165" i="17" a="1"/>
  <c r="T165" i="17" s="1"/>
  <c r="T63" i="17"/>
  <c r="T97" i="17"/>
  <c r="T166" i="17" a="1"/>
  <c r="T166" i="17" s="1"/>
  <c r="T64" i="17"/>
  <c r="T65" i="17"/>
  <c r="T167" i="17" a="1"/>
  <c r="T167" i="17" s="1"/>
  <c r="T98" i="17"/>
  <c r="O168" i="17" a="1"/>
  <c r="O168" i="17" s="1"/>
  <c r="R168" i="17" a="1"/>
  <c r="R168" i="17" s="1"/>
  <c r="T123" i="17" l="1"/>
  <c r="T129" i="17"/>
  <c r="T124" i="17"/>
  <c r="AQ192" i="18"/>
  <c r="AQ189" i="18"/>
  <c r="AO193" i="18"/>
  <c r="AO194" i="18" s="1"/>
  <c r="AN193" i="17"/>
  <c r="AN194" i="17" s="1"/>
  <c r="AQ192" i="17"/>
  <c r="AQ189" i="17"/>
  <c r="T130" i="17"/>
  <c r="S133" i="18"/>
  <c r="Q133" i="18"/>
  <c r="G133" i="18"/>
  <c r="H133" i="18"/>
  <c r="I133" i="18"/>
  <c r="J133" i="18"/>
  <c r="K133" i="18"/>
  <c r="L133" i="18"/>
  <c r="M133" i="18"/>
  <c r="T130" i="18"/>
  <c r="T127" i="18"/>
  <c r="T125" i="18"/>
  <c r="T123" i="18"/>
  <c r="T122" i="18"/>
  <c r="T128" i="18"/>
  <c r="T131" i="18"/>
  <c r="T126" i="18"/>
  <c r="B170" i="18"/>
  <c r="U167" i="18" a="1"/>
  <c r="U167" i="18" s="1"/>
  <c r="U98" i="18"/>
  <c r="U65" i="18"/>
  <c r="U166" i="18" a="1"/>
  <c r="U166" i="18" s="1"/>
  <c r="U97" i="18"/>
  <c r="U165" i="18" a="1"/>
  <c r="U165" i="18" s="1"/>
  <c r="U64" i="18"/>
  <c r="U96" i="18"/>
  <c r="U164" i="18" a="1"/>
  <c r="U164" i="18" s="1"/>
  <c r="U63" i="18"/>
  <c r="U95" i="18"/>
  <c r="U163" i="18" a="1"/>
  <c r="U163" i="18" s="1"/>
  <c r="U62" i="18"/>
  <c r="U61" i="18"/>
  <c r="U94" i="18"/>
  <c r="U162" i="18" a="1"/>
  <c r="U162" i="18" s="1"/>
  <c r="U161" i="18" a="1"/>
  <c r="U161" i="18" s="1"/>
  <c r="U60" i="18"/>
  <c r="U93" i="18"/>
  <c r="U160" i="18" a="1"/>
  <c r="U160" i="18" s="1"/>
  <c r="U59" i="18"/>
  <c r="U92" i="18"/>
  <c r="U159" i="18" a="1"/>
  <c r="U159" i="18" s="1"/>
  <c r="U91" i="18"/>
  <c r="U58" i="18"/>
  <c r="U158" i="18" a="1"/>
  <c r="U158" i="18" s="1"/>
  <c r="U90" i="18"/>
  <c r="U57" i="18"/>
  <c r="U157" i="18" a="1"/>
  <c r="U157" i="18" s="1"/>
  <c r="U56" i="18"/>
  <c r="U89" i="18"/>
  <c r="U55" i="18"/>
  <c r="U88" i="18"/>
  <c r="U156" i="18" a="1"/>
  <c r="U156" i="18" s="1"/>
  <c r="U205" i="18"/>
  <c r="U155" i="18" a="1"/>
  <c r="U155" i="18" s="1"/>
  <c r="U193" i="18"/>
  <c r="U194" i="18" s="1"/>
  <c r="U197" i="18"/>
  <c r="U54" i="18"/>
  <c r="U36" i="18"/>
  <c r="U87" i="18"/>
  <c r="V28" i="18"/>
  <c r="U37" i="18"/>
  <c r="U202" i="18" s="1"/>
  <c r="U35" i="18"/>
  <c r="T200" i="18"/>
  <c r="T213" i="18"/>
  <c r="T199" i="18"/>
  <c r="T212" i="18"/>
  <c r="G101" i="18"/>
  <c r="H101" i="18"/>
  <c r="I101" i="18"/>
  <c r="J101" i="18"/>
  <c r="K101" i="18"/>
  <c r="L101" i="18"/>
  <c r="M101" i="18"/>
  <c r="N101" i="18"/>
  <c r="O101" i="18"/>
  <c r="P101" i="18"/>
  <c r="Q101" i="18"/>
  <c r="R101" i="18"/>
  <c r="S101" i="18"/>
  <c r="T101" i="18"/>
  <c r="B102" i="18"/>
  <c r="G68" i="18"/>
  <c r="H68" i="18"/>
  <c r="I68" i="18"/>
  <c r="J68" i="18"/>
  <c r="K68" i="18"/>
  <c r="L68" i="18"/>
  <c r="M68" i="18"/>
  <c r="N68" i="18"/>
  <c r="O68" i="18"/>
  <c r="P68" i="18"/>
  <c r="Q68" i="18"/>
  <c r="R68" i="18"/>
  <c r="S68" i="18"/>
  <c r="T68" i="18"/>
  <c r="B69" i="18"/>
  <c r="T120" i="18"/>
  <c r="T124" i="18"/>
  <c r="T121" i="18"/>
  <c r="T129" i="18"/>
  <c r="T202" i="18"/>
  <c r="G168" i="18" a="1"/>
  <c r="G168" i="18" s="1"/>
  <c r="H168" i="18" a="1"/>
  <c r="H168" i="18" s="1"/>
  <c r="I168" i="18" a="1"/>
  <c r="I168" i="18" s="1"/>
  <c r="J168" i="18" a="1"/>
  <c r="J168" i="18" s="1"/>
  <c r="K168" i="18" a="1"/>
  <c r="K168" i="18" s="1"/>
  <c r="L168" i="18" a="1"/>
  <c r="L168" i="18" s="1"/>
  <c r="M168" i="18" a="1"/>
  <c r="M168" i="18" s="1"/>
  <c r="N168" i="18" a="1"/>
  <c r="N168" i="18" s="1"/>
  <c r="O168" i="18" a="1"/>
  <c r="O168" i="18" s="1"/>
  <c r="P168" i="18" a="1"/>
  <c r="P168" i="18" s="1"/>
  <c r="Q168" i="18" a="1"/>
  <c r="Q168" i="18" s="1"/>
  <c r="R168" i="18" a="1"/>
  <c r="R168" i="18" s="1"/>
  <c r="S168" i="18" a="1"/>
  <c r="S168" i="18" s="1"/>
  <c r="U168" i="18" a="1"/>
  <c r="U168" i="18" s="1"/>
  <c r="T120" i="17"/>
  <c r="T126" i="17"/>
  <c r="T122" i="17"/>
  <c r="N133" i="17"/>
  <c r="K133" i="17"/>
  <c r="P133" i="17"/>
  <c r="S133" i="17"/>
  <c r="J133" i="17"/>
  <c r="Q133" i="17"/>
  <c r="L133" i="17"/>
  <c r="M133" i="17"/>
  <c r="O133" i="17"/>
  <c r="H133" i="17"/>
  <c r="I133" i="17"/>
  <c r="R133" i="17"/>
  <c r="G133" i="17"/>
  <c r="J169" i="17" a="1"/>
  <c r="J169" i="17" s="1"/>
  <c r="T125" i="17"/>
  <c r="T127" i="17"/>
  <c r="T131" i="17"/>
  <c r="T199" i="17"/>
  <c r="T212" i="17"/>
  <c r="T213" i="17"/>
  <c r="T200" i="17"/>
  <c r="R169" i="17" a="1"/>
  <c r="R169" i="17" s="1"/>
  <c r="G169" i="17" a="1"/>
  <c r="G169" i="17" s="1"/>
  <c r="S169" i="17" a="1"/>
  <c r="S169" i="17" s="1"/>
  <c r="N169" i="17" a="1"/>
  <c r="N169" i="17" s="1"/>
  <c r="T169" i="17" a="1"/>
  <c r="T169" i="17" s="1"/>
  <c r="U197" i="17"/>
  <c r="U193" i="17"/>
  <c r="U194" i="17" s="1"/>
  <c r="Q8" i="10" s="1"/>
  <c r="U155" i="17" a="1"/>
  <c r="U155" i="17" s="1"/>
  <c r="U156" i="17" a="1"/>
  <c r="U156" i="17" s="1"/>
  <c r="U54" i="17"/>
  <c r="U88" i="17"/>
  <c r="U37" i="17"/>
  <c r="U45" i="17"/>
  <c r="U36" i="17"/>
  <c r="V28" i="17"/>
  <c r="U35" i="17"/>
  <c r="U46" i="17"/>
  <c r="U44" i="17"/>
  <c r="U205" i="17"/>
  <c r="U87" i="17"/>
  <c r="U55" i="17"/>
  <c r="U121" i="17" s="1"/>
  <c r="U157" i="17" a="1"/>
  <c r="U157" i="17" s="1"/>
  <c r="U89" i="17"/>
  <c r="U158" i="17" a="1"/>
  <c r="U158" i="17" s="1"/>
  <c r="U56" i="17"/>
  <c r="U159" i="17" a="1"/>
  <c r="U159" i="17" s="1"/>
  <c r="U90" i="17"/>
  <c r="U57" i="17"/>
  <c r="U58" i="17"/>
  <c r="U91" i="17"/>
  <c r="U160" i="17" a="1"/>
  <c r="U160" i="17" s="1"/>
  <c r="U92" i="17"/>
  <c r="U59" i="17"/>
  <c r="U161" i="17" a="1"/>
  <c r="U161" i="17" s="1"/>
  <c r="U93" i="17"/>
  <c r="U60" i="17"/>
  <c r="U162" i="17" a="1"/>
  <c r="U162" i="17" s="1"/>
  <c r="U94" i="17"/>
  <c r="U163" i="17" a="1"/>
  <c r="U163" i="17" s="1"/>
  <c r="U61" i="17"/>
  <c r="U164" i="17" a="1"/>
  <c r="U164" i="17" s="1"/>
  <c r="U62" i="17"/>
  <c r="U95" i="17"/>
  <c r="U63" i="17"/>
  <c r="U96" i="17"/>
  <c r="U165" i="17" a="1"/>
  <c r="U165" i="17" s="1"/>
  <c r="U97" i="17"/>
  <c r="U166" i="17" a="1"/>
  <c r="U166" i="17" s="1"/>
  <c r="U64" i="17"/>
  <c r="U98" i="17"/>
  <c r="U65" i="17"/>
  <c r="U167" i="17" a="1"/>
  <c r="U167" i="17" s="1"/>
  <c r="U168" i="17" a="1"/>
  <c r="U168" i="17" s="1"/>
  <c r="G68" i="17"/>
  <c r="P68" i="17"/>
  <c r="Q68" i="17"/>
  <c r="T68" i="17"/>
  <c r="J68" i="17"/>
  <c r="M68" i="17"/>
  <c r="N68" i="17"/>
  <c r="O68" i="17"/>
  <c r="R68" i="17"/>
  <c r="S68" i="17"/>
  <c r="B69" i="17"/>
  <c r="I68" i="17"/>
  <c r="K68" i="17"/>
  <c r="L68" i="17"/>
  <c r="H68" i="17"/>
  <c r="B171" i="17"/>
  <c r="U170" i="17" s="1" a="1"/>
  <c r="U170" i="17" s="1"/>
  <c r="P101" i="17"/>
  <c r="K101" i="17"/>
  <c r="R101" i="17"/>
  <c r="S101" i="17"/>
  <c r="T101" i="17"/>
  <c r="J101" i="17"/>
  <c r="H101" i="17"/>
  <c r="B102" i="17"/>
  <c r="M101" i="17"/>
  <c r="O101" i="17"/>
  <c r="L101" i="17"/>
  <c r="N101" i="17"/>
  <c r="Q101" i="17"/>
  <c r="G101" i="17"/>
  <c r="I101" i="17"/>
  <c r="I169" i="17" a="1"/>
  <c r="I169" i="17" s="1"/>
  <c r="L169" i="17" a="1"/>
  <c r="L169" i="17" s="1"/>
  <c r="P169" i="17" a="1"/>
  <c r="P169" i="17" s="1"/>
  <c r="O169" i="17" a="1"/>
  <c r="O169" i="17" s="1"/>
  <c r="M169" i="17" a="1"/>
  <c r="M169" i="17" s="1"/>
  <c r="Q169" i="17" a="1"/>
  <c r="Q169" i="17" s="1"/>
  <c r="U123" i="17" l="1"/>
  <c r="U125" i="17"/>
  <c r="AR192" i="18"/>
  <c r="AR189" i="18"/>
  <c r="AP193" i="18"/>
  <c r="AP194" i="18" s="1"/>
  <c r="AO193" i="17"/>
  <c r="AO194" i="17" s="1"/>
  <c r="AR192" i="17"/>
  <c r="AR189" i="17"/>
  <c r="AP193" i="17"/>
  <c r="AP194" i="17" s="1"/>
  <c r="U202" i="17"/>
  <c r="U131" i="17"/>
  <c r="U124" i="18"/>
  <c r="U123" i="18"/>
  <c r="U131" i="18"/>
  <c r="U130" i="18"/>
  <c r="U129" i="18"/>
  <c r="B171" i="18"/>
  <c r="U200" i="18"/>
  <c r="U213" i="18"/>
  <c r="V168" i="18" a="1"/>
  <c r="V168" i="18" s="1"/>
  <c r="V167" i="18" a="1"/>
  <c r="V167" i="18" s="1"/>
  <c r="V65" i="18"/>
  <c r="V98" i="18"/>
  <c r="V166" i="18" a="1"/>
  <c r="V166" i="18" s="1"/>
  <c r="V165" i="18" a="1"/>
  <c r="V165" i="18" s="1"/>
  <c r="V97" i="18"/>
  <c r="V64" i="18"/>
  <c r="V96" i="18"/>
  <c r="V164" i="18" a="1"/>
  <c r="V164" i="18" s="1"/>
  <c r="V63" i="18"/>
  <c r="V62" i="18"/>
  <c r="V95" i="18"/>
  <c r="V163" i="18" a="1"/>
  <c r="V163" i="18" s="1"/>
  <c r="V61" i="18"/>
  <c r="V94" i="18"/>
  <c r="V162" i="18" a="1"/>
  <c r="V162" i="18" s="1"/>
  <c r="V161" i="18" a="1"/>
  <c r="V161" i="18" s="1"/>
  <c r="V60" i="18"/>
  <c r="V93" i="18"/>
  <c r="V160" i="18" a="1"/>
  <c r="V160" i="18" s="1"/>
  <c r="V59" i="18"/>
  <c r="V92" i="18"/>
  <c r="V159" i="18" a="1"/>
  <c r="V159" i="18" s="1"/>
  <c r="V91" i="18"/>
  <c r="V58" i="18"/>
  <c r="V158" i="18" a="1"/>
  <c r="V158" i="18" s="1"/>
  <c r="V57" i="18"/>
  <c r="V90" i="18"/>
  <c r="V89" i="18"/>
  <c r="V56" i="18"/>
  <c r="V157" i="18" a="1"/>
  <c r="V157" i="18" s="1"/>
  <c r="V55" i="18"/>
  <c r="V32" i="18"/>
  <c r="V156" i="18" a="1"/>
  <c r="V156" i="18" s="1"/>
  <c r="V88" i="18"/>
  <c r="V205" i="18"/>
  <c r="V155" i="18" a="1"/>
  <c r="V155" i="18" s="1"/>
  <c r="V35" i="18"/>
  <c r="V36" i="18"/>
  <c r="V193" i="18"/>
  <c r="V194" i="18" s="1"/>
  <c r="V197" i="18"/>
  <c r="V54" i="18"/>
  <c r="V87" i="18"/>
  <c r="W28" i="18"/>
  <c r="V37" i="18"/>
  <c r="V202" i="18" s="1"/>
  <c r="U199" i="18"/>
  <c r="U212" i="18"/>
  <c r="G102" i="18"/>
  <c r="H102" i="18"/>
  <c r="I102" i="18"/>
  <c r="J102" i="18"/>
  <c r="K102" i="18"/>
  <c r="L102" i="18"/>
  <c r="M102" i="18"/>
  <c r="N102" i="18"/>
  <c r="O102" i="18"/>
  <c r="P102" i="18"/>
  <c r="Q102" i="18"/>
  <c r="R102" i="18"/>
  <c r="S102" i="18"/>
  <c r="T102" i="18"/>
  <c r="U102" i="18"/>
  <c r="B103" i="18"/>
  <c r="G69" i="18"/>
  <c r="G135" i="18" s="1"/>
  <c r="H69" i="18"/>
  <c r="H135" i="18" s="1"/>
  <c r="I69" i="18"/>
  <c r="I135" i="18" s="1"/>
  <c r="J69" i="18"/>
  <c r="J135" i="18" s="1"/>
  <c r="K69" i="18"/>
  <c r="K135" i="18" s="1"/>
  <c r="L69" i="18"/>
  <c r="M69" i="18"/>
  <c r="N69" i="18"/>
  <c r="O69" i="18"/>
  <c r="P69" i="18"/>
  <c r="Q69" i="18"/>
  <c r="R69" i="18"/>
  <c r="S69" i="18"/>
  <c r="T69" i="18"/>
  <c r="U69" i="18"/>
  <c r="B70" i="18"/>
  <c r="G134" i="18"/>
  <c r="H134" i="18"/>
  <c r="I134" i="18"/>
  <c r="J134" i="18"/>
  <c r="K134" i="18"/>
  <c r="L134" i="18"/>
  <c r="M134" i="18"/>
  <c r="N134" i="18"/>
  <c r="O134" i="18"/>
  <c r="P134" i="18"/>
  <c r="Q134" i="18"/>
  <c r="R134" i="18"/>
  <c r="S134" i="18"/>
  <c r="T134" i="18"/>
  <c r="U126" i="18"/>
  <c r="U128" i="18"/>
  <c r="U121" i="18"/>
  <c r="U120" i="18"/>
  <c r="U122" i="18"/>
  <c r="U125" i="18"/>
  <c r="U127" i="18"/>
  <c r="G169" i="18" a="1"/>
  <c r="G169" i="18" s="1"/>
  <c r="H169" i="18" a="1"/>
  <c r="H169" i="18" s="1"/>
  <c r="I169" i="18" a="1"/>
  <c r="I169" i="18" s="1"/>
  <c r="J169" i="18" a="1"/>
  <c r="J169" i="18" s="1"/>
  <c r="K169" i="18" a="1"/>
  <c r="K169" i="18" s="1"/>
  <c r="L169" i="18" a="1"/>
  <c r="L169" i="18" s="1"/>
  <c r="M169" i="18" a="1"/>
  <c r="M169" i="18" s="1"/>
  <c r="N169" i="18" a="1"/>
  <c r="N169" i="18" s="1"/>
  <c r="O169" i="18" a="1"/>
  <c r="O169" i="18" s="1"/>
  <c r="P169" i="18" a="1"/>
  <c r="P169" i="18" s="1"/>
  <c r="Q169" i="18" a="1"/>
  <c r="Q169" i="18" s="1"/>
  <c r="R169" i="18" a="1"/>
  <c r="R169" i="18" s="1"/>
  <c r="S169" i="18" a="1"/>
  <c r="S169" i="18" s="1"/>
  <c r="T169" i="18" a="1"/>
  <c r="T169" i="18" s="1"/>
  <c r="V169" i="18" a="1"/>
  <c r="V169" i="18" s="1"/>
  <c r="U124" i="17"/>
  <c r="U129" i="17"/>
  <c r="U130" i="17"/>
  <c r="G134" i="17"/>
  <c r="P134" i="17"/>
  <c r="Q134" i="17"/>
  <c r="T134" i="17"/>
  <c r="J134" i="17"/>
  <c r="M134" i="17"/>
  <c r="N134" i="17"/>
  <c r="O134" i="17"/>
  <c r="R134" i="17"/>
  <c r="U126" i="17"/>
  <c r="U127" i="17"/>
  <c r="S134" i="17"/>
  <c r="I134" i="17"/>
  <c r="K134" i="17"/>
  <c r="L134" i="17"/>
  <c r="H134" i="17"/>
  <c r="U122" i="17"/>
  <c r="U128" i="17"/>
  <c r="U120" i="17"/>
  <c r="U212" i="17"/>
  <c r="U199" i="17"/>
  <c r="U213" i="17"/>
  <c r="U200" i="17"/>
  <c r="J170" i="17" a="1"/>
  <c r="J170" i="17" s="1"/>
  <c r="R102" i="17"/>
  <c r="S102" i="17"/>
  <c r="T102" i="17"/>
  <c r="L102" i="17"/>
  <c r="I102" i="17"/>
  <c r="Q102" i="17"/>
  <c r="U102" i="17"/>
  <c r="J102" i="17"/>
  <c r="H102" i="17"/>
  <c r="K102" i="17"/>
  <c r="M102" i="17"/>
  <c r="N102" i="17"/>
  <c r="P102" i="17"/>
  <c r="B103" i="17"/>
  <c r="G102" i="17"/>
  <c r="O102" i="17"/>
  <c r="B172" i="17"/>
  <c r="L171" i="17" s="1" a="1"/>
  <c r="L171" i="17" s="1"/>
  <c r="T171" i="17" a="1"/>
  <c r="T171" i="17" s="1"/>
  <c r="O170" i="17" a="1"/>
  <c r="O170" i="17" s="1"/>
  <c r="V155" i="17" a="1"/>
  <c r="V155" i="17" s="1"/>
  <c r="V193" i="17"/>
  <c r="V194" i="17" s="1"/>
  <c r="R8" i="10" s="1"/>
  <c r="V197" i="17"/>
  <c r="V205" i="17"/>
  <c r="V156" i="17" a="1"/>
  <c r="V156" i="17" s="1"/>
  <c r="V41" i="17"/>
  <c r="V54" i="17"/>
  <c r="V45" i="17"/>
  <c r="V36" i="17"/>
  <c r="V44" i="17"/>
  <c r="V87" i="17"/>
  <c r="V37" i="17"/>
  <c r="V202" i="17" s="1"/>
  <c r="V32" i="17"/>
  <c r="V35" i="17"/>
  <c r="V46" i="17"/>
  <c r="W28" i="17"/>
  <c r="V55" i="17"/>
  <c r="V88" i="17"/>
  <c r="V157" i="17" a="1"/>
  <c r="V157" i="17" s="1"/>
  <c r="V56" i="17"/>
  <c r="V89" i="17"/>
  <c r="V158" i="17" a="1"/>
  <c r="V158" i="17" s="1"/>
  <c r="V57" i="17"/>
  <c r="V159" i="17" a="1"/>
  <c r="V159" i="17" s="1"/>
  <c r="V90" i="17"/>
  <c r="V58" i="17"/>
  <c r="V160" i="17" a="1"/>
  <c r="V160" i="17" s="1"/>
  <c r="V91" i="17"/>
  <c r="V59" i="17"/>
  <c r="V161" i="17" a="1"/>
  <c r="V161" i="17" s="1"/>
  <c r="V92" i="17"/>
  <c r="V162" i="17" a="1"/>
  <c r="V162" i="17" s="1"/>
  <c r="V93" i="17"/>
  <c r="V60" i="17"/>
  <c r="V94" i="17"/>
  <c r="V163" i="17" a="1"/>
  <c r="V163" i="17" s="1"/>
  <c r="V61" i="17"/>
  <c r="V62" i="17"/>
  <c r="V95" i="17"/>
  <c r="V164" i="17" a="1"/>
  <c r="V164" i="17" s="1"/>
  <c r="V165" i="17" a="1"/>
  <c r="V165" i="17" s="1"/>
  <c r="V63" i="17"/>
  <c r="V96" i="17"/>
  <c r="V64" i="17"/>
  <c r="V166" i="17" a="1"/>
  <c r="V166" i="17" s="1"/>
  <c r="V97" i="17"/>
  <c r="V65" i="17"/>
  <c r="V167" i="17" a="1"/>
  <c r="V167" i="17" s="1"/>
  <c r="V98" i="17"/>
  <c r="V168" i="17" a="1"/>
  <c r="V168" i="17" s="1"/>
  <c r="V169" i="17" a="1"/>
  <c r="V169" i="17" s="1"/>
  <c r="I170" i="17" a="1"/>
  <c r="I170" i="17" s="1"/>
  <c r="Q170" i="17" a="1"/>
  <c r="Q170" i="17" s="1"/>
  <c r="L170" i="17" a="1"/>
  <c r="L170" i="17" s="1"/>
  <c r="H170" i="17" a="1"/>
  <c r="H170" i="17" s="1"/>
  <c r="L69" i="17"/>
  <c r="L135" i="17" s="1"/>
  <c r="Q69" i="17"/>
  <c r="U69" i="17"/>
  <c r="U135" i="17" s="1"/>
  <c r="N69" i="17"/>
  <c r="O69" i="17"/>
  <c r="O135" i="17" s="1"/>
  <c r="S69" i="17"/>
  <c r="S135" i="17" s="1"/>
  <c r="G69" i="17"/>
  <c r="G135" i="17" s="1"/>
  <c r="M69" i="17"/>
  <c r="R69" i="17"/>
  <c r="T69" i="17"/>
  <c r="K69" i="17"/>
  <c r="H69" i="17"/>
  <c r="I69" i="17"/>
  <c r="J69" i="17"/>
  <c r="B70" i="17"/>
  <c r="P69" i="17"/>
  <c r="S170" i="17" a="1"/>
  <c r="S170" i="17" s="1"/>
  <c r="M170" i="17" a="1"/>
  <c r="M170" i="17" s="1"/>
  <c r="R170" i="17" a="1"/>
  <c r="R170" i="17" s="1"/>
  <c r="N170" i="17" a="1"/>
  <c r="N170" i="17" s="1"/>
  <c r="K170" i="17" a="1"/>
  <c r="K170" i="17" s="1"/>
  <c r="P170" i="17" a="1"/>
  <c r="P170" i="17" s="1"/>
  <c r="T170" i="17" a="1"/>
  <c r="T170" i="17" s="1"/>
  <c r="G170" i="17" a="1"/>
  <c r="G170" i="17" s="1"/>
  <c r="R135" i="18" l="1"/>
  <c r="U135" i="18"/>
  <c r="T135" i="18"/>
  <c r="S135" i="18"/>
  <c r="Q135" i="18"/>
  <c r="P135" i="18"/>
  <c r="N135" i="18"/>
  <c r="M135" i="18"/>
  <c r="O135" i="18"/>
  <c r="L135" i="18"/>
  <c r="Q135" i="17"/>
  <c r="N135" i="17"/>
  <c r="K135" i="17"/>
  <c r="J135" i="17"/>
  <c r="I135" i="17"/>
  <c r="M135" i="17"/>
  <c r="P135" i="17"/>
  <c r="H135" i="17"/>
  <c r="T135" i="17"/>
  <c r="R135" i="17"/>
  <c r="AS192" i="18"/>
  <c r="AS189" i="18"/>
  <c r="AS192" i="17"/>
  <c r="AS189" i="17"/>
  <c r="AQ193" i="17"/>
  <c r="AQ194" i="17" s="1"/>
  <c r="V127" i="17"/>
  <c r="V129" i="18"/>
  <c r="V123" i="18"/>
  <c r="V124" i="18"/>
  <c r="V127" i="18"/>
  <c r="V122" i="18"/>
  <c r="O171" i="18" a="1"/>
  <c r="O171" i="18" s="1"/>
  <c r="P171" i="18" a="1"/>
  <c r="P171" i="18" s="1"/>
  <c r="Q171" i="18" a="1"/>
  <c r="Q171" i="18" s="1"/>
  <c r="R171" i="18" a="1"/>
  <c r="R171" i="18" s="1"/>
  <c r="S171" i="18" a="1"/>
  <c r="S171" i="18" s="1"/>
  <c r="T171" i="18" a="1"/>
  <c r="T171" i="18" s="1"/>
  <c r="U171" i="18" a="1"/>
  <c r="U171" i="18" s="1"/>
  <c r="V171" i="18" a="1"/>
  <c r="V171" i="18" s="1"/>
  <c r="B172" i="18"/>
  <c r="V43" i="18"/>
  <c r="S43" i="18"/>
  <c r="V34" i="18"/>
  <c r="S34" i="18"/>
  <c r="V199" i="18"/>
  <c r="V212" i="18"/>
  <c r="V200" i="18"/>
  <c r="V213" i="18"/>
  <c r="W169" i="18" a="1"/>
  <c r="W169" i="18" s="1"/>
  <c r="W168" i="18" a="1"/>
  <c r="W168" i="18" s="1"/>
  <c r="W66" i="18"/>
  <c r="W167" i="18" a="1"/>
  <c r="W167" i="18" s="1"/>
  <c r="W65" i="18"/>
  <c r="W98" i="18"/>
  <c r="W166" i="18" a="1"/>
  <c r="W166" i="18" s="1"/>
  <c r="W165" i="18" a="1"/>
  <c r="W165" i="18" s="1"/>
  <c r="W97" i="18"/>
  <c r="W64" i="18"/>
  <c r="W164" i="18" a="1"/>
  <c r="W164" i="18" s="1"/>
  <c r="W96" i="18"/>
  <c r="W63" i="18"/>
  <c r="W95" i="18"/>
  <c r="W62" i="18"/>
  <c r="W163" i="18" a="1"/>
  <c r="W163" i="18" s="1"/>
  <c r="W94" i="18"/>
  <c r="W61" i="18"/>
  <c r="W162" i="18" a="1"/>
  <c r="W162" i="18" s="1"/>
  <c r="W161" i="18" a="1"/>
  <c r="W161" i="18" s="1"/>
  <c r="W60" i="18"/>
  <c r="W93" i="18"/>
  <c r="W160" i="18" a="1"/>
  <c r="W160" i="18" s="1"/>
  <c r="W59" i="18"/>
  <c r="W92" i="18"/>
  <c r="W58" i="18"/>
  <c r="W159" i="18" a="1"/>
  <c r="W159" i="18" s="1"/>
  <c r="W91" i="18"/>
  <c r="W158" i="18" a="1"/>
  <c r="W158" i="18" s="1"/>
  <c r="W57" i="18"/>
  <c r="W90" i="18"/>
  <c r="W157" i="18" a="1"/>
  <c r="W157" i="18" s="1"/>
  <c r="W56" i="18"/>
  <c r="W89" i="18"/>
  <c r="W43" i="18"/>
  <c r="W55" i="18"/>
  <c r="W32" i="18"/>
  <c r="W34" i="18" s="1"/>
  <c r="W88" i="18"/>
  <c r="W156" i="18" a="1"/>
  <c r="W156" i="18" s="1"/>
  <c r="W205" i="18"/>
  <c r="W36" i="18"/>
  <c r="W37" i="18"/>
  <c r="W35" i="18"/>
  <c r="W155" i="18" a="1"/>
  <c r="W155" i="18" s="1"/>
  <c r="W193" i="18"/>
  <c r="W194" i="18" s="1"/>
  <c r="W197" i="18"/>
  <c r="W54" i="18"/>
  <c r="X28" i="18"/>
  <c r="W87" i="18"/>
  <c r="G103" i="18"/>
  <c r="H103" i="18"/>
  <c r="I103" i="18"/>
  <c r="J103" i="18"/>
  <c r="K103" i="18"/>
  <c r="L103" i="18"/>
  <c r="M103" i="18"/>
  <c r="N103" i="18"/>
  <c r="O103" i="18"/>
  <c r="P103" i="18"/>
  <c r="Q103" i="18"/>
  <c r="R103" i="18"/>
  <c r="S103" i="18"/>
  <c r="T103" i="18"/>
  <c r="U103" i="18"/>
  <c r="V103" i="18"/>
  <c r="B104" i="18"/>
  <c r="G70" i="18"/>
  <c r="H70" i="18"/>
  <c r="I70" i="18"/>
  <c r="J70" i="18"/>
  <c r="K70" i="18"/>
  <c r="L70" i="18"/>
  <c r="M70" i="18"/>
  <c r="N70" i="18"/>
  <c r="O70" i="18"/>
  <c r="P70" i="18"/>
  <c r="Q70" i="18"/>
  <c r="R70" i="18"/>
  <c r="S70" i="18"/>
  <c r="T70" i="18"/>
  <c r="U70" i="18"/>
  <c r="V70" i="18"/>
  <c r="B71" i="18"/>
  <c r="G170" i="18" a="1"/>
  <c r="G170" i="18" s="1"/>
  <c r="H170" i="18" a="1"/>
  <c r="H170" i="18" s="1"/>
  <c r="J170" i="18" a="1"/>
  <c r="J170" i="18" s="1"/>
  <c r="L170" i="18" a="1"/>
  <c r="L170" i="18" s="1"/>
  <c r="N170" i="18" a="1"/>
  <c r="N170" i="18" s="1"/>
  <c r="P170" i="18" a="1"/>
  <c r="P170" i="18" s="1"/>
  <c r="R170" i="18" a="1"/>
  <c r="R170" i="18" s="1"/>
  <c r="T170" i="18" a="1"/>
  <c r="T170" i="18" s="1"/>
  <c r="V131" i="18"/>
  <c r="V128" i="18"/>
  <c r="V126" i="18"/>
  <c r="V120" i="18"/>
  <c r="V121" i="18"/>
  <c r="V125" i="18"/>
  <c r="V130" i="18"/>
  <c r="I170" i="18" a="1"/>
  <c r="I170" i="18" s="1"/>
  <c r="K170" i="18" a="1"/>
  <c r="K170" i="18" s="1"/>
  <c r="M170" i="18" a="1"/>
  <c r="M170" i="18" s="1"/>
  <c r="O170" i="18" a="1"/>
  <c r="O170" i="18" s="1"/>
  <c r="Q170" i="18" a="1"/>
  <c r="Q170" i="18" s="1"/>
  <c r="S170" i="18" a="1"/>
  <c r="S170" i="18" s="1"/>
  <c r="U170" i="18" a="1"/>
  <c r="U170" i="18" s="1"/>
  <c r="W170" i="18" a="1"/>
  <c r="W170" i="18" s="1"/>
  <c r="V121" i="17"/>
  <c r="V128" i="17"/>
  <c r="V126" i="17"/>
  <c r="J171" i="17" a="1"/>
  <c r="J171" i="17" s="1"/>
  <c r="V129" i="17"/>
  <c r="V120" i="17"/>
  <c r="V124" i="17"/>
  <c r="V125" i="17"/>
  <c r="V122" i="17"/>
  <c r="V123" i="17"/>
  <c r="V131" i="17"/>
  <c r="V130" i="17"/>
  <c r="V212" i="17"/>
  <c r="V199" i="17"/>
  <c r="V213" i="17"/>
  <c r="V200" i="17"/>
  <c r="G171" i="17" a="1"/>
  <c r="G171" i="17" s="1"/>
  <c r="O171" i="17" a="1"/>
  <c r="O171" i="17" s="1"/>
  <c r="S34" i="17"/>
  <c r="V34" i="17"/>
  <c r="S171" i="17" a="1"/>
  <c r="S171" i="17" s="1"/>
  <c r="M171" i="17" a="1"/>
  <c r="M171" i="17" s="1"/>
  <c r="K171" i="17" a="1"/>
  <c r="K171" i="17" s="1"/>
  <c r="P171" i="17" a="1"/>
  <c r="P171" i="17" s="1"/>
  <c r="S43" i="17"/>
  <c r="V43" i="17"/>
  <c r="B173" i="17"/>
  <c r="N172" i="17" a="1"/>
  <c r="N172" i="17" s="1"/>
  <c r="U171" i="17" a="1"/>
  <c r="U171" i="17" s="1"/>
  <c r="I171" i="17" a="1"/>
  <c r="I171" i="17" s="1"/>
  <c r="V171" i="17" a="1"/>
  <c r="V171" i="17" s="1"/>
  <c r="V70" i="17"/>
  <c r="L70" i="17"/>
  <c r="J70" i="17"/>
  <c r="K70" i="17"/>
  <c r="B71" i="17"/>
  <c r="O70" i="17"/>
  <c r="T70" i="17"/>
  <c r="S70" i="17"/>
  <c r="U70" i="17"/>
  <c r="I70" i="17"/>
  <c r="P70" i="17"/>
  <c r="M70" i="17"/>
  <c r="Q70" i="17"/>
  <c r="H70" i="17"/>
  <c r="N70" i="17"/>
  <c r="G70" i="17"/>
  <c r="R70" i="17"/>
  <c r="H171" i="17" a="1"/>
  <c r="H171" i="17" s="1"/>
  <c r="Q171" i="17" a="1"/>
  <c r="Q171" i="17" s="1"/>
  <c r="R171" i="17" a="1"/>
  <c r="R171" i="17" s="1"/>
  <c r="N171" i="17" a="1"/>
  <c r="N171" i="17" s="1"/>
  <c r="W155" i="17" a="1"/>
  <c r="W155" i="17" s="1"/>
  <c r="W193" i="17"/>
  <c r="W194" i="17" s="1"/>
  <c r="S8" i="10" s="1"/>
  <c r="W197" i="17"/>
  <c r="W54" i="17"/>
  <c r="W205" i="17"/>
  <c r="W87" i="17"/>
  <c r="W41" i="17"/>
  <c r="W43" i="17" s="1"/>
  <c r="W45" i="17"/>
  <c r="W46" i="17"/>
  <c r="W36" i="17"/>
  <c r="W32" i="17"/>
  <c r="W34" i="17" s="1"/>
  <c r="W88" i="17"/>
  <c r="W35" i="17"/>
  <c r="W37" i="17"/>
  <c r="W202" i="17" s="1"/>
  <c r="W44" i="17"/>
  <c r="X28" i="17"/>
  <c r="W156" i="17" a="1"/>
  <c r="W156" i="17" s="1"/>
  <c r="W55" i="17"/>
  <c r="W157" i="17" a="1"/>
  <c r="W157" i="17" s="1"/>
  <c r="W56" i="17"/>
  <c r="W158" i="17" a="1"/>
  <c r="W158" i="17" s="1"/>
  <c r="W89" i="17"/>
  <c r="W90" i="17"/>
  <c r="W57" i="17"/>
  <c r="W159" i="17" a="1"/>
  <c r="W159" i="17" s="1"/>
  <c r="W91" i="17"/>
  <c r="W160" i="17" a="1"/>
  <c r="W160" i="17" s="1"/>
  <c r="W58" i="17"/>
  <c r="W59" i="17"/>
  <c r="W161" i="17" a="1"/>
  <c r="W161" i="17" s="1"/>
  <c r="W92" i="17"/>
  <c r="W93" i="17"/>
  <c r="W162" i="17" a="1"/>
  <c r="W162" i="17" s="1"/>
  <c r="W60" i="17"/>
  <c r="W61" i="17"/>
  <c r="W163" i="17" a="1"/>
  <c r="W163" i="17" s="1"/>
  <c r="W94" i="17"/>
  <c r="W164" i="17" a="1"/>
  <c r="W164" i="17" s="1"/>
  <c r="W95" i="17"/>
  <c r="W62" i="17"/>
  <c r="W96" i="17"/>
  <c r="W165" i="17" a="1"/>
  <c r="W165" i="17" s="1"/>
  <c r="W63" i="17"/>
  <c r="W166" i="17" a="1"/>
  <c r="W166" i="17" s="1"/>
  <c r="W97" i="17"/>
  <c r="W64" i="17"/>
  <c r="W65" i="17"/>
  <c r="W167" i="17" a="1"/>
  <c r="W167" i="17" s="1"/>
  <c r="W98" i="17"/>
  <c r="W168" i="17" a="1"/>
  <c r="W168" i="17" s="1"/>
  <c r="W169" i="17" a="1"/>
  <c r="W169" i="17" s="1"/>
  <c r="W170" i="17" a="1"/>
  <c r="W170" i="17" s="1"/>
  <c r="M103" i="17"/>
  <c r="N103" i="17"/>
  <c r="O103" i="17"/>
  <c r="B104" i="17"/>
  <c r="R103" i="17"/>
  <c r="S103" i="17"/>
  <c r="T103" i="17"/>
  <c r="V103" i="17"/>
  <c r="I103" i="17"/>
  <c r="J103" i="17"/>
  <c r="L103" i="17"/>
  <c r="G103" i="17"/>
  <c r="P103" i="17"/>
  <c r="U103" i="17"/>
  <c r="H103" i="17"/>
  <c r="K103" i="17"/>
  <c r="Q103" i="17"/>
  <c r="W130" i="17" l="1"/>
  <c r="W126" i="17"/>
  <c r="W128" i="17"/>
  <c r="W123" i="17"/>
  <c r="AQ193" i="18"/>
  <c r="AQ194" i="18" s="1"/>
  <c r="AT192" i="18"/>
  <c r="AT189" i="18"/>
  <c r="AR193" i="18"/>
  <c r="AR194" i="18" s="1"/>
  <c r="AT192" i="17"/>
  <c r="AT189" i="17"/>
  <c r="AR193" i="17"/>
  <c r="AR194" i="17" s="1"/>
  <c r="W103" i="18"/>
  <c r="X103" i="18"/>
  <c r="T34" i="18"/>
  <c r="W67" i="18" s="1"/>
  <c r="W99" i="18"/>
  <c r="W128" i="18"/>
  <c r="W129" i="18"/>
  <c r="W127" i="18"/>
  <c r="W130" i="18"/>
  <c r="W125" i="18"/>
  <c r="G172" i="18" a="1"/>
  <c r="G172" i="18" s="1"/>
  <c r="H172" i="18" a="1"/>
  <c r="H172" i="18" s="1"/>
  <c r="I172" i="18" a="1"/>
  <c r="I172" i="18" s="1"/>
  <c r="J172" i="18" a="1"/>
  <c r="J172" i="18" s="1"/>
  <c r="K172" i="18" a="1"/>
  <c r="K172" i="18" s="1"/>
  <c r="L172" i="18" a="1"/>
  <c r="L172" i="18" s="1"/>
  <c r="M172" i="18" a="1"/>
  <c r="M172" i="18" s="1"/>
  <c r="N172" i="18" a="1"/>
  <c r="N172" i="18" s="1"/>
  <c r="O172" i="18" a="1"/>
  <c r="O172" i="18" s="1"/>
  <c r="P172" i="18" a="1"/>
  <c r="P172" i="18" s="1"/>
  <c r="Q172" i="18" a="1"/>
  <c r="Q172" i="18" s="1"/>
  <c r="R172" i="18" a="1"/>
  <c r="R172" i="18" s="1"/>
  <c r="S172" i="18" a="1"/>
  <c r="S172" i="18" s="1"/>
  <c r="T172" i="18" a="1"/>
  <c r="T172" i="18" s="1"/>
  <c r="U172" i="18" a="1"/>
  <c r="U172" i="18" s="1"/>
  <c r="V172" i="18" a="1"/>
  <c r="V172" i="18" s="1"/>
  <c r="W172" i="18" a="1"/>
  <c r="W172" i="18" s="1"/>
  <c r="Y172" i="18" a="1"/>
  <c r="Y172" i="18" s="1"/>
  <c r="B173" i="18"/>
  <c r="V102" i="18"/>
  <c r="W102" i="18"/>
  <c r="V47" i="18"/>
  <c r="V48" i="18" s="1"/>
  <c r="V99" i="18"/>
  <c r="U99" i="18"/>
  <c r="T99" i="18"/>
  <c r="S99" i="18"/>
  <c r="S47" i="18"/>
  <c r="S48" i="18" s="1"/>
  <c r="V69" i="18"/>
  <c r="W69" i="18"/>
  <c r="V38" i="18"/>
  <c r="V39" i="18" s="1"/>
  <c r="V66" i="18"/>
  <c r="U66" i="18"/>
  <c r="T66" i="18"/>
  <c r="S66" i="18"/>
  <c r="S38" i="18"/>
  <c r="S39" i="18" s="1"/>
  <c r="W200" i="18"/>
  <c r="W213" i="18"/>
  <c r="W199" i="18"/>
  <c r="W212" i="18"/>
  <c r="X102" i="18"/>
  <c r="X69" i="18"/>
  <c r="X170" i="18" a="1"/>
  <c r="X170" i="18" s="1"/>
  <c r="X169" i="18" a="1"/>
  <c r="X169" i="18" s="1"/>
  <c r="X168" i="18" a="1"/>
  <c r="X168" i="18" s="1"/>
  <c r="X67" i="18"/>
  <c r="X99" i="18"/>
  <c r="X66" i="18"/>
  <c r="X167" i="18" a="1"/>
  <c r="X167" i="18" s="1"/>
  <c r="X98" i="18"/>
  <c r="X65" i="18"/>
  <c r="X166" i="18" a="1"/>
  <c r="X166" i="18" s="1"/>
  <c r="X165" i="18" a="1"/>
  <c r="X165" i="18" s="1"/>
  <c r="X97" i="18"/>
  <c r="X64" i="18"/>
  <c r="X63" i="18"/>
  <c r="X164" i="18" a="1"/>
  <c r="X164" i="18" s="1"/>
  <c r="X96" i="18"/>
  <c r="X163" i="18" a="1"/>
  <c r="X163" i="18" s="1"/>
  <c r="X62" i="18"/>
  <c r="X95" i="18"/>
  <c r="X61" i="18"/>
  <c r="X94" i="18"/>
  <c r="X162" i="18" a="1"/>
  <c r="X162" i="18" s="1"/>
  <c r="X161" i="18" a="1"/>
  <c r="X161" i="18" s="1"/>
  <c r="X60" i="18"/>
  <c r="X93" i="18"/>
  <c r="X160" i="18" a="1"/>
  <c r="X160" i="18" s="1"/>
  <c r="X59" i="18"/>
  <c r="X92" i="18"/>
  <c r="X159" i="18" a="1"/>
  <c r="X159" i="18" s="1"/>
  <c r="X58" i="18"/>
  <c r="X91" i="18"/>
  <c r="X158" i="18" a="1"/>
  <c r="X158" i="18" s="1"/>
  <c r="X57" i="18"/>
  <c r="X90" i="18"/>
  <c r="X89" i="18"/>
  <c r="X56" i="18"/>
  <c r="X157" i="18" a="1"/>
  <c r="X157" i="18" s="1"/>
  <c r="X55" i="18"/>
  <c r="X88" i="18"/>
  <c r="X156" i="18" a="1"/>
  <c r="X156" i="18" s="1"/>
  <c r="X205" i="18"/>
  <c r="X87" i="18"/>
  <c r="X37" i="18"/>
  <c r="X202" i="18" s="1"/>
  <c r="X36" i="18"/>
  <c r="X35" i="18"/>
  <c r="X155" i="18" a="1"/>
  <c r="X155" i="18" s="1"/>
  <c r="X193" i="18"/>
  <c r="X194" i="18" s="1"/>
  <c r="Y28" i="18"/>
  <c r="X197" i="18"/>
  <c r="X54" i="18"/>
  <c r="G104" i="18"/>
  <c r="H104" i="18"/>
  <c r="I104" i="18"/>
  <c r="J104" i="18"/>
  <c r="K104" i="18"/>
  <c r="L104" i="18"/>
  <c r="M104" i="18"/>
  <c r="N104" i="18"/>
  <c r="O104" i="18"/>
  <c r="P104" i="18"/>
  <c r="Q104" i="18"/>
  <c r="R104" i="18"/>
  <c r="S104" i="18"/>
  <c r="T104" i="18"/>
  <c r="U104" i="18"/>
  <c r="V104" i="18"/>
  <c r="W104" i="18"/>
  <c r="B105" i="18"/>
  <c r="G71" i="18"/>
  <c r="G137" i="18" s="1"/>
  <c r="H71" i="18"/>
  <c r="I71" i="18"/>
  <c r="J71" i="18"/>
  <c r="K71" i="18"/>
  <c r="L71" i="18"/>
  <c r="M71" i="18"/>
  <c r="N71" i="18"/>
  <c r="O71" i="18"/>
  <c r="P71" i="18"/>
  <c r="Q71" i="18"/>
  <c r="R71" i="18"/>
  <c r="S71" i="18"/>
  <c r="T71" i="18"/>
  <c r="U71" i="18"/>
  <c r="V71" i="18"/>
  <c r="W71" i="18"/>
  <c r="B72" i="18"/>
  <c r="G171" i="18" a="1"/>
  <c r="G171" i="18" s="1"/>
  <c r="H171" i="18" a="1"/>
  <c r="H171" i="18" s="1"/>
  <c r="I171" i="18" a="1"/>
  <c r="I171" i="18" s="1"/>
  <c r="J171" i="18" a="1"/>
  <c r="J171" i="18" s="1"/>
  <c r="K171" i="18" a="1"/>
  <c r="K171" i="18" s="1"/>
  <c r="L171" i="18" a="1"/>
  <c r="L171" i="18" s="1"/>
  <c r="M171" i="18" a="1"/>
  <c r="M171" i="18" s="1"/>
  <c r="N171" i="18" a="1"/>
  <c r="N171" i="18" s="1"/>
  <c r="W126" i="18"/>
  <c r="W131" i="18"/>
  <c r="W124" i="18"/>
  <c r="W121" i="18"/>
  <c r="W202" i="18"/>
  <c r="W120" i="18"/>
  <c r="W122" i="18"/>
  <c r="G136" i="18"/>
  <c r="H136" i="18"/>
  <c r="I136" i="18"/>
  <c r="J136" i="18"/>
  <c r="K136" i="18"/>
  <c r="L136" i="18"/>
  <c r="M136" i="18"/>
  <c r="N136" i="18"/>
  <c r="O136" i="18"/>
  <c r="P136" i="18"/>
  <c r="Q136" i="18"/>
  <c r="R136" i="18"/>
  <c r="S136" i="18"/>
  <c r="T136" i="18"/>
  <c r="U136" i="18"/>
  <c r="V136" i="18"/>
  <c r="W70" i="18"/>
  <c r="X70" i="18"/>
  <c r="W123" i="18"/>
  <c r="W38" i="18"/>
  <c r="W39" i="18" s="1"/>
  <c r="X171" i="18" a="1"/>
  <c r="X171" i="18" s="1"/>
  <c r="W47" i="18"/>
  <c r="W48" i="18" s="1"/>
  <c r="W66" i="17"/>
  <c r="W121" i="17"/>
  <c r="W127" i="17"/>
  <c r="K136" i="17"/>
  <c r="W129" i="17"/>
  <c r="Q136" i="17"/>
  <c r="W120" i="17"/>
  <c r="T43" i="17"/>
  <c r="X100" i="17" s="1"/>
  <c r="H136" i="17"/>
  <c r="W124" i="17"/>
  <c r="U136" i="17"/>
  <c r="L136" i="17"/>
  <c r="O136" i="17"/>
  <c r="W125" i="17"/>
  <c r="W122" i="17"/>
  <c r="W131" i="17"/>
  <c r="W102" i="17"/>
  <c r="T136" i="17"/>
  <c r="N136" i="17"/>
  <c r="S136" i="17"/>
  <c r="R136" i="17"/>
  <c r="J136" i="17"/>
  <c r="M136" i="17"/>
  <c r="G136" i="17"/>
  <c r="I136" i="17"/>
  <c r="V136" i="17"/>
  <c r="P136" i="17"/>
  <c r="W212" i="17"/>
  <c r="W199" i="17"/>
  <c r="W213" i="17"/>
  <c r="W200" i="17"/>
  <c r="W47" i="17"/>
  <c r="O172" i="17" a="1"/>
  <c r="O172" i="17" s="1"/>
  <c r="R172" i="17" a="1"/>
  <c r="R172" i="17" s="1"/>
  <c r="L172" i="17" a="1"/>
  <c r="L172" i="17" s="1"/>
  <c r="Q172" i="17" a="1"/>
  <c r="Q172" i="17" s="1"/>
  <c r="P172" i="17" a="1"/>
  <c r="P172" i="17" s="1"/>
  <c r="W172" i="17" a="1"/>
  <c r="W172" i="17" s="1"/>
  <c r="X103" i="17"/>
  <c r="W70" i="17"/>
  <c r="S47" i="17"/>
  <c r="S48" i="17" s="1"/>
  <c r="S99" i="17"/>
  <c r="T99" i="17"/>
  <c r="U99" i="17"/>
  <c r="V99" i="17"/>
  <c r="B174" i="17"/>
  <c r="V173" i="17" s="1" a="1"/>
  <c r="V173" i="17" s="1"/>
  <c r="S173" i="17" a="1"/>
  <c r="S173" i="17" s="1"/>
  <c r="K172" i="17" a="1"/>
  <c r="K172" i="17" s="1"/>
  <c r="G172" i="17" a="1"/>
  <c r="G172" i="17" s="1"/>
  <c r="X197" i="17"/>
  <c r="X193" i="17"/>
  <c r="X194" i="17" s="1"/>
  <c r="T8" i="10" s="1"/>
  <c r="X155" i="17" a="1"/>
  <c r="X155" i="17" s="1"/>
  <c r="X54" i="17"/>
  <c r="X87" i="17"/>
  <c r="X44" i="17"/>
  <c r="X55" i="17"/>
  <c r="X35" i="17"/>
  <c r="X157" i="17" a="1"/>
  <c r="X157" i="17" s="1"/>
  <c r="X36" i="17"/>
  <c r="X45" i="17"/>
  <c r="X46" i="17"/>
  <c r="X37" i="17"/>
  <c r="X202" i="17" s="1"/>
  <c r="Y28" i="17"/>
  <c r="X88" i="17"/>
  <c r="X205" i="17"/>
  <c r="X156" i="17" a="1"/>
  <c r="X156" i="17" s="1"/>
  <c r="X89" i="17"/>
  <c r="X56" i="17"/>
  <c r="X122" i="17" s="1"/>
  <c r="X158" i="17" a="1"/>
  <c r="X158" i="17" s="1"/>
  <c r="X159" i="17" a="1"/>
  <c r="X159" i="17" s="1"/>
  <c r="X90" i="17"/>
  <c r="X57" i="17"/>
  <c r="X160" i="17" a="1"/>
  <c r="X160" i="17" s="1"/>
  <c r="X58" i="17"/>
  <c r="X91" i="17"/>
  <c r="X92" i="17"/>
  <c r="X59" i="17"/>
  <c r="X161" i="17" a="1"/>
  <c r="X161" i="17" s="1"/>
  <c r="X162" i="17" a="1"/>
  <c r="X162" i="17" s="1"/>
  <c r="X60" i="17"/>
  <c r="X93" i="17"/>
  <c r="X61" i="17"/>
  <c r="X94" i="17"/>
  <c r="X163" i="17" a="1"/>
  <c r="X163" i="17" s="1"/>
  <c r="X62" i="17"/>
  <c r="X95" i="17"/>
  <c r="X164" i="17" a="1"/>
  <c r="X164" i="17" s="1"/>
  <c r="X63" i="17"/>
  <c r="X96" i="17"/>
  <c r="X165" i="17" a="1"/>
  <c r="X165" i="17" s="1"/>
  <c r="X166" i="17" a="1"/>
  <c r="X166" i="17" s="1"/>
  <c r="X64" i="17"/>
  <c r="X97" i="17"/>
  <c r="X65" i="17"/>
  <c r="X167" i="17" a="1"/>
  <c r="X167" i="17" s="1"/>
  <c r="X98" i="17"/>
  <c r="X99" i="17"/>
  <c r="X66" i="17"/>
  <c r="X168" i="17" a="1"/>
  <c r="X168" i="17" s="1"/>
  <c r="X169" i="17" a="1"/>
  <c r="X169" i="17" s="1"/>
  <c r="X170" i="17" a="1"/>
  <c r="X170" i="17" s="1"/>
  <c r="X102" i="17"/>
  <c r="X171" i="17" a="1"/>
  <c r="X171" i="17" s="1"/>
  <c r="X69" i="17"/>
  <c r="S172" i="17" a="1"/>
  <c r="S172" i="17" s="1"/>
  <c r="U172" i="17" a="1"/>
  <c r="U172" i="17" s="1"/>
  <c r="W104" i="17"/>
  <c r="O104" i="17"/>
  <c r="P104" i="17"/>
  <c r="Q104" i="17"/>
  <c r="S104" i="17"/>
  <c r="I104" i="17"/>
  <c r="B105" i="17"/>
  <c r="L104" i="17"/>
  <c r="M104" i="17"/>
  <c r="N104" i="17"/>
  <c r="T104" i="17"/>
  <c r="V104" i="17"/>
  <c r="U104" i="17"/>
  <c r="J104" i="17"/>
  <c r="H104" i="17"/>
  <c r="G104" i="17"/>
  <c r="K104" i="17"/>
  <c r="R104" i="17"/>
  <c r="H172" i="17" a="1"/>
  <c r="H172" i="17" s="1"/>
  <c r="V172" i="17" a="1"/>
  <c r="V172" i="17" s="1"/>
  <c r="W38" i="17"/>
  <c r="W39" i="17" s="1"/>
  <c r="X70" i="17"/>
  <c r="V47" i="17"/>
  <c r="V48" i="17" s="1"/>
  <c r="V102" i="17"/>
  <c r="W99" i="17"/>
  <c r="T172" i="17" a="1"/>
  <c r="T172" i="17" s="1"/>
  <c r="V38" i="17"/>
  <c r="V39" i="17" s="1"/>
  <c r="V69" i="17"/>
  <c r="W69" i="17"/>
  <c r="W103" i="17"/>
  <c r="J71" i="17"/>
  <c r="I71" i="17"/>
  <c r="O71" i="17"/>
  <c r="V71" i="17"/>
  <c r="G71" i="17"/>
  <c r="H71" i="17"/>
  <c r="K71" i="17"/>
  <c r="Q71" i="17"/>
  <c r="N71" i="17"/>
  <c r="P71" i="17"/>
  <c r="R71" i="17"/>
  <c r="S71" i="17"/>
  <c r="U71" i="17"/>
  <c r="W71" i="17"/>
  <c r="L71" i="17"/>
  <c r="M71" i="17"/>
  <c r="T71" i="17"/>
  <c r="B72" i="17"/>
  <c r="S38" i="17"/>
  <c r="S39" i="17" s="1"/>
  <c r="T66" i="17"/>
  <c r="S66" i="17"/>
  <c r="U66" i="17"/>
  <c r="V66" i="17"/>
  <c r="M172" i="17" a="1"/>
  <c r="M172" i="17" s="1"/>
  <c r="I172" i="17" a="1"/>
  <c r="I172" i="17" s="1"/>
  <c r="J172" i="17" a="1"/>
  <c r="J172" i="17" s="1"/>
  <c r="W135" i="18" l="1"/>
  <c r="X136" i="18"/>
  <c r="W136" i="18"/>
  <c r="U34" i="18"/>
  <c r="X135" i="17"/>
  <c r="W100" i="17"/>
  <c r="X123" i="17"/>
  <c r="V100" i="17"/>
  <c r="U100" i="17"/>
  <c r="T100" i="17"/>
  <c r="AU192" i="18"/>
  <c r="AU189" i="18"/>
  <c r="AS193" i="18"/>
  <c r="AS194" i="18" s="1"/>
  <c r="AU192" i="17"/>
  <c r="AU189" i="17"/>
  <c r="AS193" i="17"/>
  <c r="AS194" i="17" s="1"/>
  <c r="V67" i="18"/>
  <c r="U67" i="18"/>
  <c r="X68" i="18"/>
  <c r="T67" i="18"/>
  <c r="T38" i="18"/>
  <c r="T39" i="18" s="1"/>
  <c r="X132" i="17"/>
  <c r="X125" i="17"/>
  <c r="W132" i="18"/>
  <c r="T47" i="17"/>
  <c r="T48" i="17" s="1"/>
  <c r="W132" i="17"/>
  <c r="T132" i="18"/>
  <c r="S132" i="18"/>
  <c r="U132" i="18"/>
  <c r="V135" i="18"/>
  <c r="V132" i="18"/>
  <c r="X122" i="18"/>
  <c r="X128" i="18"/>
  <c r="X121" i="18"/>
  <c r="X125" i="18"/>
  <c r="X124" i="18"/>
  <c r="X135" i="18"/>
  <c r="X130" i="18"/>
  <c r="X132" i="18"/>
  <c r="X131" i="18"/>
  <c r="I173" i="18" a="1"/>
  <c r="I173" i="18" s="1"/>
  <c r="J173" i="18" a="1"/>
  <c r="J173" i="18" s="1"/>
  <c r="K173" i="18" a="1"/>
  <c r="K173" i="18" s="1"/>
  <c r="L173" i="18" a="1"/>
  <c r="L173" i="18" s="1"/>
  <c r="M173" i="18" a="1"/>
  <c r="M173" i="18" s="1"/>
  <c r="N173" i="18" a="1"/>
  <c r="N173" i="18" s="1"/>
  <c r="O173" i="18" a="1"/>
  <c r="O173" i="18" s="1"/>
  <c r="P173" i="18" a="1"/>
  <c r="P173" i="18" s="1"/>
  <c r="Q173" i="18" a="1"/>
  <c r="Q173" i="18" s="1"/>
  <c r="R173" i="18" a="1"/>
  <c r="R173" i="18" s="1"/>
  <c r="S173" i="18" a="1"/>
  <c r="S173" i="18" s="1"/>
  <c r="T173" i="18" a="1"/>
  <c r="T173" i="18" s="1"/>
  <c r="U173" i="18" a="1"/>
  <c r="U173" i="18" s="1"/>
  <c r="V173" i="18" a="1"/>
  <c r="V173" i="18" s="1"/>
  <c r="W173" i="18" a="1"/>
  <c r="W173" i="18" s="1"/>
  <c r="X173" i="18" a="1"/>
  <c r="X173" i="18" s="1"/>
  <c r="B174" i="18"/>
  <c r="X200" i="18"/>
  <c r="X213" i="18"/>
  <c r="X199" i="18"/>
  <c r="X212" i="18"/>
  <c r="Y103" i="18"/>
  <c r="Y70" i="18"/>
  <c r="Y171" i="18" a="1"/>
  <c r="Y171" i="18" s="1"/>
  <c r="Y170" i="18" a="1"/>
  <c r="Y170" i="18" s="1"/>
  <c r="Y69" i="18"/>
  <c r="Y102" i="18"/>
  <c r="Y169" i="18" a="1"/>
  <c r="Y169" i="18" s="1"/>
  <c r="Y68" i="18"/>
  <c r="Y168" i="18" a="1"/>
  <c r="Y168" i="18" s="1"/>
  <c r="Y67" i="18"/>
  <c r="Y66" i="18"/>
  <c r="Y99" i="18"/>
  <c r="Y167" i="18" a="1"/>
  <c r="Y167" i="18" s="1"/>
  <c r="Y65" i="18"/>
  <c r="Y98" i="18"/>
  <c r="Y166" i="18" a="1"/>
  <c r="Y166" i="18" s="1"/>
  <c r="Y97" i="18"/>
  <c r="Y165" i="18" a="1"/>
  <c r="Y165" i="18" s="1"/>
  <c r="Y64" i="18"/>
  <c r="Y63" i="18"/>
  <c r="Y164" i="18" a="1"/>
  <c r="Y164" i="18" s="1"/>
  <c r="Y96" i="18"/>
  <c r="Y62" i="18"/>
  <c r="Y95" i="18"/>
  <c r="Y163" i="18" a="1"/>
  <c r="Y163" i="18" s="1"/>
  <c r="Y94" i="18"/>
  <c r="Y61" i="18"/>
  <c r="Y162" i="18" a="1"/>
  <c r="Y162" i="18" s="1"/>
  <c r="Y161" i="18" a="1"/>
  <c r="Y161" i="18" s="1"/>
  <c r="Y60" i="18"/>
  <c r="Y93" i="18"/>
  <c r="Y160" i="18" a="1"/>
  <c r="Y160" i="18" s="1"/>
  <c r="Y59" i="18"/>
  <c r="Y92" i="18"/>
  <c r="Y159" i="18" a="1"/>
  <c r="Y159" i="18" s="1"/>
  <c r="Y58" i="18"/>
  <c r="Y91" i="18"/>
  <c r="Y90" i="18"/>
  <c r="Y158" i="18" a="1"/>
  <c r="Y158" i="18" s="1"/>
  <c r="Y57" i="18"/>
  <c r="Y157" i="18" a="1"/>
  <c r="Y157" i="18" s="1"/>
  <c r="Y89" i="18"/>
  <c r="Y56" i="18"/>
  <c r="Y55" i="18"/>
  <c r="Y156" i="18" a="1"/>
  <c r="Y156" i="18" s="1"/>
  <c r="Y88" i="18"/>
  <c r="Y205" i="18"/>
  <c r="Y197" i="18"/>
  <c r="Y54" i="18"/>
  <c r="Y36" i="18"/>
  <c r="Y87" i="18"/>
  <c r="Z28" i="18"/>
  <c r="Y37" i="18"/>
  <c r="Y35" i="18"/>
  <c r="Y155" i="18" a="1"/>
  <c r="Y155" i="18" s="1"/>
  <c r="Y193" i="18"/>
  <c r="Y194" i="18" s="1"/>
  <c r="G105" i="18"/>
  <c r="H105" i="18"/>
  <c r="I105" i="18"/>
  <c r="J105" i="18"/>
  <c r="K105" i="18"/>
  <c r="L105" i="18"/>
  <c r="M105" i="18"/>
  <c r="N105" i="18"/>
  <c r="O105" i="18"/>
  <c r="P105" i="18"/>
  <c r="Q105" i="18"/>
  <c r="R105" i="18"/>
  <c r="S105" i="18"/>
  <c r="T105" i="18"/>
  <c r="U105" i="18"/>
  <c r="V105" i="18"/>
  <c r="W105" i="18"/>
  <c r="X105" i="18"/>
  <c r="B106" i="18"/>
  <c r="G72" i="18"/>
  <c r="H72" i="18"/>
  <c r="I72" i="18"/>
  <c r="J72" i="18"/>
  <c r="K72" i="18"/>
  <c r="L72" i="18"/>
  <c r="M72" i="18"/>
  <c r="N72" i="18"/>
  <c r="O72" i="18"/>
  <c r="P72" i="18"/>
  <c r="Q72" i="18"/>
  <c r="R72" i="18"/>
  <c r="S72" i="18"/>
  <c r="T72" i="18"/>
  <c r="U72" i="18"/>
  <c r="V72" i="18"/>
  <c r="V138" i="18" s="1"/>
  <c r="W72" i="18"/>
  <c r="W138" i="18" s="1"/>
  <c r="X72" i="18"/>
  <c r="B73" i="18"/>
  <c r="U43" i="18"/>
  <c r="T43" i="18"/>
  <c r="W68" i="18"/>
  <c r="U38" i="18"/>
  <c r="U39" i="18" s="1"/>
  <c r="U68" i="18"/>
  <c r="V68" i="18"/>
  <c r="X126" i="18"/>
  <c r="X120" i="18"/>
  <c r="X123" i="18"/>
  <c r="H137" i="18"/>
  <c r="I137" i="18"/>
  <c r="J137" i="18"/>
  <c r="K137" i="18"/>
  <c r="L137" i="18"/>
  <c r="M137" i="18"/>
  <c r="N137" i="18"/>
  <c r="O137" i="18"/>
  <c r="P137" i="18"/>
  <c r="Q137" i="18"/>
  <c r="R137" i="18"/>
  <c r="S137" i="18"/>
  <c r="T137" i="18"/>
  <c r="U137" i="18"/>
  <c r="V137" i="18"/>
  <c r="W137" i="18"/>
  <c r="X127" i="18"/>
  <c r="X129" i="18"/>
  <c r="X136" i="17"/>
  <c r="W135" i="17"/>
  <c r="X120" i="17"/>
  <c r="J137" i="17"/>
  <c r="X127" i="17"/>
  <c r="X128" i="17"/>
  <c r="V135" i="17"/>
  <c r="X129" i="17"/>
  <c r="X130" i="17"/>
  <c r="I137" i="17"/>
  <c r="O137" i="17"/>
  <c r="V137" i="17"/>
  <c r="G137" i="17"/>
  <c r="H137" i="17"/>
  <c r="V132" i="17"/>
  <c r="U43" i="17"/>
  <c r="X101" i="17" s="1"/>
  <c r="W48" i="17"/>
  <c r="X126" i="17"/>
  <c r="X124" i="17"/>
  <c r="X131" i="17"/>
  <c r="K137" i="17"/>
  <c r="Q137" i="17"/>
  <c r="N137" i="17"/>
  <c r="P137" i="17"/>
  <c r="R137" i="17"/>
  <c r="S137" i="17"/>
  <c r="U137" i="17"/>
  <c r="W137" i="17"/>
  <c r="L137" i="17"/>
  <c r="M137" i="17"/>
  <c r="T137" i="17"/>
  <c r="T132" i="17"/>
  <c r="S132" i="17"/>
  <c r="U132" i="17"/>
  <c r="X121" i="17"/>
  <c r="W136" i="17"/>
  <c r="X212" i="17"/>
  <c r="X199" i="17"/>
  <c r="X213" i="17"/>
  <c r="X200" i="17"/>
  <c r="R173" i="17" a="1"/>
  <c r="R173" i="17" s="1"/>
  <c r="Q173" i="17" a="1"/>
  <c r="Q173" i="17" s="1"/>
  <c r="L173" i="17" a="1"/>
  <c r="L173" i="17" s="1"/>
  <c r="I173" i="17" a="1"/>
  <c r="I173" i="17" s="1"/>
  <c r="J173" i="17" a="1"/>
  <c r="J173" i="17" s="1"/>
  <c r="N173" i="17" a="1"/>
  <c r="N173" i="17" s="1"/>
  <c r="U173" i="17" a="1"/>
  <c r="U173" i="17" s="1"/>
  <c r="T34" i="17"/>
  <c r="U34" i="17"/>
  <c r="G173" i="17" a="1"/>
  <c r="G173" i="17" s="1"/>
  <c r="P173" i="17" a="1"/>
  <c r="P173" i="17" s="1"/>
  <c r="W173" i="17" a="1"/>
  <c r="W173" i="17" s="1"/>
  <c r="B175" i="17"/>
  <c r="M174" i="17" a="1"/>
  <c r="M174" i="17" s="1"/>
  <c r="M173" i="17" a="1"/>
  <c r="M173" i="17" s="1"/>
  <c r="X173" i="17" a="1"/>
  <c r="X173" i="17" s="1"/>
  <c r="K173" i="17" a="1"/>
  <c r="K173" i="17" s="1"/>
  <c r="K105" i="17"/>
  <c r="S105" i="17"/>
  <c r="T105" i="17"/>
  <c r="M105" i="17"/>
  <c r="N105" i="17"/>
  <c r="O105" i="17"/>
  <c r="Q105" i="17"/>
  <c r="X105" i="17"/>
  <c r="G105" i="17"/>
  <c r="I105" i="17"/>
  <c r="L105" i="17"/>
  <c r="U105" i="17"/>
  <c r="P105" i="17"/>
  <c r="J105" i="17"/>
  <c r="R105" i="17"/>
  <c r="V105" i="17"/>
  <c r="W105" i="17"/>
  <c r="B106" i="17"/>
  <c r="H105" i="17"/>
  <c r="T173" i="17" a="1"/>
  <c r="T173" i="17" s="1"/>
  <c r="H173" i="17" a="1"/>
  <c r="H173" i="17" s="1"/>
  <c r="O173" i="17" a="1"/>
  <c r="O173" i="17" s="1"/>
  <c r="T72" i="17"/>
  <c r="Q72" i="17"/>
  <c r="X72" i="17"/>
  <c r="I72" i="17"/>
  <c r="P72" i="17"/>
  <c r="S72" i="17"/>
  <c r="U72" i="17"/>
  <c r="V72" i="17"/>
  <c r="B73" i="17"/>
  <c r="W72" i="17"/>
  <c r="K72" i="17"/>
  <c r="L72" i="17"/>
  <c r="N72" i="17"/>
  <c r="G72" i="17"/>
  <c r="H72" i="17"/>
  <c r="J72" i="17"/>
  <c r="O72" i="17"/>
  <c r="M72" i="17"/>
  <c r="R72" i="17"/>
  <c r="Y193" i="17"/>
  <c r="Y194" i="17" s="1"/>
  <c r="U8" i="10" s="1"/>
  <c r="Y155" i="17" a="1"/>
  <c r="Y155" i="17" s="1"/>
  <c r="Y197" i="17"/>
  <c r="Y205" i="17"/>
  <c r="Y54" i="17"/>
  <c r="Y36" i="17"/>
  <c r="Y88" i="17"/>
  <c r="Y45" i="17"/>
  <c r="Y55" i="17"/>
  <c r="Y46" i="17"/>
  <c r="Y87" i="17"/>
  <c r="Y35" i="17"/>
  <c r="Z28" i="17"/>
  <c r="Y37" i="17"/>
  <c r="Y202" i="17" s="1"/>
  <c r="Y44" i="17"/>
  <c r="Y156" i="17" a="1"/>
  <c r="Y156" i="17" s="1"/>
  <c r="Y157" i="17" a="1"/>
  <c r="Y157" i="17" s="1"/>
  <c r="Y158" i="17" a="1"/>
  <c r="Y158" i="17" s="1"/>
  <c r="Y56" i="17"/>
  <c r="Y89" i="17"/>
  <c r="Y159" i="17" a="1"/>
  <c r="Y159" i="17" s="1"/>
  <c r="Y90" i="17"/>
  <c r="Y57" i="17"/>
  <c r="Y58" i="17"/>
  <c r="Y160" i="17" a="1"/>
  <c r="Y160" i="17" s="1"/>
  <c r="Y91" i="17"/>
  <c r="Y59" i="17"/>
  <c r="Y161" i="17" a="1"/>
  <c r="Y161" i="17" s="1"/>
  <c r="Y92" i="17"/>
  <c r="Y60" i="17"/>
  <c r="Y162" i="17" a="1"/>
  <c r="Y162" i="17" s="1"/>
  <c r="Y93" i="17"/>
  <c r="Y61" i="17"/>
  <c r="Y94" i="17"/>
  <c r="Y163" i="17" a="1"/>
  <c r="Y163" i="17" s="1"/>
  <c r="Y164" i="17" a="1"/>
  <c r="Y164" i="17" s="1"/>
  <c r="Y62" i="17"/>
  <c r="Y95" i="17"/>
  <c r="Y96" i="17"/>
  <c r="Y165" i="17" a="1"/>
  <c r="Y165" i="17" s="1"/>
  <c r="Y63" i="17"/>
  <c r="Y64" i="17"/>
  <c r="Y166" i="17" a="1"/>
  <c r="Y166" i="17" s="1"/>
  <c r="Y97" i="17"/>
  <c r="Y65" i="17"/>
  <c r="Y98" i="17"/>
  <c r="Y167" i="17" a="1"/>
  <c r="Y167" i="17" s="1"/>
  <c r="Y66" i="17"/>
  <c r="Y168" i="17" a="1"/>
  <c r="Y168" i="17" s="1"/>
  <c r="Y99" i="17"/>
  <c r="Y100" i="17"/>
  <c r="Y169" i="17" a="1"/>
  <c r="Y169" i="17" s="1"/>
  <c r="Y170" i="17" a="1"/>
  <c r="Y170" i="17" s="1"/>
  <c r="Y171" i="17" a="1"/>
  <c r="Y171" i="17" s="1"/>
  <c r="Y69" i="17"/>
  <c r="Y102" i="17"/>
  <c r="Y172" i="17" a="1"/>
  <c r="Y172" i="17" s="1"/>
  <c r="Y70" i="17"/>
  <c r="Y103" i="17"/>
  <c r="T138" i="18" l="1"/>
  <c r="S138" i="18"/>
  <c r="R138" i="18"/>
  <c r="U138" i="18"/>
  <c r="Y123" i="17"/>
  <c r="Y129" i="17"/>
  <c r="AV192" i="18"/>
  <c r="AV189" i="18"/>
  <c r="AT193" i="18"/>
  <c r="AT194" i="18" s="1"/>
  <c r="AV192" i="17"/>
  <c r="AV189" i="17"/>
  <c r="AT193" i="17"/>
  <c r="AT194" i="17" s="1"/>
  <c r="Y101" i="18"/>
  <c r="Y100" i="18"/>
  <c r="Y133" i="18" s="1"/>
  <c r="M138" i="18"/>
  <c r="N138" i="18"/>
  <c r="O138" i="18"/>
  <c r="P138" i="18"/>
  <c r="Q138" i="18"/>
  <c r="Y67" i="17"/>
  <c r="Y133" i="17" s="1"/>
  <c r="Y101" i="17"/>
  <c r="Y136" i="18"/>
  <c r="Y135" i="18"/>
  <c r="Y123" i="18"/>
  <c r="X138" i="18"/>
  <c r="Y122" i="18"/>
  <c r="Y126" i="18"/>
  <c r="Y125" i="18"/>
  <c r="Y130" i="18"/>
  <c r="B175" i="18"/>
  <c r="Y200" i="18"/>
  <c r="Y213" i="18"/>
  <c r="Z172" i="18" a="1"/>
  <c r="Z172" i="18" s="1"/>
  <c r="Z70" i="18"/>
  <c r="Z103" i="18"/>
  <c r="Z171" i="18" a="1"/>
  <c r="Z171" i="18" s="1"/>
  <c r="Z69" i="18"/>
  <c r="Z102" i="18"/>
  <c r="Z170" i="18" a="1"/>
  <c r="Z170" i="18" s="1"/>
  <c r="Z169" i="18" a="1"/>
  <c r="Z169" i="18" s="1"/>
  <c r="Z101" i="18"/>
  <c r="Z68" i="18"/>
  <c r="Z67" i="18"/>
  <c r="Z168" i="18" a="1"/>
  <c r="Z168" i="18" s="1"/>
  <c r="Z100" i="18"/>
  <c r="Z99" i="18"/>
  <c r="Z66" i="18"/>
  <c r="Z167" i="18" a="1"/>
  <c r="Z167" i="18" s="1"/>
  <c r="Z65" i="18"/>
  <c r="Z98" i="18"/>
  <c r="Z166" i="18" a="1"/>
  <c r="Z166" i="18" s="1"/>
  <c r="Z165" i="18" a="1"/>
  <c r="Z165" i="18" s="1"/>
  <c r="Z97" i="18"/>
  <c r="Z64" i="18"/>
  <c r="Z63" i="18"/>
  <c r="Z96" i="18"/>
  <c r="Z164" i="18" a="1"/>
  <c r="Z164" i="18" s="1"/>
  <c r="Z62" i="18"/>
  <c r="Z95" i="18"/>
  <c r="Z163" i="18" a="1"/>
  <c r="Z163" i="18" s="1"/>
  <c r="Z94" i="18"/>
  <c r="Z61" i="18"/>
  <c r="Z162" i="18" a="1"/>
  <c r="Z162" i="18" s="1"/>
  <c r="Z161" i="18" a="1"/>
  <c r="Z161" i="18" s="1"/>
  <c r="Z60" i="18"/>
  <c r="Z93" i="18"/>
  <c r="Z160" i="18" a="1"/>
  <c r="Z160" i="18" s="1"/>
  <c r="Z59" i="18"/>
  <c r="Z92" i="18"/>
  <c r="Z159" i="18" a="1"/>
  <c r="Z159" i="18" s="1"/>
  <c r="Z91" i="18"/>
  <c r="Z58" i="18"/>
  <c r="Z158" i="18" a="1"/>
  <c r="Z158" i="18" s="1"/>
  <c r="Z90" i="18"/>
  <c r="Z57" i="18"/>
  <c r="Z56" i="18"/>
  <c r="Z89" i="18"/>
  <c r="Z157" i="18" a="1"/>
  <c r="Z157" i="18" s="1"/>
  <c r="Z55" i="18"/>
  <c r="Z88" i="18"/>
  <c r="Z156" i="18" a="1"/>
  <c r="Z156" i="18" s="1"/>
  <c r="Z205" i="18"/>
  <c r="Z35" i="18"/>
  <c r="AA28" i="18"/>
  <c r="Z155" i="18" a="1"/>
  <c r="Z155" i="18" s="1"/>
  <c r="Z193" i="18"/>
  <c r="Z194" i="18" s="1"/>
  <c r="Z197" i="18"/>
  <c r="Z54" i="18"/>
  <c r="Z36" i="18"/>
  <c r="Z37" i="18"/>
  <c r="Z202" i="18" s="1"/>
  <c r="Z87" i="18"/>
  <c r="Y199" i="18"/>
  <c r="Y212" i="18"/>
  <c r="G106" i="18"/>
  <c r="H106" i="18"/>
  <c r="I106" i="18"/>
  <c r="J106" i="18"/>
  <c r="K106" i="18"/>
  <c r="L106" i="18"/>
  <c r="M106" i="18"/>
  <c r="N106" i="18"/>
  <c r="O106" i="18"/>
  <c r="P106" i="18"/>
  <c r="Q106" i="18"/>
  <c r="R106" i="18"/>
  <c r="S106" i="18"/>
  <c r="T106" i="18"/>
  <c r="U106" i="18"/>
  <c r="V106" i="18"/>
  <c r="W106" i="18"/>
  <c r="X106" i="18"/>
  <c r="Y106" i="18"/>
  <c r="B107" i="18"/>
  <c r="G73" i="18"/>
  <c r="H73" i="18"/>
  <c r="I73" i="18"/>
  <c r="J73" i="18"/>
  <c r="K73" i="18"/>
  <c r="L73" i="18"/>
  <c r="M73" i="18"/>
  <c r="N73" i="18"/>
  <c r="O73" i="18"/>
  <c r="P73" i="18"/>
  <c r="Q73" i="18"/>
  <c r="R73" i="18"/>
  <c r="S73" i="18"/>
  <c r="T73" i="18"/>
  <c r="U73" i="18"/>
  <c r="V73" i="18"/>
  <c r="W73" i="18"/>
  <c r="X73" i="18"/>
  <c r="Y73" i="18"/>
  <c r="B74" i="18"/>
  <c r="X101" i="18"/>
  <c r="X134" i="18" s="1"/>
  <c r="U47" i="18"/>
  <c r="U48" i="18" s="1"/>
  <c r="U101" i="18"/>
  <c r="U134" i="18" s="1"/>
  <c r="V101" i="18"/>
  <c r="V134" i="18" s="1"/>
  <c r="W101" i="18"/>
  <c r="W134" i="18" s="1"/>
  <c r="X100" i="18"/>
  <c r="X133" i="18" s="1"/>
  <c r="T47" i="18"/>
  <c r="T48" i="18" s="1"/>
  <c r="U100" i="18"/>
  <c r="U133" i="18" s="1"/>
  <c r="T100" i="18"/>
  <c r="T133" i="18" s="1"/>
  <c r="V100" i="18"/>
  <c r="V133" i="18" s="1"/>
  <c r="W100" i="18"/>
  <c r="W133" i="18" s="1"/>
  <c r="G173" i="18" a="1"/>
  <c r="G173" i="18" s="1"/>
  <c r="H173" i="18" a="1"/>
  <c r="H173" i="18" s="1"/>
  <c r="Z173" i="18" a="1"/>
  <c r="Z173" i="18" s="1"/>
  <c r="Y131" i="18"/>
  <c r="Y129" i="18"/>
  <c r="Y132" i="18"/>
  <c r="Y124" i="18"/>
  <c r="Y202" i="18"/>
  <c r="G138" i="18"/>
  <c r="H138" i="18"/>
  <c r="I138" i="18"/>
  <c r="J138" i="18"/>
  <c r="K138" i="18"/>
  <c r="L138" i="18"/>
  <c r="Y121" i="18"/>
  <c r="Y128" i="18"/>
  <c r="Y127" i="18"/>
  <c r="Y120" i="18"/>
  <c r="U47" i="17"/>
  <c r="U48" i="17" s="1"/>
  <c r="U101" i="17"/>
  <c r="V101" i="17"/>
  <c r="W101" i="17"/>
  <c r="T138" i="17"/>
  <c r="Q138" i="17"/>
  <c r="X138" i="17"/>
  <c r="I138" i="17"/>
  <c r="P138" i="17"/>
  <c r="S138" i="17"/>
  <c r="U138" i="17"/>
  <c r="V138" i="17"/>
  <c r="W138" i="17"/>
  <c r="K138" i="17"/>
  <c r="L138" i="17"/>
  <c r="N138" i="17"/>
  <c r="G138" i="17"/>
  <c r="H138" i="17"/>
  <c r="O138" i="17"/>
  <c r="M138" i="17"/>
  <c r="J138" i="17"/>
  <c r="R138" i="17"/>
  <c r="Y120" i="17"/>
  <c r="Y124" i="17"/>
  <c r="Y121" i="17"/>
  <c r="Y122" i="17"/>
  <c r="Y125" i="17"/>
  <c r="Y127" i="17"/>
  <c r="Y128" i="17"/>
  <c r="Y130" i="17"/>
  <c r="Y131" i="17"/>
  <c r="Y132" i="17"/>
  <c r="Y135" i="17"/>
  <c r="Y136" i="17"/>
  <c r="Y126" i="17"/>
  <c r="Y199" i="17"/>
  <c r="Y212" i="17"/>
  <c r="Y213" i="17"/>
  <c r="Y200" i="17"/>
  <c r="H174" i="17" a="1"/>
  <c r="H174" i="17" s="1"/>
  <c r="O174" i="17" a="1"/>
  <c r="O174" i="17" s="1"/>
  <c r="N174" i="17" a="1"/>
  <c r="N174" i="17" s="1"/>
  <c r="T174" i="17" a="1"/>
  <c r="T174" i="17" s="1"/>
  <c r="U106" i="17"/>
  <c r="J106" i="17"/>
  <c r="K106" i="17"/>
  <c r="L106" i="17"/>
  <c r="M106" i="17"/>
  <c r="N106" i="17"/>
  <c r="P106" i="17"/>
  <c r="V106" i="17"/>
  <c r="H106" i="17"/>
  <c r="W106" i="17"/>
  <c r="R106" i="17"/>
  <c r="S106" i="17"/>
  <c r="T106" i="17"/>
  <c r="X106" i="17"/>
  <c r="Y106" i="17"/>
  <c r="Q106" i="17"/>
  <c r="I106" i="17"/>
  <c r="B107" i="17"/>
  <c r="O106" i="17"/>
  <c r="G106" i="17"/>
  <c r="K174" i="17" a="1"/>
  <c r="K174" i="17" s="1"/>
  <c r="X174" i="17" a="1"/>
  <c r="X174" i="17" s="1"/>
  <c r="V174" i="17" a="1"/>
  <c r="V174" i="17" s="1"/>
  <c r="P174" i="17" a="1"/>
  <c r="P174" i="17" s="1"/>
  <c r="L174" i="17" a="1"/>
  <c r="L174" i="17" s="1"/>
  <c r="U38" i="17"/>
  <c r="U39" i="17" s="1"/>
  <c r="U68" i="17"/>
  <c r="V68" i="17"/>
  <c r="W68" i="17"/>
  <c r="X68" i="17"/>
  <c r="X134" i="17" s="1"/>
  <c r="I174" i="17" a="1"/>
  <c r="I174" i="17" s="1"/>
  <c r="Y174" i="17" a="1"/>
  <c r="Y174" i="17" s="1"/>
  <c r="W174" i="17" a="1"/>
  <c r="W174" i="17" s="1"/>
  <c r="T38" i="17"/>
  <c r="T39" i="17" s="1"/>
  <c r="T67" i="17"/>
  <c r="T133" i="17" s="1"/>
  <c r="U67" i="17"/>
  <c r="U133" i="17" s="1"/>
  <c r="V67" i="17"/>
  <c r="V133" i="17" s="1"/>
  <c r="W67" i="17"/>
  <c r="W133" i="17" s="1"/>
  <c r="X67" i="17"/>
  <c r="X133" i="17" s="1"/>
  <c r="Z197" i="17"/>
  <c r="Z193" i="17"/>
  <c r="Z194" i="17" s="1"/>
  <c r="V8" i="10" s="1"/>
  <c r="Z155" i="17" a="1"/>
  <c r="Z155" i="17" s="1"/>
  <c r="Z87" i="17"/>
  <c r="Z156" i="17" a="1"/>
  <c r="Z156" i="17" s="1"/>
  <c r="Z54" i="17"/>
  <c r="Z36" i="17"/>
  <c r="Z35" i="17"/>
  <c r="Z37" i="17"/>
  <c r="Z46" i="17"/>
  <c r="Z45" i="17"/>
  <c r="AA28" i="17"/>
  <c r="Z44" i="17"/>
  <c r="Z88" i="17"/>
  <c r="Z55" i="17"/>
  <c r="Z157" i="17" a="1"/>
  <c r="Z157" i="17" s="1"/>
  <c r="Z205" i="17"/>
  <c r="Z56" i="17"/>
  <c r="Z89" i="17"/>
  <c r="Z158" i="17" a="1"/>
  <c r="Z158" i="17" s="1"/>
  <c r="Z159" i="17" a="1"/>
  <c r="Z159" i="17" s="1"/>
  <c r="Z90" i="17"/>
  <c r="Z57" i="17"/>
  <c r="Z91" i="17"/>
  <c r="Z58" i="17"/>
  <c r="Z160" i="17" a="1"/>
  <c r="Z160" i="17" s="1"/>
  <c r="Z92" i="17"/>
  <c r="Z59" i="17"/>
  <c r="Z161" i="17" a="1"/>
  <c r="Z161" i="17" s="1"/>
  <c r="Z60" i="17"/>
  <c r="Z162" i="17" a="1"/>
  <c r="Z162" i="17" s="1"/>
  <c r="Z93" i="17"/>
  <c r="Z94" i="17"/>
  <c r="Z61" i="17"/>
  <c r="Z163" i="17" a="1"/>
  <c r="Z163" i="17" s="1"/>
  <c r="Z164" i="17" a="1"/>
  <c r="Z164" i="17" s="1"/>
  <c r="Z95" i="17"/>
  <c r="Z62" i="17"/>
  <c r="Z96" i="17"/>
  <c r="Z165" i="17" a="1"/>
  <c r="Z165" i="17" s="1"/>
  <c r="Z63" i="17"/>
  <c r="Z166" i="17" a="1"/>
  <c r="Z166" i="17" s="1"/>
  <c r="Z64" i="17"/>
  <c r="Z97" i="17"/>
  <c r="Z167" i="17" a="1"/>
  <c r="Z167" i="17" s="1"/>
  <c r="Z65" i="17"/>
  <c r="Z98" i="17"/>
  <c r="Z66" i="17"/>
  <c r="Z99" i="17"/>
  <c r="Z168" i="17" a="1"/>
  <c r="Z168" i="17" s="1"/>
  <c r="Z100" i="17"/>
  <c r="Z169" i="17" a="1"/>
  <c r="Z169" i="17" s="1"/>
  <c r="Z67" i="17"/>
  <c r="Z68" i="17"/>
  <c r="Z101" i="17"/>
  <c r="Z170" i="17" a="1"/>
  <c r="Z170" i="17" s="1"/>
  <c r="Z171" i="17" a="1"/>
  <c r="Z171" i="17" s="1"/>
  <c r="Z69" i="17"/>
  <c r="Z102" i="17"/>
  <c r="Z103" i="17"/>
  <c r="Z172" i="17" a="1"/>
  <c r="Z172" i="17" s="1"/>
  <c r="Z70" i="17"/>
  <c r="Z173" i="17" a="1"/>
  <c r="Z173" i="17" s="1"/>
  <c r="H73" i="17"/>
  <c r="I73" i="17"/>
  <c r="R73" i="17"/>
  <c r="S73" i="17"/>
  <c r="V73" i="17"/>
  <c r="L73" i="17"/>
  <c r="B74" i="17"/>
  <c r="G73" i="17"/>
  <c r="G139" i="17" s="1"/>
  <c r="J73" i="17"/>
  <c r="P73" i="17"/>
  <c r="N73" i="17"/>
  <c r="Y73" i="17"/>
  <c r="M73" i="17"/>
  <c r="W73" i="17"/>
  <c r="K73" i="17"/>
  <c r="T73" i="17"/>
  <c r="Q73" i="17"/>
  <c r="O73" i="17"/>
  <c r="U73" i="17"/>
  <c r="X73" i="17"/>
  <c r="R174" i="17" a="1"/>
  <c r="R174" i="17" s="1"/>
  <c r="Y68" i="17"/>
  <c r="S174" i="17" a="1"/>
  <c r="S174" i="17" s="1"/>
  <c r="B176" i="17"/>
  <c r="Q174" i="17" a="1"/>
  <c r="Q174" i="17" s="1"/>
  <c r="J174" i="17" a="1"/>
  <c r="J174" i="17" s="1"/>
  <c r="U174" i="17" a="1"/>
  <c r="U174" i="17" s="1"/>
  <c r="G174" i="17" a="1"/>
  <c r="G174" i="17" s="1"/>
  <c r="Z127" i="17" l="1"/>
  <c r="Z124" i="17"/>
  <c r="Z129" i="17"/>
  <c r="Z120" i="17"/>
  <c r="Z133" i="17"/>
  <c r="Z121" i="17"/>
  <c r="AW192" i="18"/>
  <c r="AW189" i="18"/>
  <c r="AU193" i="18"/>
  <c r="AU194" i="18" s="1"/>
  <c r="AW192" i="17"/>
  <c r="AW189" i="17"/>
  <c r="AU193" i="17"/>
  <c r="AU194" i="17" s="1"/>
  <c r="Y134" i="18"/>
  <c r="Y134" i="17"/>
  <c r="Z202" i="17"/>
  <c r="Z125" i="17"/>
  <c r="U134" i="17"/>
  <c r="V134" i="17"/>
  <c r="W134" i="17"/>
  <c r="S139" i="17"/>
  <c r="V139" i="17"/>
  <c r="L139" i="17"/>
  <c r="J139" i="17"/>
  <c r="P139" i="17"/>
  <c r="N139" i="17"/>
  <c r="Y139" i="17"/>
  <c r="Z132" i="18"/>
  <c r="Z134" i="18"/>
  <c r="Z130" i="18"/>
  <c r="Z124" i="18"/>
  <c r="Z122" i="18"/>
  <c r="Z127" i="18"/>
  <c r="Z123" i="18"/>
  <c r="Z121" i="18"/>
  <c r="G175" i="18" a="1"/>
  <c r="G175" i="18" s="1"/>
  <c r="H175" i="18" a="1"/>
  <c r="H175" i="18" s="1"/>
  <c r="I175" i="18" a="1"/>
  <c r="I175" i="18" s="1"/>
  <c r="J175" i="18" a="1"/>
  <c r="J175" i="18" s="1"/>
  <c r="K175" i="18" a="1"/>
  <c r="K175" i="18" s="1"/>
  <c r="L175" i="18" a="1"/>
  <c r="L175" i="18" s="1"/>
  <c r="M175" i="18" a="1"/>
  <c r="M175" i="18" s="1"/>
  <c r="N175" i="18" a="1"/>
  <c r="N175" i="18" s="1"/>
  <c r="O175" i="18" a="1"/>
  <c r="O175" i="18" s="1"/>
  <c r="P175" i="18" a="1"/>
  <c r="P175" i="18" s="1"/>
  <c r="Q175" i="18" a="1"/>
  <c r="Q175" i="18" s="1"/>
  <c r="R175" i="18" a="1"/>
  <c r="R175" i="18" s="1"/>
  <c r="S175" i="18" a="1"/>
  <c r="S175" i="18" s="1"/>
  <c r="T175" i="18" a="1"/>
  <c r="T175" i="18" s="1"/>
  <c r="U175" i="18" a="1"/>
  <c r="U175" i="18" s="1"/>
  <c r="V175" i="18" a="1"/>
  <c r="V175" i="18" s="1"/>
  <c r="W175" i="18" a="1"/>
  <c r="W175" i="18" s="1"/>
  <c r="X175" i="18" a="1"/>
  <c r="X175" i="18" s="1"/>
  <c r="Y175" i="18" a="1"/>
  <c r="Y175" i="18" s="1"/>
  <c r="Z175" i="18" a="1"/>
  <c r="Z175" i="18" s="1"/>
  <c r="B176" i="18"/>
  <c r="Z199" i="18"/>
  <c r="Z212" i="18"/>
  <c r="AA173" i="18" a="1"/>
  <c r="AA173" i="18" s="1"/>
  <c r="AA172" i="18" a="1"/>
  <c r="AA172" i="18" s="1"/>
  <c r="AA70" i="18"/>
  <c r="AA103" i="18"/>
  <c r="AA171" i="18" a="1"/>
  <c r="AA171" i="18" s="1"/>
  <c r="AA170" i="18" a="1"/>
  <c r="AA170" i="18" s="1"/>
  <c r="AA69" i="18"/>
  <c r="AA102" i="18"/>
  <c r="AA169" i="18" a="1"/>
  <c r="AA169" i="18" s="1"/>
  <c r="AA101" i="18"/>
  <c r="AA68" i="18"/>
  <c r="AA168" i="18" a="1"/>
  <c r="AA168" i="18" s="1"/>
  <c r="AA67" i="18"/>
  <c r="AA100" i="18"/>
  <c r="AA66" i="18"/>
  <c r="AA99" i="18"/>
  <c r="AA167" i="18" a="1"/>
  <c r="AA167" i="18" s="1"/>
  <c r="AA98" i="18"/>
  <c r="AA65" i="18"/>
  <c r="AA166" i="18" a="1"/>
  <c r="AA166" i="18" s="1"/>
  <c r="AA64" i="18"/>
  <c r="AA165" i="18" a="1"/>
  <c r="AA165" i="18" s="1"/>
  <c r="AA97" i="18"/>
  <c r="AA63" i="18"/>
  <c r="AA96" i="18"/>
  <c r="AA164" i="18" a="1"/>
  <c r="AA164" i="18" s="1"/>
  <c r="AA163" i="18" a="1"/>
  <c r="AA163" i="18" s="1"/>
  <c r="AA62" i="18"/>
  <c r="AA95" i="18"/>
  <c r="AA61" i="18"/>
  <c r="AA94" i="18"/>
  <c r="AA162" i="18" a="1"/>
  <c r="AA162" i="18" s="1"/>
  <c r="AA161" i="18" a="1"/>
  <c r="AA161" i="18" s="1"/>
  <c r="AA60" i="18"/>
  <c r="AA93" i="18"/>
  <c r="AA59" i="18"/>
  <c r="AA160" i="18" a="1"/>
  <c r="AA160" i="18" s="1"/>
  <c r="AA92" i="18"/>
  <c r="AA58" i="18"/>
  <c r="AA159" i="18" a="1"/>
  <c r="AA159" i="18" s="1"/>
  <c r="AA91" i="18"/>
  <c r="AA90" i="18"/>
  <c r="AA158" i="18" a="1"/>
  <c r="AA158" i="18" s="1"/>
  <c r="AA57" i="18"/>
  <c r="AA157" i="18" a="1"/>
  <c r="AA157" i="18" s="1"/>
  <c r="AA56" i="18"/>
  <c r="AA89" i="18"/>
  <c r="AA55" i="18"/>
  <c r="AA88" i="18"/>
  <c r="AA156" i="18" a="1"/>
  <c r="AA156" i="18" s="1"/>
  <c r="AA205" i="18"/>
  <c r="AA35" i="18"/>
  <c r="AA36" i="18"/>
  <c r="AB28" i="18"/>
  <c r="AA155" i="18" a="1"/>
  <c r="AA155" i="18" s="1"/>
  <c r="AA193" i="18"/>
  <c r="AA194" i="18" s="1"/>
  <c r="AA197" i="18"/>
  <c r="AA54" i="18"/>
  <c r="AA37" i="18"/>
  <c r="AA202" i="18" s="1"/>
  <c r="Z200" i="18"/>
  <c r="Z213" i="18"/>
  <c r="G107" i="18"/>
  <c r="H107" i="18"/>
  <c r="I107" i="18"/>
  <c r="J107" i="18"/>
  <c r="K107" i="18"/>
  <c r="L107" i="18"/>
  <c r="M107" i="18"/>
  <c r="N107" i="18"/>
  <c r="O107" i="18"/>
  <c r="P107" i="18"/>
  <c r="Q107" i="18"/>
  <c r="R107" i="18"/>
  <c r="S107" i="18"/>
  <c r="T107" i="18"/>
  <c r="U107" i="18"/>
  <c r="V107" i="18"/>
  <c r="W107" i="18"/>
  <c r="X107" i="18"/>
  <c r="Y107" i="18"/>
  <c r="Z107" i="18"/>
  <c r="B108" i="18"/>
  <c r="G74" i="18"/>
  <c r="H74" i="18"/>
  <c r="I74" i="18"/>
  <c r="J74" i="18"/>
  <c r="K74" i="18"/>
  <c r="L74" i="18"/>
  <c r="M74" i="18"/>
  <c r="N74" i="18"/>
  <c r="O74" i="18"/>
  <c r="P74" i="18"/>
  <c r="Q74" i="18"/>
  <c r="R74" i="18"/>
  <c r="S74" i="18"/>
  <c r="T74" i="18"/>
  <c r="U74" i="18"/>
  <c r="V74" i="18"/>
  <c r="W74" i="18"/>
  <c r="X74" i="18"/>
  <c r="Y74" i="18"/>
  <c r="Z74" i="18"/>
  <c r="B75" i="18"/>
  <c r="O174" i="18" a="1"/>
  <c r="O174" i="18" s="1"/>
  <c r="S174" i="18" a="1"/>
  <c r="S174" i="18" s="1"/>
  <c r="U174" i="18" a="1"/>
  <c r="U174" i="18" s="1"/>
  <c r="W174" i="18" a="1"/>
  <c r="W174" i="18" s="1"/>
  <c r="Y174" i="18" a="1"/>
  <c r="Y174" i="18" s="1"/>
  <c r="Z136" i="18"/>
  <c r="Z133" i="18"/>
  <c r="G139" i="18"/>
  <c r="H139" i="18"/>
  <c r="I139" i="18"/>
  <c r="J139" i="18"/>
  <c r="K139" i="18"/>
  <c r="L139" i="18"/>
  <c r="M139" i="18"/>
  <c r="N139" i="18"/>
  <c r="O139" i="18"/>
  <c r="P139" i="18"/>
  <c r="Q139" i="18"/>
  <c r="R139" i="18"/>
  <c r="S139" i="18"/>
  <c r="T139" i="18"/>
  <c r="U139" i="18"/>
  <c r="V139" i="18"/>
  <c r="W139" i="18"/>
  <c r="X139" i="18"/>
  <c r="Y139" i="18"/>
  <c r="Z125" i="18"/>
  <c r="G174" i="18" a="1"/>
  <c r="G174" i="18" s="1"/>
  <c r="H174" i="18" a="1"/>
  <c r="H174" i="18" s="1"/>
  <c r="I174" i="18" a="1"/>
  <c r="I174" i="18" s="1"/>
  <c r="J174" i="18" a="1"/>
  <c r="J174" i="18" s="1"/>
  <c r="K174" i="18" a="1"/>
  <c r="K174" i="18" s="1"/>
  <c r="L174" i="18" a="1"/>
  <c r="L174" i="18" s="1"/>
  <c r="M174" i="18" a="1"/>
  <c r="M174" i="18" s="1"/>
  <c r="N174" i="18" a="1"/>
  <c r="N174" i="18" s="1"/>
  <c r="P174" i="18" a="1"/>
  <c r="P174" i="18" s="1"/>
  <c r="Q174" i="18" a="1"/>
  <c r="Q174" i="18" s="1"/>
  <c r="R174" i="18" a="1"/>
  <c r="R174" i="18" s="1"/>
  <c r="T174" i="18" a="1"/>
  <c r="T174" i="18" s="1"/>
  <c r="V174" i="18" a="1"/>
  <c r="V174" i="18" s="1"/>
  <c r="X174" i="18" a="1"/>
  <c r="X174" i="18" s="1"/>
  <c r="AA174" i="18" a="1"/>
  <c r="AA174" i="18" s="1"/>
  <c r="Z135" i="18"/>
  <c r="Z131" i="18"/>
  <c r="Z129" i="18"/>
  <c r="Z128" i="18"/>
  <c r="Z126" i="18"/>
  <c r="Z120" i="18"/>
  <c r="M139" i="17"/>
  <c r="W139" i="17"/>
  <c r="K139" i="17"/>
  <c r="T139" i="17"/>
  <c r="Q139" i="17"/>
  <c r="O139" i="17"/>
  <c r="Z123" i="17"/>
  <c r="Z136" i="17"/>
  <c r="Z122" i="17"/>
  <c r="Z132" i="17"/>
  <c r="Z135" i="17"/>
  <c r="H139" i="17"/>
  <c r="I139" i="17"/>
  <c r="R139" i="17"/>
  <c r="U139" i="17"/>
  <c r="X139" i="17"/>
  <c r="Z126" i="17"/>
  <c r="Z128" i="17"/>
  <c r="Z134" i="17"/>
  <c r="Z131" i="17"/>
  <c r="Z130" i="17"/>
  <c r="Z199" i="17"/>
  <c r="Z212" i="17"/>
  <c r="Z213" i="17"/>
  <c r="Z200" i="17"/>
  <c r="L175" i="17" a="1"/>
  <c r="L175" i="17" s="1"/>
  <c r="V175" i="17" a="1"/>
  <c r="V175" i="17" s="1"/>
  <c r="K175" i="17" a="1"/>
  <c r="K175" i="17" s="1"/>
  <c r="U175" i="17" a="1"/>
  <c r="U175" i="17" s="1"/>
  <c r="J175" i="17" a="1"/>
  <c r="J175" i="17" s="1"/>
  <c r="Y175" i="17" a="1"/>
  <c r="Y175" i="17" s="1"/>
  <c r="G175" i="17" a="1"/>
  <c r="G175" i="17" s="1"/>
  <c r="S175" i="17" a="1"/>
  <c r="S175" i="17" s="1"/>
  <c r="Q175" i="17" a="1"/>
  <c r="Q175" i="17" s="1"/>
  <c r="R175" i="17" a="1"/>
  <c r="R175" i="17" s="1"/>
  <c r="X175" i="17" a="1"/>
  <c r="X175" i="17" s="1"/>
  <c r="T175" i="17" a="1"/>
  <c r="T175" i="17" s="1"/>
  <c r="P175" i="17" a="1"/>
  <c r="P175" i="17" s="1"/>
  <c r="M175" i="17" a="1"/>
  <c r="M175" i="17" s="1"/>
  <c r="O175" i="17" a="1"/>
  <c r="O175" i="17" s="1"/>
  <c r="AA155" i="17" a="1"/>
  <c r="AA155" i="17" s="1"/>
  <c r="AA193" i="17"/>
  <c r="AA194" i="17" s="1"/>
  <c r="W8" i="10" s="1"/>
  <c r="AA205" i="17"/>
  <c r="AA197" i="17"/>
  <c r="AA35" i="17"/>
  <c r="AA37" i="17"/>
  <c r="AA45" i="17"/>
  <c r="AB28" i="17"/>
  <c r="AA46" i="17"/>
  <c r="AA54" i="17"/>
  <c r="AA44" i="17"/>
  <c r="AA55" i="17"/>
  <c r="AA36" i="17"/>
  <c r="AA88" i="17"/>
  <c r="AA157" i="17" a="1"/>
  <c r="AA157" i="17" s="1"/>
  <c r="AA156" i="17" a="1"/>
  <c r="AA156" i="17" s="1"/>
  <c r="AA158" i="17" a="1"/>
  <c r="AA158" i="17" s="1"/>
  <c r="AA56" i="17"/>
  <c r="AA89" i="17"/>
  <c r="AA159" i="17" a="1"/>
  <c r="AA159" i="17" s="1"/>
  <c r="AA90" i="17"/>
  <c r="AA57" i="17"/>
  <c r="AA160" i="17" a="1"/>
  <c r="AA160" i="17" s="1"/>
  <c r="AA58" i="17"/>
  <c r="AA91" i="17"/>
  <c r="AA92" i="17"/>
  <c r="AA161" i="17" a="1"/>
  <c r="AA161" i="17" s="1"/>
  <c r="AA59" i="17"/>
  <c r="AA60" i="17"/>
  <c r="AA162" i="17" a="1"/>
  <c r="AA162" i="17" s="1"/>
  <c r="AA93" i="17"/>
  <c r="AA163" i="17" a="1"/>
  <c r="AA163" i="17" s="1"/>
  <c r="AA61" i="17"/>
  <c r="AA94" i="17"/>
  <c r="AA95" i="17"/>
  <c r="AA164" i="17" a="1"/>
  <c r="AA164" i="17" s="1"/>
  <c r="AA62" i="17"/>
  <c r="AA128" i="17" s="1"/>
  <c r="AA63" i="17"/>
  <c r="AA96" i="17"/>
  <c r="AA165" i="17" a="1"/>
  <c r="AA165" i="17" s="1"/>
  <c r="AA97" i="17"/>
  <c r="AA166" i="17" a="1"/>
  <c r="AA166" i="17" s="1"/>
  <c r="AA64" i="17"/>
  <c r="AA167" i="17" a="1"/>
  <c r="AA167" i="17" s="1"/>
  <c r="AA98" i="17"/>
  <c r="AA65" i="17"/>
  <c r="AA168" i="17" a="1"/>
  <c r="AA168" i="17" s="1"/>
  <c r="AA99" i="17"/>
  <c r="AA66" i="17"/>
  <c r="AA100" i="17"/>
  <c r="AA67" i="17"/>
  <c r="AA169" i="17" a="1"/>
  <c r="AA169" i="17" s="1"/>
  <c r="AA170" i="17" a="1"/>
  <c r="AA170" i="17" s="1"/>
  <c r="AA68" i="17"/>
  <c r="AA101" i="17"/>
  <c r="AA69" i="17"/>
  <c r="AA171" i="17" a="1"/>
  <c r="AA171" i="17" s="1"/>
  <c r="AA102" i="17"/>
  <c r="AA103" i="17"/>
  <c r="AA70" i="17"/>
  <c r="AA172" i="17" a="1"/>
  <c r="AA172" i="17" s="1"/>
  <c r="AA173" i="17" a="1"/>
  <c r="AA173" i="17" s="1"/>
  <c r="AA174" i="17" a="1"/>
  <c r="AA174" i="17" s="1"/>
  <c r="I107" i="17"/>
  <c r="X107" i="17"/>
  <c r="Y107" i="17"/>
  <c r="J107" i="17"/>
  <c r="K107" i="17"/>
  <c r="L107" i="17"/>
  <c r="N107" i="17"/>
  <c r="S107" i="17"/>
  <c r="V107" i="17"/>
  <c r="W107" i="17"/>
  <c r="Z107" i="17"/>
  <c r="O107" i="17"/>
  <c r="H107" i="17"/>
  <c r="Q107" i="17"/>
  <c r="B108" i="17"/>
  <c r="T107" i="17"/>
  <c r="P107" i="17"/>
  <c r="G107" i="17"/>
  <c r="U107" i="17"/>
  <c r="M107" i="17"/>
  <c r="R107" i="17"/>
  <c r="B177" i="17"/>
  <c r="J176" i="17" s="1" a="1"/>
  <c r="J176" i="17" s="1"/>
  <c r="AA176" i="17" a="1"/>
  <c r="AA176" i="17" s="1"/>
  <c r="R74" i="17"/>
  <c r="B75" i="17"/>
  <c r="W74" i="17"/>
  <c r="L74" i="17"/>
  <c r="M74" i="17"/>
  <c r="P74" i="17"/>
  <c r="V74" i="17"/>
  <c r="T74" i="17"/>
  <c r="U74" i="17"/>
  <c r="X74" i="17"/>
  <c r="Y74" i="17"/>
  <c r="Z74" i="17"/>
  <c r="J74" i="17"/>
  <c r="G74" i="17"/>
  <c r="H74" i="17"/>
  <c r="I74" i="17"/>
  <c r="K74" i="17"/>
  <c r="O74" i="17"/>
  <c r="N74" i="17"/>
  <c r="Q74" i="17"/>
  <c r="S74" i="17"/>
  <c r="W175" i="17" a="1"/>
  <c r="W175" i="17" s="1"/>
  <c r="H175" i="17" a="1"/>
  <c r="H175" i="17" s="1"/>
  <c r="I175" i="17" a="1"/>
  <c r="I175" i="17" s="1"/>
  <c r="Z175" i="17" a="1"/>
  <c r="Z175" i="17" s="1"/>
  <c r="N175" i="17" a="1"/>
  <c r="N175" i="17" s="1"/>
  <c r="R140" i="17" l="1"/>
  <c r="AA123" i="17"/>
  <c r="AA132" i="17"/>
  <c r="AX192" i="18"/>
  <c r="AX189" i="18"/>
  <c r="AV193" i="18"/>
  <c r="AV194" i="18" s="1"/>
  <c r="AX192" i="17"/>
  <c r="AX189" i="17"/>
  <c r="AV193" i="17"/>
  <c r="AV194" i="17" s="1"/>
  <c r="AA202" i="17"/>
  <c r="G140" i="18"/>
  <c r="H140" i="18"/>
  <c r="I140" i="18"/>
  <c r="W140" i="17"/>
  <c r="AA131" i="18"/>
  <c r="AA134" i="18"/>
  <c r="AA123" i="18"/>
  <c r="O176" i="18" a="1"/>
  <c r="O176" i="18" s="1"/>
  <c r="P176" i="18" a="1"/>
  <c r="P176" i="18" s="1"/>
  <c r="Q176" i="18" a="1"/>
  <c r="Q176" i="18" s="1"/>
  <c r="R176" i="18" a="1"/>
  <c r="R176" i="18" s="1"/>
  <c r="S176" i="18" a="1"/>
  <c r="S176" i="18" s="1"/>
  <c r="T176" i="18" a="1"/>
  <c r="T176" i="18" s="1"/>
  <c r="U176" i="18" a="1"/>
  <c r="U176" i="18" s="1"/>
  <c r="V176" i="18" a="1"/>
  <c r="V176" i="18" s="1"/>
  <c r="W176" i="18" a="1"/>
  <c r="W176" i="18" s="1"/>
  <c r="X176" i="18" a="1"/>
  <c r="X176" i="18" s="1"/>
  <c r="Y176" i="18" a="1"/>
  <c r="Y176" i="18" s="1"/>
  <c r="Z176" i="18" a="1"/>
  <c r="Z176" i="18" s="1"/>
  <c r="AA176" i="18" a="1"/>
  <c r="AA176" i="18" s="1"/>
  <c r="B177" i="18"/>
  <c r="AA199" i="18"/>
  <c r="AA212" i="18"/>
  <c r="AA200" i="18"/>
  <c r="AA213" i="18"/>
  <c r="AB174" i="18" a="1"/>
  <c r="AB174" i="18" s="1"/>
  <c r="AB173" i="18" a="1"/>
  <c r="AB173" i="18" s="1"/>
  <c r="AB172" i="18" a="1"/>
  <c r="AB172" i="18" s="1"/>
  <c r="AB171" i="18" a="1"/>
  <c r="AB171" i="18" s="1"/>
  <c r="AB103" i="18"/>
  <c r="AB70" i="18"/>
  <c r="AB102" i="18"/>
  <c r="AB69" i="18"/>
  <c r="AB170" i="18" a="1"/>
  <c r="AB170" i="18" s="1"/>
  <c r="AB169" i="18" a="1"/>
  <c r="AB169" i="18" s="1"/>
  <c r="AB101" i="18"/>
  <c r="AB68" i="18"/>
  <c r="AB168" i="18" a="1"/>
  <c r="AB168" i="18" s="1"/>
  <c r="AB100" i="18"/>
  <c r="AB67" i="18"/>
  <c r="AB66" i="18"/>
  <c r="AB99" i="18"/>
  <c r="AB167" i="18" a="1"/>
  <c r="AB167" i="18" s="1"/>
  <c r="AB98" i="18"/>
  <c r="AB65" i="18"/>
  <c r="AB166" i="18" a="1"/>
  <c r="AB166" i="18" s="1"/>
  <c r="AB165" i="18" a="1"/>
  <c r="AB165" i="18" s="1"/>
  <c r="AB64" i="18"/>
  <c r="AB97" i="18"/>
  <c r="AB164" i="18" a="1"/>
  <c r="AB164" i="18" s="1"/>
  <c r="AB96" i="18"/>
  <c r="AB63" i="18"/>
  <c r="AB62" i="18"/>
  <c r="AB95" i="18"/>
  <c r="AB163" i="18" a="1"/>
  <c r="AB163" i="18" s="1"/>
  <c r="AB61" i="18"/>
  <c r="AB94" i="18"/>
  <c r="AB162" i="18" a="1"/>
  <c r="AB162" i="18" s="1"/>
  <c r="AB161" i="18" a="1"/>
  <c r="AB161" i="18" s="1"/>
  <c r="AB60" i="18"/>
  <c r="AB93" i="18"/>
  <c r="AB160" i="18" a="1"/>
  <c r="AB160" i="18" s="1"/>
  <c r="AB59" i="18"/>
  <c r="AB92" i="18"/>
  <c r="AB58" i="18"/>
  <c r="AB91" i="18"/>
  <c r="AB159" i="18" a="1"/>
  <c r="AB159" i="18" s="1"/>
  <c r="AB158" i="18" a="1"/>
  <c r="AB158" i="18" s="1"/>
  <c r="AB90" i="18"/>
  <c r="AB57" i="18"/>
  <c r="AB56" i="18"/>
  <c r="AB89" i="18"/>
  <c r="AB157" i="18" a="1"/>
  <c r="AB157" i="18" s="1"/>
  <c r="AB55" i="18"/>
  <c r="AB32" i="18"/>
  <c r="AB156" i="18" a="1"/>
  <c r="AB156" i="18" s="1"/>
  <c r="AB205" i="18"/>
  <c r="AB193" i="18"/>
  <c r="AB194" i="18" s="1"/>
  <c r="AB197" i="18"/>
  <c r="AB54" i="18"/>
  <c r="AC28" i="18"/>
  <c r="AB35" i="18"/>
  <c r="AB37" i="18"/>
  <c r="AB202" i="18" s="1"/>
  <c r="AB36" i="18"/>
  <c r="AB155" i="18" a="1"/>
  <c r="AB155" i="18" s="1"/>
  <c r="G108" i="18"/>
  <c r="H108" i="18"/>
  <c r="I108" i="18"/>
  <c r="J108" i="18"/>
  <c r="K108" i="18"/>
  <c r="L108" i="18"/>
  <c r="M108" i="18"/>
  <c r="N108" i="18"/>
  <c r="O108" i="18"/>
  <c r="P108" i="18"/>
  <c r="Q108" i="18"/>
  <c r="R108" i="18"/>
  <c r="S108" i="18"/>
  <c r="T108" i="18"/>
  <c r="U108" i="18"/>
  <c r="V108" i="18"/>
  <c r="W108" i="18"/>
  <c r="X108" i="18"/>
  <c r="Y108" i="18"/>
  <c r="Z108" i="18"/>
  <c r="AA108" i="18"/>
  <c r="B109" i="18"/>
  <c r="G75" i="18"/>
  <c r="H75" i="18"/>
  <c r="I75" i="18"/>
  <c r="J75" i="18"/>
  <c r="K75" i="18"/>
  <c r="L75" i="18"/>
  <c r="M75" i="18"/>
  <c r="N75" i="18"/>
  <c r="O75" i="18"/>
  <c r="P75" i="18"/>
  <c r="Q75" i="18"/>
  <c r="R75" i="18"/>
  <c r="S75" i="18"/>
  <c r="T75" i="18"/>
  <c r="U75" i="18"/>
  <c r="V75" i="18"/>
  <c r="W75" i="18"/>
  <c r="X75" i="18"/>
  <c r="Y75" i="18"/>
  <c r="Z75" i="18"/>
  <c r="AA75" i="18"/>
  <c r="B76" i="18"/>
  <c r="AA136" i="18"/>
  <c r="AA135" i="18"/>
  <c r="AA133" i="18"/>
  <c r="AA132" i="18"/>
  <c r="AA130" i="18"/>
  <c r="AA129" i="18"/>
  <c r="AA124" i="18"/>
  <c r="AA121" i="18"/>
  <c r="J140" i="18"/>
  <c r="K140" i="18"/>
  <c r="L140" i="18"/>
  <c r="M140" i="18"/>
  <c r="N140" i="18"/>
  <c r="O140" i="18"/>
  <c r="P140" i="18"/>
  <c r="Q140" i="18"/>
  <c r="R140" i="18"/>
  <c r="S140" i="18"/>
  <c r="T140" i="18"/>
  <c r="U140" i="18"/>
  <c r="V140" i="18"/>
  <c r="W140" i="18"/>
  <c r="X140" i="18"/>
  <c r="Y140" i="18"/>
  <c r="Z140" i="18"/>
  <c r="AB175" i="18" a="1"/>
  <c r="AB175" i="18" s="1"/>
  <c r="AA125" i="18"/>
  <c r="AA122" i="18"/>
  <c r="AA127" i="18"/>
  <c r="AA128" i="18"/>
  <c r="AA126" i="18"/>
  <c r="AA136" i="17"/>
  <c r="AA131" i="17"/>
  <c r="AA133" i="17"/>
  <c r="L140" i="17"/>
  <c r="AA122" i="17"/>
  <c r="V140" i="17"/>
  <c r="AA130" i="17"/>
  <c r="M140" i="17"/>
  <c r="P140" i="17"/>
  <c r="AA125" i="17"/>
  <c r="AA124" i="17"/>
  <c r="AA126" i="17"/>
  <c r="AA127" i="17"/>
  <c r="AA134" i="17"/>
  <c r="AA135" i="17"/>
  <c r="T140" i="17"/>
  <c r="U140" i="17"/>
  <c r="X140" i="17"/>
  <c r="Y140" i="17"/>
  <c r="Z140" i="17"/>
  <c r="J140" i="17"/>
  <c r="G140" i="17"/>
  <c r="H140" i="17"/>
  <c r="I140" i="17"/>
  <c r="K140" i="17"/>
  <c r="O140" i="17"/>
  <c r="N140" i="17"/>
  <c r="Q140" i="17"/>
  <c r="S140" i="17"/>
  <c r="AA121" i="17"/>
  <c r="AA129" i="17"/>
  <c r="AA212" i="17"/>
  <c r="AA199" i="17"/>
  <c r="AA213" i="17"/>
  <c r="AA200" i="17"/>
  <c r="R176" i="17" a="1"/>
  <c r="R176" i="17" s="1"/>
  <c r="P176" i="17" a="1"/>
  <c r="P176" i="17" s="1"/>
  <c r="Q176" i="17" a="1"/>
  <c r="Q176" i="17" s="1"/>
  <c r="M176" i="17" a="1"/>
  <c r="M176" i="17" s="1"/>
  <c r="H176" i="17" a="1"/>
  <c r="H176" i="17" s="1"/>
  <c r="Z176" i="17" a="1"/>
  <c r="Z176" i="17" s="1"/>
  <c r="K176" i="17" a="1"/>
  <c r="K176" i="17" s="1"/>
  <c r="AB194" i="17"/>
  <c r="X8" i="10" s="1"/>
  <c r="AB205" i="17"/>
  <c r="AB197" i="17"/>
  <c r="AB155" i="17" a="1"/>
  <c r="AB155" i="17" s="1"/>
  <c r="AB46" i="17"/>
  <c r="AB35" i="17"/>
  <c r="AB41" i="17"/>
  <c r="AB45" i="17"/>
  <c r="AB37" i="17"/>
  <c r="AB202" i="17" s="1"/>
  <c r="AB32" i="17"/>
  <c r="AB44" i="17"/>
  <c r="AC28" i="17"/>
  <c r="AB54" i="17"/>
  <c r="AB36" i="17"/>
  <c r="AB55" i="17"/>
  <c r="AB156" i="17" a="1"/>
  <c r="AB156" i="17" s="1"/>
  <c r="AB157" i="17" a="1"/>
  <c r="AB157" i="17" s="1"/>
  <c r="AB89" i="17"/>
  <c r="AB56" i="17"/>
  <c r="AB158" i="17" a="1"/>
  <c r="AB158" i="17" s="1"/>
  <c r="AB90" i="17"/>
  <c r="AB57" i="17"/>
  <c r="AB159" i="17" a="1"/>
  <c r="AB159" i="17" s="1"/>
  <c r="AB160" i="17" a="1"/>
  <c r="AB160" i="17" s="1"/>
  <c r="AB58" i="17"/>
  <c r="AB91" i="17"/>
  <c r="AB161" i="17" a="1"/>
  <c r="AB161" i="17" s="1"/>
  <c r="AB92" i="17"/>
  <c r="AB59" i="17"/>
  <c r="AB93" i="17"/>
  <c r="AB162" i="17" a="1"/>
  <c r="AB162" i="17" s="1"/>
  <c r="AB60" i="17"/>
  <c r="AB163" i="17" a="1"/>
  <c r="AB163" i="17" s="1"/>
  <c r="AB94" i="17"/>
  <c r="AB61" i="17"/>
  <c r="AB164" i="17" a="1"/>
  <c r="AB164" i="17" s="1"/>
  <c r="AB62" i="17"/>
  <c r="AB95" i="17"/>
  <c r="AB165" i="17" a="1"/>
  <c r="AB165" i="17" s="1"/>
  <c r="AB63" i="17"/>
  <c r="AB96" i="17"/>
  <c r="AB97" i="17"/>
  <c r="AB64" i="17"/>
  <c r="AB166" i="17" a="1"/>
  <c r="AB166" i="17" s="1"/>
  <c r="AB98" i="17"/>
  <c r="AB167" i="17" a="1"/>
  <c r="AB167" i="17" s="1"/>
  <c r="AB65" i="17"/>
  <c r="AB99" i="17"/>
  <c r="AB168" i="17" a="1"/>
  <c r="AB168" i="17" s="1"/>
  <c r="AB66" i="17"/>
  <c r="AB169" i="17" a="1"/>
  <c r="AB169" i="17" s="1"/>
  <c r="AB100" i="17"/>
  <c r="AB67" i="17"/>
  <c r="AB170" i="17" a="1"/>
  <c r="AB170" i="17" s="1"/>
  <c r="AB68" i="17"/>
  <c r="AB101" i="17"/>
  <c r="AB69" i="17"/>
  <c r="AB171" i="17" a="1"/>
  <c r="AB171" i="17" s="1"/>
  <c r="AB102" i="17"/>
  <c r="AB70" i="17"/>
  <c r="AB103" i="17"/>
  <c r="AB172" i="17" a="1"/>
  <c r="AB172" i="17" s="1"/>
  <c r="AB173" i="17" a="1"/>
  <c r="AB173" i="17" s="1"/>
  <c r="AB174" i="17" a="1"/>
  <c r="AB174" i="17" s="1"/>
  <c r="AB175" i="17" a="1"/>
  <c r="AB175" i="17" s="1"/>
  <c r="V176" i="17" a="1"/>
  <c r="V176" i="17" s="1"/>
  <c r="S108" i="17"/>
  <c r="O108" i="17"/>
  <c r="B109" i="17"/>
  <c r="P108" i="17"/>
  <c r="G108" i="17"/>
  <c r="H108" i="17"/>
  <c r="I108" i="17"/>
  <c r="K108" i="17"/>
  <c r="R108" i="17"/>
  <c r="Z108" i="17"/>
  <c r="N108" i="17"/>
  <c r="Q108" i="17"/>
  <c r="T108" i="17"/>
  <c r="V108" i="17"/>
  <c r="X108" i="17"/>
  <c r="L108" i="17"/>
  <c r="M108" i="17"/>
  <c r="U108" i="17"/>
  <c r="W108" i="17"/>
  <c r="Y108" i="17"/>
  <c r="AA108" i="17"/>
  <c r="J108" i="17"/>
  <c r="N176" i="17" a="1"/>
  <c r="N176" i="17" s="1"/>
  <c r="I176" i="17" a="1"/>
  <c r="I176" i="17" s="1"/>
  <c r="L176" i="17" a="1"/>
  <c r="L176" i="17" s="1"/>
  <c r="W176" i="17" a="1"/>
  <c r="W176" i="17" s="1"/>
  <c r="T176" i="17" a="1"/>
  <c r="T176" i="17" s="1"/>
  <c r="Y176" i="17" a="1"/>
  <c r="Y176" i="17" s="1"/>
  <c r="G176" i="17" a="1"/>
  <c r="G176" i="17" s="1"/>
  <c r="S176" i="17" a="1"/>
  <c r="S176" i="17" s="1"/>
  <c r="B178" i="17"/>
  <c r="R177" i="17" a="1"/>
  <c r="R177" i="17" s="1"/>
  <c r="X176" i="17" a="1"/>
  <c r="X176" i="17" s="1"/>
  <c r="U176" i="17" a="1"/>
  <c r="U176" i="17" s="1"/>
  <c r="N75" i="17"/>
  <c r="G75" i="17"/>
  <c r="H75" i="17"/>
  <c r="K75" i="17"/>
  <c r="B76" i="17"/>
  <c r="Q75" i="17"/>
  <c r="O75" i="17"/>
  <c r="W75" i="17"/>
  <c r="S75" i="17"/>
  <c r="T75" i="17"/>
  <c r="U75" i="17"/>
  <c r="V75" i="17"/>
  <c r="I75" i="17"/>
  <c r="L75" i="17"/>
  <c r="X75" i="17"/>
  <c r="Z75" i="17"/>
  <c r="M75" i="17"/>
  <c r="P75" i="17"/>
  <c r="R75" i="17"/>
  <c r="Y75" i="17"/>
  <c r="AA75" i="17"/>
  <c r="J75" i="17"/>
  <c r="O176" i="17" a="1"/>
  <c r="O176" i="17" s="1"/>
  <c r="AB131" i="17" l="1"/>
  <c r="AB122" i="17"/>
  <c r="AB133" i="17"/>
  <c r="AB132" i="17"/>
  <c r="AY192" i="18"/>
  <c r="AY189" i="18"/>
  <c r="AW193" i="18"/>
  <c r="AW194" i="18" s="1"/>
  <c r="AY192" i="17"/>
  <c r="AY189" i="17"/>
  <c r="AW193" i="17"/>
  <c r="AW194" i="17" s="1"/>
  <c r="AB124" i="17"/>
  <c r="AB136" i="18"/>
  <c r="AB133" i="18"/>
  <c r="AB135" i="18"/>
  <c r="AB134" i="18"/>
  <c r="AB123" i="18"/>
  <c r="AB129" i="18"/>
  <c r="AB131" i="18"/>
  <c r="G177" i="18" a="1"/>
  <c r="G177" i="18" s="1"/>
  <c r="H177" i="18" a="1"/>
  <c r="H177" i="18" s="1"/>
  <c r="I177" i="18" a="1"/>
  <c r="I177" i="18" s="1"/>
  <c r="J177" i="18" a="1"/>
  <c r="J177" i="18" s="1"/>
  <c r="K177" i="18" a="1"/>
  <c r="K177" i="18" s="1"/>
  <c r="L177" i="18" a="1"/>
  <c r="L177" i="18" s="1"/>
  <c r="M177" i="18" a="1"/>
  <c r="M177" i="18" s="1"/>
  <c r="N177" i="18" a="1"/>
  <c r="N177" i="18" s="1"/>
  <c r="O177" i="18" a="1"/>
  <c r="O177" i="18" s="1"/>
  <c r="P177" i="18" a="1"/>
  <c r="P177" i="18" s="1"/>
  <c r="Q177" i="18" a="1"/>
  <c r="Q177" i="18" s="1"/>
  <c r="R177" i="18" a="1"/>
  <c r="R177" i="18" s="1"/>
  <c r="S177" i="18" a="1"/>
  <c r="S177" i="18" s="1"/>
  <c r="T177" i="18" a="1"/>
  <c r="T177" i="18" s="1"/>
  <c r="U177" i="18" a="1"/>
  <c r="U177" i="18" s="1"/>
  <c r="V177" i="18" a="1"/>
  <c r="V177" i="18" s="1"/>
  <c r="W177" i="18" a="1"/>
  <c r="W177" i="18" s="1"/>
  <c r="X177" i="18" a="1"/>
  <c r="X177" i="18" s="1"/>
  <c r="Y177" i="18" a="1"/>
  <c r="Y177" i="18" s="1"/>
  <c r="Z177" i="18" a="1"/>
  <c r="Z177" i="18" s="1"/>
  <c r="AA177" i="18" a="1"/>
  <c r="AA177" i="18" s="1"/>
  <c r="AB177" i="18" a="1"/>
  <c r="AB177" i="18" s="1"/>
  <c r="B178" i="18"/>
  <c r="AC33" i="18"/>
  <c r="AB34" i="18"/>
  <c r="X34" i="18"/>
  <c r="X43" i="18"/>
  <c r="AB43" i="18"/>
  <c r="AC42" i="18"/>
  <c r="AC175" i="18" a="1"/>
  <c r="AC175" i="18" s="1"/>
  <c r="AC174" i="18" a="1"/>
  <c r="AC174" i="18" s="1"/>
  <c r="AC173" i="18" a="1"/>
  <c r="AC173" i="18" s="1"/>
  <c r="AC172" i="18" a="1"/>
  <c r="AC172" i="18" s="1"/>
  <c r="AC70" i="18"/>
  <c r="AC103" i="18"/>
  <c r="AC171" i="18" a="1"/>
  <c r="AC171" i="18" s="1"/>
  <c r="AC170" i="18" a="1"/>
  <c r="AC170" i="18" s="1"/>
  <c r="AC102" i="18"/>
  <c r="AC69" i="18"/>
  <c r="AC169" i="18" a="1"/>
  <c r="AC169" i="18" s="1"/>
  <c r="AC101" i="18"/>
  <c r="AC68" i="18"/>
  <c r="AC168" i="18" a="1"/>
  <c r="AC168" i="18" s="1"/>
  <c r="AC67" i="18"/>
  <c r="AC100" i="18"/>
  <c r="AC66" i="18"/>
  <c r="AC99" i="18"/>
  <c r="AC167" i="18" a="1"/>
  <c r="AC167" i="18" s="1"/>
  <c r="AC98" i="18"/>
  <c r="AC65" i="18"/>
  <c r="AC166" i="18" a="1"/>
  <c r="AC166" i="18" s="1"/>
  <c r="AC165" i="18" a="1"/>
  <c r="AC165" i="18" s="1"/>
  <c r="AC64" i="18"/>
  <c r="AC97" i="18"/>
  <c r="AC96" i="18"/>
  <c r="AC63" i="18"/>
  <c r="AC164" i="18" a="1"/>
  <c r="AC164" i="18" s="1"/>
  <c r="AC62" i="18"/>
  <c r="AC95" i="18"/>
  <c r="AC163" i="18" a="1"/>
  <c r="AC163" i="18" s="1"/>
  <c r="AC61" i="18"/>
  <c r="AC94" i="18"/>
  <c r="AC162" i="18" a="1"/>
  <c r="AC162" i="18" s="1"/>
  <c r="AC161" i="18" a="1"/>
  <c r="AC161" i="18" s="1"/>
  <c r="AC60" i="18"/>
  <c r="AC93" i="18"/>
  <c r="AC160" i="18" a="1"/>
  <c r="AC160" i="18" s="1"/>
  <c r="AC59" i="18"/>
  <c r="AC92" i="18"/>
  <c r="AC159" i="18" a="1"/>
  <c r="AC159" i="18" s="1"/>
  <c r="AC58" i="18"/>
  <c r="AC91" i="18"/>
  <c r="AC158" i="18" a="1"/>
  <c r="AC158" i="18" s="1"/>
  <c r="AC90" i="18"/>
  <c r="AC57" i="18"/>
  <c r="AC157" i="18" a="1"/>
  <c r="AC157" i="18" s="1"/>
  <c r="AC56" i="18"/>
  <c r="AC55" i="18"/>
  <c r="AC88" i="18"/>
  <c r="AC156" i="18" a="1"/>
  <c r="AC156" i="18" s="1"/>
  <c r="AC205" i="18"/>
  <c r="AD28" i="18"/>
  <c r="AC37" i="18"/>
  <c r="AC202" i="18" s="1"/>
  <c r="AC155" i="18" a="1"/>
  <c r="AC155" i="18" s="1"/>
  <c r="AC36" i="18"/>
  <c r="AC35" i="18"/>
  <c r="AC54" i="18"/>
  <c r="AB199" i="18"/>
  <c r="AB212" i="18"/>
  <c r="AB200" i="18"/>
  <c r="AB213" i="18"/>
  <c r="G109" i="18"/>
  <c r="H109" i="18"/>
  <c r="I109" i="18"/>
  <c r="J109" i="18"/>
  <c r="K109" i="18"/>
  <c r="L109" i="18"/>
  <c r="M109" i="18"/>
  <c r="N109" i="18"/>
  <c r="O109" i="18"/>
  <c r="P109" i="18"/>
  <c r="Q109" i="18"/>
  <c r="R109" i="18"/>
  <c r="S109" i="18"/>
  <c r="T109" i="18"/>
  <c r="U109" i="18"/>
  <c r="V109" i="18"/>
  <c r="W109" i="18"/>
  <c r="X109" i="18"/>
  <c r="Y109" i="18"/>
  <c r="Z109" i="18"/>
  <c r="AA109" i="18"/>
  <c r="AB109" i="18"/>
  <c r="B110" i="18"/>
  <c r="G76" i="18"/>
  <c r="H76" i="18"/>
  <c r="I76" i="18"/>
  <c r="J76" i="18"/>
  <c r="K76" i="18"/>
  <c r="L76" i="18"/>
  <c r="M76" i="18"/>
  <c r="N76" i="18"/>
  <c r="O76" i="18"/>
  <c r="P76" i="18"/>
  <c r="Q76" i="18"/>
  <c r="R76" i="18"/>
  <c r="S76" i="18"/>
  <c r="T76" i="18"/>
  <c r="U76" i="18"/>
  <c r="V76" i="18"/>
  <c r="W76" i="18"/>
  <c r="X76" i="18"/>
  <c r="Y76" i="18"/>
  <c r="Z76" i="18"/>
  <c r="AA76" i="18"/>
  <c r="AB76" i="18"/>
  <c r="B77" i="18"/>
  <c r="G176" i="18" a="1"/>
  <c r="G176" i="18" s="1"/>
  <c r="H176" i="18" a="1"/>
  <c r="H176" i="18" s="1"/>
  <c r="I176" i="18" a="1"/>
  <c r="I176" i="18" s="1"/>
  <c r="J176" i="18" a="1"/>
  <c r="J176" i="18" s="1"/>
  <c r="K176" i="18" a="1"/>
  <c r="K176" i="18" s="1"/>
  <c r="L176" i="18" a="1"/>
  <c r="L176" i="18" s="1"/>
  <c r="M176" i="18" a="1"/>
  <c r="M176" i="18" s="1"/>
  <c r="N176" i="18" a="1"/>
  <c r="N176" i="18" s="1"/>
  <c r="AB122" i="18"/>
  <c r="AB132" i="18"/>
  <c r="AB130" i="18"/>
  <c r="AB128" i="18"/>
  <c r="AB127" i="18"/>
  <c r="AB124" i="18"/>
  <c r="G141" i="18"/>
  <c r="H141" i="18"/>
  <c r="I141" i="18"/>
  <c r="J141" i="18"/>
  <c r="K141" i="18"/>
  <c r="L141" i="18"/>
  <c r="M141" i="18"/>
  <c r="N141" i="18"/>
  <c r="O141" i="18"/>
  <c r="P141" i="18"/>
  <c r="Q141" i="18"/>
  <c r="R141" i="18"/>
  <c r="S141" i="18"/>
  <c r="T141" i="18"/>
  <c r="U141" i="18"/>
  <c r="V141" i="18"/>
  <c r="W141" i="18"/>
  <c r="X141" i="18"/>
  <c r="Y141" i="18"/>
  <c r="Z141" i="18"/>
  <c r="AA141" i="18"/>
  <c r="AC75" i="18"/>
  <c r="AB126" i="18"/>
  <c r="AC176" i="18" a="1"/>
  <c r="AC176" i="18" s="1"/>
  <c r="AB125" i="18"/>
  <c r="AB123" i="17"/>
  <c r="AB127" i="17"/>
  <c r="AB134" i="17"/>
  <c r="AB136" i="17"/>
  <c r="N141" i="17"/>
  <c r="G141" i="17"/>
  <c r="H141" i="17"/>
  <c r="K141" i="17"/>
  <c r="P141" i="17"/>
  <c r="R141" i="17"/>
  <c r="AB125" i="17"/>
  <c r="AB130" i="17"/>
  <c r="AB126" i="17"/>
  <c r="AB128" i="17"/>
  <c r="AB129" i="17"/>
  <c r="AB135" i="17"/>
  <c r="Q141" i="17"/>
  <c r="O141" i="17"/>
  <c r="W141" i="17"/>
  <c r="S141" i="17"/>
  <c r="T141" i="17"/>
  <c r="U141" i="17"/>
  <c r="V141" i="17"/>
  <c r="I141" i="17"/>
  <c r="L141" i="17"/>
  <c r="X141" i="17"/>
  <c r="Z141" i="17"/>
  <c r="M141" i="17"/>
  <c r="Y141" i="17"/>
  <c r="AA141" i="17"/>
  <c r="J141" i="17"/>
  <c r="AB200" i="17"/>
  <c r="AB212" i="17"/>
  <c r="AB199" i="17"/>
  <c r="Y8" i="10"/>
  <c r="AB213" i="17"/>
  <c r="W177" i="17" a="1"/>
  <c r="W177" i="17" s="1"/>
  <c r="L177" i="17" a="1"/>
  <c r="L177" i="17" s="1"/>
  <c r="V177" i="17" a="1"/>
  <c r="V177" i="17" s="1"/>
  <c r="U177" i="17" a="1"/>
  <c r="U177" i="17" s="1"/>
  <c r="J177" i="17" a="1"/>
  <c r="J177" i="17" s="1"/>
  <c r="P177" i="17" a="1"/>
  <c r="P177" i="17" s="1"/>
  <c r="N177" i="17" a="1"/>
  <c r="N177" i="17" s="1"/>
  <c r="Y177" i="17" a="1"/>
  <c r="Y177" i="17" s="1"/>
  <c r="S177" i="17" a="1"/>
  <c r="S177" i="17" s="1"/>
  <c r="Q177" i="17" a="1"/>
  <c r="Q177" i="17" s="1"/>
  <c r="G177" i="17" a="1"/>
  <c r="G177" i="17" s="1"/>
  <c r="AB177" i="17" a="1"/>
  <c r="AB177" i="17" s="1"/>
  <c r="Z177" i="17" a="1"/>
  <c r="Z177" i="17" s="1"/>
  <c r="X177" i="17" a="1"/>
  <c r="X177" i="17" s="1"/>
  <c r="I177" i="17" a="1"/>
  <c r="I177" i="17" s="1"/>
  <c r="H177" i="17" a="1"/>
  <c r="H177" i="17" s="1"/>
  <c r="X34" i="17"/>
  <c r="AC33" i="17"/>
  <c r="AB34" i="17"/>
  <c r="AC205" i="17"/>
  <c r="AC155" i="17" a="1"/>
  <c r="AC155" i="17" s="1"/>
  <c r="AC54" i="17"/>
  <c r="AC46" i="17"/>
  <c r="AC35" i="17"/>
  <c r="AD28" i="17"/>
  <c r="AC37" i="17"/>
  <c r="AC202" i="17" s="1"/>
  <c r="AC44" i="17"/>
  <c r="AC45" i="17"/>
  <c r="AC36" i="17"/>
  <c r="AC55" i="17"/>
  <c r="AC156" i="17" a="1"/>
  <c r="AC156" i="17" s="1"/>
  <c r="AC157" i="17" a="1"/>
  <c r="AC157" i="17" s="1"/>
  <c r="AC56" i="17"/>
  <c r="AC158" i="17" a="1"/>
  <c r="AC158" i="17" s="1"/>
  <c r="AC159" i="17" a="1"/>
  <c r="AC159" i="17" s="1"/>
  <c r="AC57" i="17"/>
  <c r="AC90" i="17"/>
  <c r="AC160" i="17" a="1"/>
  <c r="AC160" i="17" s="1"/>
  <c r="AC91" i="17"/>
  <c r="AC58" i="17"/>
  <c r="AC161" i="17" a="1"/>
  <c r="AC161" i="17" s="1"/>
  <c r="AC92" i="17"/>
  <c r="AC59" i="17"/>
  <c r="AC93" i="17"/>
  <c r="AC162" i="17" a="1"/>
  <c r="AC162" i="17" s="1"/>
  <c r="AC60" i="17"/>
  <c r="AC94" i="17"/>
  <c r="AC163" i="17" a="1"/>
  <c r="AC163" i="17" s="1"/>
  <c r="AC61" i="17"/>
  <c r="AC164" i="17" a="1"/>
  <c r="AC164" i="17" s="1"/>
  <c r="AC62" i="17"/>
  <c r="AC95" i="17"/>
  <c r="AC165" i="17" a="1"/>
  <c r="AC165" i="17" s="1"/>
  <c r="AC63" i="17"/>
  <c r="AC96" i="17"/>
  <c r="AC97" i="17"/>
  <c r="AC166" i="17" a="1"/>
  <c r="AC166" i="17" s="1"/>
  <c r="AC64" i="17"/>
  <c r="AC98" i="17"/>
  <c r="AC65" i="17"/>
  <c r="AC167" i="17" a="1"/>
  <c r="AC167" i="17" s="1"/>
  <c r="AC168" i="17" a="1"/>
  <c r="AC168" i="17" s="1"/>
  <c r="AC66" i="17"/>
  <c r="AC99" i="17"/>
  <c r="AC67" i="17"/>
  <c r="AC100" i="17"/>
  <c r="AC169" i="17" a="1"/>
  <c r="AC169" i="17" s="1"/>
  <c r="AC68" i="17"/>
  <c r="AC101" i="17"/>
  <c r="AC170" i="17" a="1"/>
  <c r="AC170" i="17" s="1"/>
  <c r="AC102" i="17"/>
  <c r="AC69" i="17"/>
  <c r="AC171" i="17" a="1"/>
  <c r="AC171" i="17" s="1"/>
  <c r="AC172" i="17" a="1"/>
  <c r="AC172" i="17" s="1"/>
  <c r="AC103" i="17"/>
  <c r="AC70" i="17"/>
  <c r="AC173" i="17" a="1"/>
  <c r="AC173" i="17" s="1"/>
  <c r="AC174" i="17" a="1"/>
  <c r="AC174" i="17" s="1"/>
  <c r="AC175" i="17" a="1"/>
  <c r="AC175" i="17" s="1"/>
  <c r="AC176" i="17" a="1"/>
  <c r="AC176" i="17" s="1"/>
  <c r="B179" i="17"/>
  <c r="O178" i="17" a="1"/>
  <c r="O178" i="17" s="1"/>
  <c r="M177" i="17" a="1"/>
  <c r="M177" i="17" s="1"/>
  <c r="AA177" i="17" a="1"/>
  <c r="AA177" i="17" s="1"/>
  <c r="P76" i="17"/>
  <c r="AB76" i="17"/>
  <c r="Y76" i="17"/>
  <c r="Z76" i="17"/>
  <c r="K76" i="17"/>
  <c r="B77" i="17"/>
  <c r="M76" i="17"/>
  <c r="N76" i="17"/>
  <c r="O76" i="17"/>
  <c r="Q76" i="17"/>
  <c r="R76" i="17"/>
  <c r="W76" i="17"/>
  <c r="AA76" i="17"/>
  <c r="L76" i="17"/>
  <c r="U76" i="17"/>
  <c r="V76" i="17"/>
  <c r="X76" i="17"/>
  <c r="G76" i="17"/>
  <c r="I76" i="17"/>
  <c r="S76" i="17"/>
  <c r="H76" i="17"/>
  <c r="J76" i="17"/>
  <c r="T76" i="17"/>
  <c r="G109" i="17"/>
  <c r="H109" i="17"/>
  <c r="I109" i="17"/>
  <c r="B110" i="17"/>
  <c r="K109" i="17"/>
  <c r="P109" i="17"/>
  <c r="W109" i="17"/>
  <c r="J109" i="17"/>
  <c r="L109" i="17"/>
  <c r="N109" i="17"/>
  <c r="Q109" i="17"/>
  <c r="T109" i="17"/>
  <c r="AB109" i="17"/>
  <c r="X109" i="17"/>
  <c r="Z109" i="17"/>
  <c r="AA109" i="17"/>
  <c r="O109" i="17"/>
  <c r="S109" i="17"/>
  <c r="R109" i="17"/>
  <c r="V109" i="17"/>
  <c r="M109" i="17"/>
  <c r="U109" i="17"/>
  <c r="Y109" i="17"/>
  <c r="X43" i="17"/>
  <c r="AB43" i="17"/>
  <c r="AC42" i="17"/>
  <c r="O177" i="17" a="1"/>
  <c r="O177" i="17" s="1"/>
  <c r="T177" i="17" a="1"/>
  <c r="T177" i="17" s="1"/>
  <c r="K177" i="17" a="1"/>
  <c r="K177" i="17" s="1"/>
  <c r="AC124" i="17" l="1"/>
  <c r="AC125" i="17"/>
  <c r="AC136" i="17"/>
  <c r="AC135" i="17"/>
  <c r="AZ192" i="18"/>
  <c r="AZ189" i="18"/>
  <c r="AX193" i="18"/>
  <c r="AX194" i="18" s="1"/>
  <c r="AZ192" i="17"/>
  <c r="AZ189" i="17"/>
  <c r="AX193" i="17"/>
  <c r="AX194" i="17" s="1"/>
  <c r="AC126" i="17"/>
  <c r="AC104" i="17"/>
  <c r="AC127" i="17"/>
  <c r="G142" i="18"/>
  <c r="H142" i="18"/>
  <c r="I142" i="18"/>
  <c r="J142" i="18"/>
  <c r="K142" i="18"/>
  <c r="Y43" i="18"/>
  <c r="AC135" i="18"/>
  <c r="AC127" i="18"/>
  <c r="AC134" i="18"/>
  <c r="AC129" i="18"/>
  <c r="AC123" i="18"/>
  <c r="AC131" i="18"/>
  <c r="AC130" i="18"/>
  <c r="G178" i="18" a="1"/>
  <c r="G178" i="18" s="1"/>
  <c r="H178" i="18" a="1"/>
  <c r="H178" i="18" s="1"/>
  <c r="I178" i="18" a="1"/>
  <c r="I178" i="18" s="1"/>
  <c r="J178" i="18" a="1"/>
  <c r="J178" i="18" s="1"/>
  <c r="K178" i="18" a="1"/>
  <c r="K178" i="18" s="1"/>
  <c r="L178" i="18" a="1"/>
  <c r="L178" i="18" s="1"/>
  <c r="M178" i="18" a="1"/>
  <c r="M178" i="18" s="1"/>
  <c r="N178" i="18" a="1"/>
  <c r="N178" i="18" s="1"/>
  <c r="O178" i="18" a="1"/>
  <c r="O178" i="18" s="1"/>
  <c r="P178" i="18" a="1"/>
  <c r="P178" i="18" s="1"/>
  <c r="Q178" i="18" a="1"/>
  <c r="Q178" i="18" s="1"/>
  <c r="R178" i="18" a="1"/>
  <c r="R178" i="18" s="1"/>
  <c r="S178" i="18" a="1"/>
  <c r="S178" i="18" s="1"/>
  <c r="T178" i="18" a="1"/>
  <c r="T178" i="18" s="1"/>
  <c r="U178" i="18" a="1"/>
  <c r="U178" i="18" s="1"/>
  <c r="V178" i="18" a="1"/>
  <c r="V178" i="18" s="1"/>
  <c r="W178" i="18" a="1"/>
  <c r="W178" i="18" s="1"/>
  <c r="X178" i="18" a="1"/>
  <c r="X178" i="18" s="1"/>
  <c r="Y178" i="18" a="1"/>
  <c r="Y178" i="18" s="1"/>
  <c r="Z178" i="18" a="1"/>
  <c r="Z178" i="18" s="1"/>
  <c r="AA178" i="18" a="1"/>
  <c r="AA178" i="18" s="1"/>
  <c r="AB178" i="18" a="1"/>
  <c r="AB178" i="18" s="1"/>
  <c r="AC178" i="18" a="1"/>
  <c r="AC178" i="18" s="1"/>
  <c r="AE178" i="18" a="1"/>
  <c r="AE178" i="18" s="1"/>
  <c r="B179" i="18"/>
  <c r="AD33" i="18"/>
  <c r="AC34" i="18"/>
  <c r="AB75" i="18"/>
  <c r="AB38" i="18"/>
  <c r="AB39" i="18" s="1"/>
  <c r="AB71" i="18"/>
  <c r="AA71" i="18"/>
  <c r="Z71" i="18"/>
  <c r="Y71" i="18"/>
  <c r="X71" i="18"/>
  <c r="X38" i="18"/>
  <c r="X39" i="18" s="1"/>
  <c r="AB104" i="18"/>
  <c r="AA104" i="18"/>
  <c r="Z104" i="18"/>
  <c r="Y104" i="18"/>
  <c r="X104" i="18"/>
  <c r="X47" i="18"/>
  <c r="X48" i="18" s="1"/>
  <c r="AB88" i="18"/>
  <c r="AB121" i="18" s="1"/>
  <c r="AB108" i="18"/>
  <c r="AC108" i="18"/>
  <c r="AC141" i="18" s="1"/>
  <c r="AB47" i="18"/>
  <c r="AB48" i="18" s="1"/>
  <c r="AD42" i="18"/>
  <c r="AC43" i="18"/>
  <c r="AD108" i="18"/>
  <c r="AD75" i="18"/>
  <c r="AD176" i="18" a="1"/>
  <c r="AD176" i="18" s="1"/>
  <c r="AD175" i="18" a="1"/>
  <c r="AD175" i="18" s="1"/>
  <c r="AD174" i="18" a="1"/>
  <c r="AD174" i="18" s="1"/>
  <c r="AD173" i="18" a="1"/>
  <c r="AD173" i="18" s="1"/>
  <c r="AD172" i="18" a="1"/>
  <c r="AD172" i="18" s="1"/>
  <c r="AD71" i="18"/>
  <c r="AD104" i="18"/>
  <c r="AD171" i="18" a="1"/>
  <c r="AD171" i="18" s="1"/>
  <c r="AD103" i="18"/>
  <c r="AD70" i="18"/>
  <c r="AD102" i="18"/>
  <c r="AD69" i="18"/>
  <c r="AD170" i="18" a="1"/>
  <c r="AD170" i="18" s="1"/>
  <c r="AD101" i="18"/>
  <c r="AD169" i="18" a="1"/>
  <c r="AD169" i="18" s="1"/>
  <c r="AD68" i="18"/>
  <c r="AD168" i="18" a="1"/>
  <c r="AD168" i="18" s="1"/>
  <c r="AD100" i="18"/>
  <c r="AD67" i="18"/>
  <c r="AD66" i="18"/>
  <c r="AD99" i="18"/>
  <c r="AD167" i="18" a="1"/>
  <c r="AD167" i="18" s="1"/>
  <c r="AD98" i="18"/>
  <c r="AD65" i="18"/>
  <c r="AD166" i="18" a="1"/>
  <c r="AD166" i="18" s="1"/>
  <c r="AD97" i="18"/>
  <c r="AD165" i="18" a="1"/>
  <c r="AD165" i="18" s="1"/>
  <c r="AD64" i="18"/>
  <c r="AD63" i="18"/>
  <c r="AD96" i="18"/>
  <c r="AD164" i="18" a="1"/>
  <c r="AD164" i="18" s="1"/>
  <c r="AD163" i="18" a="1"/>
  <c r="AD163" i="18" s="1"/>
  <c r="AD62" i="18"/>
  <c r="AD95" i="18"/>
  <c r="AD61" i="18"/>
  <c r="AD94" i="18"/>
  <c r="AD162" i="18" a="1"/>
  <c r="AD162" i="18" s="1"/>
  <c r="AD161" i="18" a="1"/>
  <c r="AD161" i="18" s="1"/>
  <c r="AD60" i="18"/>
  <c r="AD93" i="18"/>
  <c r="AD160" i="18" a="1"/>
  <c r="AD160" i="18" s="1"/>
  <c r="AD59" i="18"/>
  <c r="AD92" i="18"/>
  <c r="AD159" i="18" a="1"/>
  <c r="AD159" i="18" s="1"/>
  <c r="AD91" i="18"/>
  <c r="AD58" i="18"/>
  <c r="AD158" i="18" a="1"/>
  <c r="AD158" i="18" s="1"/>
  <c r="AD57" i="18"/>
  <c r="AD157" i="18" a="1"/>
  <c r="AD157" i="18" s="1"/>
  <c r="AD56" i="18"/>
  <c r="AD55" i="18"/>
  <c r="AD156" i="18" a="1"/>
  <c r="AD156" i="18" s="1"/>
  <c r="AD88" i="18"/>
  <c r="AD205" i="18"/>
  <c r="AD35" i="18"/>
  <c r="AD37" i="18"/>
  <c r="AD155" i="18" a="1"/>
  <c r="AD155" i="18" s="1"/>
  <c r="AD54" i="18"/>
  <c r="AE28" i="18"/>
  <c r="AD36" i="18"/>
  <c r="AC200" i="18"/>
  <c r="AC213" i="18"/>
  <c r="AC199" i="18"/>
  <c r="AC212" i="18"/>
  <c r="G110" i="18"/>
  <c r="H110" i="18"/>
  <c r="I110" i="18"/>
  <c r="J110" i="18"/>
  <c r="K110" i="18"/>
  <c r="L110" i="18"/>
  <c r="M110" i="18"/>
  <c r="N110" i="18"/>
  <c r="O110" i="18"/>
  <c r="P110" i="18"/>
  <c r="Q110" i="18"/>
  <c r="R110" i="18"/>
  <c r="S110" i="18"/>
  <c r="T110" i="18"/>
  <c r="U110" i="18"/>
  <c r="V110" i="18"/>
  <c r="W110" i="18"/>
  <c r="X110" i="18"/>
  <c r="Y110" i="18"/>
  <c r="Z110" i="18"/>
  <c r="AA110" i="18"/>
  <c r="AB110" i="18"/>
  <c r="AC110" i="18"/>
  <c r="B111" i="18"/>
  <c r="G77" i="18"/>
  <c r="H77" i="18"/>
  <c r="I77" i="18"/>
  <c r="J77" i="18"/>
  <c r="K77" i="18"/>
  <c r="L77" i="18"/>
  <c r="M77" i="18"/>
  <c r="N77" i="18"/>
  <c r="O77" i="18"/>
  <c r="P77" i="18"/>
  <c r="Q77" i="18"/>
  <c r="R77" i="18"/>
  <c r="S77" i="18"/>
  <c r="T77" i="18"/>
  <c r="U77" i="18"/>
  <c r="V77" i="18"/>
  <c r="W77" i="18"/>
  <c r="X77" i="18"/>
  <c r="Y77" i="18"/>
  <c r="Z77" i="18"/>
  <c r="AA77" i="18"/>
  <c r="AB77" i="18"/>
  <c r="AC77" i="18"/>
  <c r="B78" i="18"/>
  <c r="AC126" i="18"/>
  <c r="AC71" i="18"/>
  <c r="AC104" i="18"/>
  <c r="AC136" i="18"/>
  <c r="AC133" i="18"/>
  <c r="AC132" i="18"/>
  <c r="AC125" i="18"/>
  <c r="L142" i="18"/>
  <c r="M142" i="18"/>
  <c r="N142" i="18"/>
  <c r="O142" i="18"/>
  <c r="P142" i="18"/>
  <c r="Q142" i="18"/>
  <c r="R142" i="18"/>
  <c r="S142" i="18"/>
  <c r="T142" i="18"/>
  <c r="U142" i="18"/>
  <c r="V142" i="18"/>
  <c r="W142" i="18"/>
  <c r="X142" i="18"/>
  <c r="Y142" i="18"/>
  <c r="Z142" i="18"/>
  <c r="AA142" i="18"/>
  <c r="AB142" i="18"/>
  <c r="AC124" i="18"/>
  <c r="AC121" i="18"/>
  <c r="AD177" i="18" a="1"/>
  <c r="AD177" i="18" s="1"/>
  <c r="AC128" i="18"/>
  <c r="AC130" i="17"/>
  <c r="P142" i="17"/>
  <c r="X142" i="17"/>
  <c r="S142" i="17"/>
  <c r="T142" i="17"/>
  <c r="AC131" i="17"/>
  <c r="AC133" i="17"/>
  <c r="AB142" i="17"/>
  <c r="Y142" i="17"/>
  <c r="Z142" i="17"/>
  <c r="K142" i="17"/>
  <c r="Q142" i="17"/>
  <c r="R142" i="17"/>
  <c r="AA142" i="17"/>
  <c r="U142" i="17"/>
  <c r="V142" i="17"/>
  <c r="AC128" i="17"/>
  <c r="AC129" i="17"/>
  <c r="AC134" i="17"/>
  <c r="AC71" i="17"/>
  <c r="M142" i="17"/>
  <c r="N142" i="17"/>
  <c r="O142" i="17"/>
  <c r="W142" i="17"/>
  <c r="L142" i="17"/>
  <c r="G142" i="17"/>
  <c r="I142" i="17"/>
  <c r="H142" i="17"/>
  <c r="J142" i="17"/>
  <c r="AC123" i="17"/>
  <c r="AC132" i="17"/>
  <c r="AC75" i="17"/>
  <c r="AC200" i="17"/>
  <c r="AC212" i="17"/>
  <c r="AC199" i="17"/>
  <c r="AC213" i="17"/>
  <c r="Z8" i="10"/>
  <c r="W178" i="17" a="1"/>
  <c r="W178" i="17" s="1"/>
  <c r="P178" i="17" a="1"/>
  <c r="P178" i="17" s="1"/>
  <c r="Y178" i="17" a="1"/>
  <c r="Y178" i="17" s="1"/>
  <c r="AC178" i="17" a="1"/>
  <c r="AC178" i="17" s="1"/>
  <c r="V178" i="17" a="1"/>
  <c r="V178" i="17" s="1"/>
  <c r="X178" i="17" a="1"/>
  <c r="X178" i="17" s="1"/>
  <c r="L178" i="17" a="1"/>
  <c r="L178" i="17" s="1"/>
  <c r="J178" i="17" a="1"/>
  <c r="J178" i="17" s="1"/>
  <c r="AA178" i="17" a="1"/>
  <c r="AA178" i="17" s="1"/>
  <c r="I178" i="17" a="1"/>
  <c r="I178" i="17" s="1"/>
  <c r="N178" i="17" a="1"/>
  <c r="N178" i="17" s="1"/>
  <c r="Q178" i="17" a="1"/>
  <c r="Q178" i="17" s="1"/>
  <c r="S178" i="17" a="1"/>
  <c r="S178" i="17" s="1"/>
  <c r="R178" i="17" a="1"/>
  <c r="R178" i="17" s="1"/>
  <c r="M178" i="17" a="1"/>
  <c r="M178" i="17" s="1"/>
  <c r="Q110" i="17"/>
  <c r="U110" i="17"/>
  <c r="V110" i="17"/>
  <c r="AC110" i="17"/>
  <c r="H110" i="17"/>
  <c r="B111" i="17"/>
  <c r="M110" i="17"/>
  <c r="W110" i="17"/>
  <c r="I110" i="17"/>
  <c r="L110" i="17"/>
  <c r="X110" i="17"/>
  <c r="N110" i="17"/>
  <c r="O110" i="17"/>
  <c r="P110" i="17"/>
  <c r="R110" i="17"/>
  <c r="S110" i="17"/>
  <c r="AB110" i="17"/>
  <c r="AA110" i="17"/>
  <c r="G110" i="17"/>
  <c r="K110" i="17"/>
  <c r="T110" i="17"/>
  <c r="Y110" i="17"/>
  <c r="Z110" i="17"/>
  <c r="J110" i="17"/>
  <c r="X47" i="17"/>
  <c r="X48" i="17" s="1"/>
  <c r="X104" i="17"/>
  <c r="Y104" i="17"/>
  <c r="Z104" i="17"/>
  <c r="AA104" i="17"/>
  <c r="AB104" i="17"/>
  <c r="B180" i="17"/>
  <c r="AB47" i="17"/>
  <c r="AB48" i="17" s="1"/>
  <c r="AB88" i="17"/>
  <c r="AB121" i="17" s="1"/>
  <c r="AB108" i="17"/>
  <c r="Z178" i="17" a="1"/>
  <c r="Z178" i="17" s="1"/>
  <c r="G178" i="17" a="1"/>
  <c r="G178" i="17" s="1"/>
  <c r="AB38" i="17"/>
  <c r="AB39" i="17" s="1"/>
  <c r="AB75" i="17"/>
  <c r="AD155" i="17" a="1"/>
  <c r="AD155" i="17" s="1"/>
  <c r="AD205" i="17"/>
  <c r="AD54" i="17"/>
  <c r="AD46" i="17"/>
  <c r="AD44" i="17"/>
  <c r="AD55" i="17"/>
  <c r="AE28" i="17"/>
  <c r="AD37" i="17"/>
  <c r="AD202" i="17" s="1"/>
  <c r="AD45" i="17"/>
  <c r="AD35" i="17"/>
  <c r="AD36" i="17"/>
  <c r="AD156" i="17" a="1"/>
  <c r="AD156" i="17" s="1"/>
  <c r="AD88" i="17"/>
  <c r="AD157" i="17" a="1"/>
  <c r="AD157" i="17" s="1"/>
  <c r="AD56" i="17"/>
  <c r="AD158" i="17" a="1"/>
  <c r="AD158" i="17" s="1"/>
  <c r="AD57" i="17"/>
  <c r="AD159" i="17" a="1"/>
  <c r="AD159" i="17" s="1"/>
  <c r="AD91" i="17"/>
  <c r="AD58" i="17"/>
  <c r="AD160" i="17" a="1"/>
  <c r="AD160" i="17" s="1"/>
  <c r="AD92" i="17"/>
  <c r="AD161" i="17" a="1"/>
  <c r="AD161" i="17" s="1"/>
  <c r="AD59" i="17"/>
  <c r="AD60" i="17"/>
  <c r="AD162" i="17" a="1"/>
  <c r="AD162" i="17" s="1"/>
  <c r="AD93" i="17"/>
  <c r="AD163" i="17" a="1"/>
  <c r="AD163" i="17" s="1"/>
  <c r="AD61" i="17"/>
  <c r="AD94" i="17"/>
  <c r="AD95" i="17"/>
  <c r="AD62" i="17"/>
  <c r="AD164" i="17" a="1"/>
  <c r="AD164" i="17" s="1"/>
  <c r="AD165" i="17" a="1"/>
  <c r="AD165" i="17" s="1"/>
  <c r="AD63" i="17"/>
  <c r="AD96" i="17"/>
  <c r="AD97" i="17"/>
  <c r="AD64" i="17"/>
  <c r="AD166" i="17" a="1"/>
  <c r="AD166" i="17" s="1"/>
  <c r="AD65" i="17"/>
  <c r="AD167" i="17" a="1"/>
  <c r="AD167" i="17" s="1"/>
  <c r="AD98" i="17"/>
  <c r="AD66" i="17"/>
  <c r="AD99" i="17"/>
  <c r="AD168" i="17" a="1"/>
  <c r="AD168" i="17" s="1"/>
  <c r="AD169" i="17" a="1"/>
  <c r="AD169" i="17" s="1"/>
  <c r="AD67" i="17"/>
  <c r="AD100" i="17"/>
  <c r="AD68" i="17"/>
  <c r="AD101" i="17"/>
  <c r="AD170" i="17" a="1"/>
  <c r="AD170" i="17" s="1"/>
  <c r="AD171" i="17" a="1"/>
  <c r="AD171" i="17" s="1"/>
  <c r="AD102" i="17"/>
  <c r="AD69" i="17"/>
  <c r="AD172" i="17" a="1"/>
  <c r="AD172" i="17" s="1"/>
  <c r="AD103" i="17"/>
  <c r="AD70" i="17"/>
  <c r="AD71" i="17"/>
  <c r="AD104" i="17"/>
  <c r="AD173" i="17" a="1"/>
  <c r="AD173" i="17" s="1"/>
  <c r="AD174" i="17" a="1"/>
  <c r="AD174" i="17" s="1"/>
  <c r="AD175" i="17" a="1"/>
  <c r="AD175" i="17" s="1"/>
  <c r="AD176" i="17" a="1"/>
  <c r="AD176" i="17" s="1"/>
  <c r="AD108" i="17"/>
  <c r="AD177" i="17" a="1"/>
  <c r="AD177" i="17" s="1"/>
  <c r="AD75" i="17"/>
  <c r="H178" i="17" a="1"/>
  <c r="H178" i="17" s="1"/>
  <c r="U178" i="17" a="1"/>
  <c r="U178" i="17" s="1"/>
  <c r="T178" i="17" a="1"/>
  <c r="T178" i="17" s="1"/>
  <c r="AD33" i="17"/>
  <c r="AC34" i="17"/>
  <c r="AC88" i="17"/>
  <c r="AC121" i="17" s="1"/>
  <c r="Z77" i="17"/>
  <c r="S77" i="17"/>
  <c r="T77" i="17"/>
  <c r="U77" i="17"/>
  <c r="X77" i="17"/>
  <c r="W77" i="17"/>
  <c r="Y77" i="17"/>
  <c r="AA77" i="17"/>
  <c r="B78" i="17"/>
  <c r="AB77" i="17"/>
  <c r="AC77" i="17"/>
  <c r="G77" i="17"/>
  <c r="N77" i="17"/>
  <c r="J77" i="17"/>
  <c r="R77" i="17"/>
  <c r="H77" i="17"/>
  <c r="I77" i="17"/>
  <c r="K77" i="17"/>
  <c r="M77" i="17"/>
  <c r="O77" i="17"/>
  <c r="L77" i="17"/>
  <c r="Q77" i="17"/>
  <c r="P77" i="17"/>
  <c r="V77" i="17"/>
  <c r="AC108" i="17"/>
  <c r="X38" i="17"/>
  <c r="X39" i="17" s="1"/>
  <c r="X71" i="17"/>
  <c r="Y71" i="17"/>
  <c r="Z71" i="17"/>
  <c r="AA71" i="17"/>
  <c r="AB71" i="17"/>
  <c r="AB178" i="17" a="1"/>
  <c r="AB178" i="17" s="1"/>
  <c r="AC43" i="17"/>
  <c r="AD42" i="17"/>
  <c r="K178" i="17" a="1"/>
  <c r="K178" i="17" s="1"/>
  <c r="AC137" i="17" l="1"/>
  <c r="AD125" i="17"/>
  <c r="AD128" i="17"/>
  <c r="AD135" i="17"/>
  <c r="BA192" i="18"/>
  <c r="BA189" i="18"/>
  <c r="AY193" i="18"/>
  <c r="AY194" i="18" s="1"/>
  <c r="BA192" i="17"/>
  <c r="BA189" i="17"/>
  <c r="AY193" i="17"/>
  <c r="AY194" i="17" s="1"/>
  <c r="AD76" i="18"/>
  <c r="AD130" i="17"/>
  <c r="U143" i="17"/>
  <c r="AD136" i="17"/>
  <c r="AB105" i="18"/>
  <c r="AA105" i="18"/>
  <c r="Z105" i="18"/>
  <c r="Y105" i="18"/>
  <c r="Y47" i="18"/>
  <c r="Y48" i="18" s="1"/>
  <c r="AD105" i="18"/>
  <c r="AD89" i="18"/>
  <c r="AD122" i="18" s="1"/>
  <c r="AA43" i="18"/>
  <c r="AC105" i="18"/>
  <c r="AD124" i="18"/>
  <c r="AD135" i="18"/>
  <c r="AD136" i="18"/>
  <c r="AD130" i="18"/>
  <c r="AD127" i="18"/>
  <c r="AD121" i="18"/>
  <c r="AD133" i="18"/>
  <c r="AD129" i="18"/>
  <c r="AD134" i="18"/>
  <c r="AD131" i="18"/>
  <c r="G179" i="18" a="1"/>
  <c r="G179" i="18" s="1"/>
  <c r="H179" i="18" a="1"/>
  <c r="H179" i="18" s="1"/>
  <c r="I179" i="18" a="1"/>
  <c r="I179" i="18" s="1"/>
  <c r="J179" i="18" a="1"/>
  <c r="J179" i="18" s="1"/>
  <c r="K179" i="18" a="1"/>
  <c r="K179" i="18" s="1"/>
  <c r="L179" i="18" a="1"/>
  <c r="L179" i="18" s="1"/>
  <c r="M179" i="18" a="1"/>
  <c r="M179" i="18" s="1"/>
  <c r="N179" i="18" a="1"/>
  <c r="N179" i="18" s="1"/>
  <c r="O179" i="18" a="1"/>
  <c r="O179" i="18" s="1"/>
  <c r="P179" i="18" a="1"/>
  <c r="P179" i="18" s="1"/>
  <c r="Q179" i="18" a="1"/>
  <c r="Q179" i="18" s="1"/>
  <c r="R179" i="18" a="1"/>
  <c r="R179" i="18" s="1"/>
  <c r="S179" i="18" a="1"/>
  <c r="S179" i="18" s="1"/>
  <c r="T179" i="18" a="1"/>
  <c r="T179" i="18" s="1"/>
  <c r="U179" i="18" a="1"/>
  <c r="U179" i="18" s="1"/>
  <c r="V179" i="18" a="1"/>
  <c r="V179" i="18" s="1"/>
  <c r="W179" i="18" a="1"/>
  <c r="W179" i="18" s="1"/>
  <c r="X179" i="18" a="1"/>
  <c r="X179" i="18" s="1"/>
  <c r="Y179" i="18" a="1"/>
  <c r="Y179" i="18" s="1"/>
  <c r="Z179" i="18" a="1"/>
  <c r="Z179" i="18" s="1"/>
  <c r="AA179" i="18" a="1"/>
  <c r="AA179" i="18" s="1"/>
  <c r="AB179" i="18" a="1"/>
  <c r="AB179" i="18" s="1"/>
  <c r="AC179" i="18" a="1"/>
  <c r="AC179" i="18" s="1"/>
  <c r="AD179" i="18" a="1"/>
  <c r="AD179" i="18" s="1"/>
  <c r="B180" i="18"/>
  <c r="AE33" i="18"/>
  <c r="AD34" i="18"/>
  <c r="AC76" i="18"/>
  <c r="AC38" i="18"/>
  <c r="AC39" i="18" s="1"/>
  <c r="AE42" i="18"/>
  <c r="AD43" i="18"/>
  <c r="AD109" i="18"/>
  <c r="AC89" i="18"/>
  <c r="AC122" i="18" s="1"/>
  <c r="AC109" i="18"/>
  <c r="AC47" i="18"/>
  <c r="AC48" i="18" s="1"/>
  <c r="AD199" i="18"/>
  <c r="AD212" i="18"/>
  <c r="AE177" i="18" a="1"/>
  <c r="AE177" i="18" s="1"/>
  <c r="AE76" i="18"/>
  <c r="AE109" i="18"/>
  <c r="AE176" i="18" a="1"/>
  <c r="AE176" i="18" s="1"/>
  <c r="AE108" i="18"/>
  <c r="AE75" i="18"/>
  <c r="AE175" i="18" a="1"/>
  <c r="AE175" i="18" s="1"/>
  <c r="AE174" i="18" a="1"/>
  <c r="AE174" i="18" s="1"/>
  <c r="AE105" i="18"/>
  <c r="AE173" i="18" a="1"/>
  <c r="AE173" i="18" s="1"/>
  <c r="AE172" i="18" a="1"/>
  <c r="AE172" i="18" s="1"/>
  <c r="AE71" i="18"/>
  <c r="AE104" i="18"/>
  <c r="AE70" i="18"/>
  <c r="AE103" i="18"/>
  <c r="AE171" i="18" a="1"/>
  <c r="AE171" i="18" s="1"/>
  <c r="AE170" i="18" a="1"/>
  <c r="AE170" i="18" s="1"/>
  <c r="AE102" i="18"/>
  <c r="AE69" i="18"/>
  <c r="AE101" i="18"/>
  <c r="AE169" i="18" a="1"/>
  <c r="AE169" i="18" s="1"/>
  <c r="AE68" i="18"/>
  <c r="AE168" i="18" a="1"/>
  <c r="AE168" i="18" s="1"/>
  <c r="AE67" i="18"/>
  <c r="AE100" i="18"/>
  <c r="AE99" i="18"/>
  <c r="AE66" i="18"/>
  <c r="AE167" i="18" a="1"/>
  <c r="AE167" i="18" s="1"/>
  <c r="AE166" i="18" a="1"/>
  <c r="AE166" i="18" s="1"/>
  <c r="AE98" i="18"/>
  <c r="AE65" i="18"/>
  <c r="AE165" i="18" a="1"/>
  <c r="AE165" i="18" s="1"/>
  <c r="AE64" i="18"/>
  <c r="AE97" i="18"/>
  <c r="AE96" i="18"/>
  <c r="AE63" i="18"/>
  <c r="AE164" i="18" a="1"/>
  <c r="AE164" i="18" s="1"/>
  <c r="AE163" i="18" a="1"/>
  <c r="AE163" i="18" s="1"/>
  <c r="AE62" i="18"/>
  <c r="AE95" i="18"/>
  <c r="AE61" i="18"/>
  <c r="AE94" i="18"/>
  <c r="AE162" i="18" a="1"/>
  <c r="AE162" i="18" s="1"/>
  <c r="AE161" i="18" a="1"/>
  <c r="AE161" i="18" s="1"/>
  <c r="AE60" i="18"/>
  <c r="AE93" i="18"/>
  <c r="AE160" i="18" a="1"/>
  <c r="AE160" i="18" s="1"/>
  <c r="AE59" i="18"/>
  <c r="AE92" i="18"/>
  <c r="AE58" i="18"/>
  <c r="AE159" i="18" a="1"/>
  <c r="AE159" i="18" s="1"/>
  <c r="AE158" i="18" a="1"/>
  <c r="AE158" i="18" s="1"/>
  <c r="AE57" i="18"/>
  <c r="AE90" i="18"/>
  <c r="AE89" i="18"/>
  <c r="AE56" i="18"/>
  <c r="AE157" i="18" a="1"/>
  <c r="AE157" i="18" s="1"/>
  <c r="AE55" i="18"/>
  <c r="AE88" i="18"/>
  <c r="AE156" i="18" a="1"/>
  <c r="AE156" i="18" s="1"/>
  <c r="AE205" i="18"/>
  <c r="AF28" i="18"/>
  <c r="AE35" i="18"/>
  <c r="AE155" i="18" a="1"/>
  <c r="AE155" i="18" s="1"/>
  <c r="AE36" i="18"/>
  <c r="AE37" i="18"/>
  <c r="AE54" i="18"/>
  <c r="AD200" i="18"/>
  <c r="AD213" i="18"/>
  <c r="G111" i="18"/>
  <c r="H111" i="18"/>
  <c r="I111" i="18"/>
  <c r="J111" i="18"/>
  <c r="K111" i="18"/>
  <c r="L111" i="18"/>
  <c r="M111" i="18"/>
  <c r="N111" i="18"/>
  <c r="O111" i="18"/>
  <c r="P111" i="18"/>
  <c r="Q111" i="18"/>
  <c r="R111" i="18"/>
  <c r="S111" i="18"/>
  <c r="T111" i="18"/>
  <c r="U111" i="18"/>
  <c r="V111" i="18"/>
  <c r="W111" i="18"/>
  <c r="X111" i="18"/>
  <c r="Y111" i="18"/>
  <c r="Z111" i="18"/>
  <c r="AA111" i="18"/>
  <c r="AB111" i="18"/>
  <c r="AC111" i="18"/>
  <c r="AD111" i="18"/>
  <c r="B112" i="18"/>
  <c r="G78" i="18"/>
  <c r="H78" i="18"/>
  <c r="I78" i="18"/>
  <c r="J78" i="18"/>
  <c r="K78" i="18"/>
  <c r="L78" i="18"/>
  <c r="M78" i="18"/>
  <c r="N78" i="18"/>
  <c r="O78" i="18"/>
  <c r="P78" i="18"/>
  <c r="Q78" i="18"/>
  <c r="R78" i="18"/>
  <c r="S78" i="18"/>
  <c r="T78" i="18"/>
  <c r="U78" i="18"/>
  <c r="V78" i="18"/>
  <c r="W78" i="18"/>
  <c r="X78" i="18"/>
  <c r="Y78" i="18"/>
  <c r="Y144" i="18" s="1"/>
  <c r="Z78" i="18"/>
  <c r="Z144" i="18" s="1"/>
  <c r="AA78" i="18"/>
  <c r="AB78" i="18"/>
  <c r="AC78" i="18"/>
  <c r="AD78" i="18"/>
  <c r="B79" i="18"/>
  <c r="Y34" i="18"/>
  <c r="AB141" i="18"/>
  <c r="AB137" i="18"/>
  <c r="AA137" i="18"/>
  <c r="Z137" i="18"/>
  <c r="Y137" i="18"/>
  <c r="X137" i="18"/>
  <c r="AD128" i="18"/>
  <c r="AD137" i="18"/>
  <c r="AD202" i="18"/>
  <c r="AD125" i="18"/>
  <c r="G143" i="18"/>
  <c r="H143" i="18"/>
  <c r="I143" i="18"/>
  <c r="J143" i="18"/>
  <c r="K143" i="18"/>
  <c r="L143" i="18"/>
  <c r="M143" i="18"/>
  <c r="N143" i="18"/>
  <c r="O143" i="18"/>
  <c r="P143" i="18"/>
  <c r="Q143" i="18"/>
  <c r="R143" i="18"/>
  <c r="S143" i="18"/>
  <c r="T143" i="18"/>
  <c r="U143" i="18"/>
  <c r="V143" i="18"/>
  <c r="W143" i="18"/>
  <c r="X143" i="18"/>
  <c r="Y143" i="18"/>
  <c r="Z143" i="18"/>
  <c r="AA143" i="18"/>
  <c r="AB143" i="18"/>
  <c r="AC143" i="18"/>
  <c r="AC137" i="18"/>
  <c r="AD141" i="18"/>
  <c r="AD126" i="18"/>
  <c r="AD132" i="18"/>
  <c r="X143" i="17"/>
  <c r="W143" i="17"/>
  <c r="AD141" i="17"/>
  <c r="AD89" i="17"/>
  <c r="AD122" i="17" s="1"/>
  <c r="AD109" i="17"/>
  <c r="Y143" i="17"/>
  <c r="AA143" i="17"/>
  <c r="AB143" i="17"/>
  <c r="AC143" i="17"/>
  <c r="G143" i="17"/>
  <c r="AB141" i="17"/>
  <c r="AD121" i="17"/>
  <c r="AD127" i="17"/>
  <c r="AD129" i="17"/>
  <c r="AD131" i="17"/>
  <c r="AD132" i="17"/>
  <c r="AD133" i="17"/>
  <c r="AD134" i="17"/>
  <c r="Z143" i="17"/>
  <c r="S143" i="17"/>
  <c r="T143" i="17"/>
  <c r="N143" i="17"/>
  <c r="J143" i="17"/>
  <c r="R143" i="17"/>
  <c r="H143" i="17"/>
  <c r="I143" i="17"/>
  <c r="K143" i="17"/>
  <c r="M143" i="17"/>
  <c r="O143" i="17"/>
  <c r="L143" i="17"/>
  <c r="Q143" i="17"/>
  <c r="P143" i="17"/>
  <c r="V143" i="17"/>
  <c r="X137" i="17"/>
  <c r="Y137" i="17"/>
  <c r="Z137" i="17"/>
  <c r="AA137" i="17"/>
  <c r="AB137" i="17"/>
  <c r="AD126" i="17"/>
  <c r="AD124" i="17"/>
  <c r="AD137" i="17"/>
  <c r="AC141" i="17"/>
  <c r="AD200" i="17"/>
  <c r="AD212" i="17"/>
  <c r="AD199" i="17"/>
  <c r="AD213" i="17"/>
  <c r="AA8" i="10"/>
  <c r="Y34" i="17"/>
  <c r="AE72" i="17" s="1"/>
  <c r="W179" i="17" a="1"/>
  <c r="W179" i="17" s="1"/>
  <c r="L179" i="17" a="1"/>
  <c r="L179" i="17" s="1"/>
  <c r="V179" i="17" a="1"/>
  <c r="V179" i="17" s="1"/>
  <c r="K179" i="17" a="1"/>
  <c r="K179" i="17" s="1"/>
  <c r="P179" i="17" a="1"/>
  <c r="P179" i="17" s="1"/>
  <c r="AC179" i="17" a="1"/>
  <c r="AC179" i="17" s="1"/>
  <c r="AA179" i="17" a="1"/>
  <c r="AA179" i="17" s="1"/>
  <c r="H179" i="17" a="1"/>
  <c r="H179" i="17" s="1"/>
  <c r="X179" i="17" a="1"/>
  <c r="X179" i="17" s="1"/>
  <c r="Z179" i="17" a="1"/>
  <c r="Z179" i="17" s="1"/>
  <c r="AB179" i="17" a="1"/>
  <c r="AB179" i="17" s="1"/>
  <c r="Y179" i="17" a="1"/>
  <c r="Y179" i="17" s="1"/>
  <c r="O179" i="17" a="1"/>
  <c r="O179" i="17" s="1"/>
  <c r="G179" i="17" a="1"/>
  <c r="G179" i="17" s="1"/>
  <c r="M179" i="17" a="1"/>
  <c r="M179" i="17" s="1"/>
  <c r="Q179" i="17" a="1"/>
  <c r="Q179" i="17" s="1"/>
  <c r="AD76" i="17"/>
  <c r="AD43" i="17"/>
  <c r="AE42" i="17"/>
  <c r="AC38" i="17"/>
  <c r="AC39" i="17" s="1"/>
  <c r="AC76" i="17"/>
  <c r="AC47" i="17"/>
  <c r="AC48" i="17" s="1"/>
  <c r="AC109" i="17"/>
  <c r="AC89" i="17"/>
  <c r="AC122" i="17" s="1"/>
  <c r="AE33" i="17"/>
  <c r="AD34" i="17"/>
  <c r="B181" i="17"/>
  <c r="AC180" i="17" s="1" a="1"/>
  <c r="AC180" i="17" s="1"/>
  <c r="T179" i="17" a="1"/>
  <c r="T179" i="17" s="1"/>
  <c r="AD179" i="17" a="1"/>
  <c r="AD179" i="17" s="1"/>
  <c r="N78" i="17"/>
  <c r="J78" i="17"/>
  <c r="O78" i="17"/>
  <c r="P78" i="17"/>
  <c r="S78" i="17"/>
  <c r="X78" i="17"/>
  <c r="G78" i="17"/>
  <c r="H78" i="17"/>
  <c r="Q78" i="17"/>
  <c r="Z78" i="17"/>
  <c r="B79" i="17"/>
  <c r="T78" i="17"/>
  <c r="AC78" i="17"/>
  <c r="L78" i="17"/>
  <c r="AA78" i="17"/>
  <c r="AD78" i="17"/>
  <c r="V78" i="17"/>
  <c r="I78" i="17"/>
  <c r="K78" i="17"/>
  <c r="AB78" i="17"/>
  <c r="M78" i="17"/>
  <c r="R78" i="17"/>
  <c r="U78" i="17"/>
  <c r="W78" i="17"/>
  <c r="Y78" i="17"/>
  <c r="R179" i="17" a="1"/>
  <c r="R179" i="17" s="1"/>
  <c r="S179" i="17" a="1"/>
  <c r="S179" i="17" s="1"/>
  <c r="I179" i="17" a="1"/>
  <c r="I179" i="17" s="1"/>
  <c r="J179" i="17" a="1"/>
  <c r="J179" i="17" s="1"/>
  <c r="U179" i="17" a="1"/>
  <c r="U179" i="17" s="1"/>
  <c r="AA111" i="17"/>
  <c r="L111" i="17"/>
  <c r="M111" i="17"/>
  <c r="Z111" i="17"/>
  <c r="AB111" i="17"/>
  <c r="AC111" i="17"/>
  <c r="K111" i="17"/>
  <c r="T111" i="17"/>
  <c r="W111" i="17"/>
  <c r="X111" i="17"/>
  <c r="Y111" i="17"/>
  <c r="P111" i="17"/>
  <c r="H111" i="17"/>
  <c r="S111" i="17"/>
  <c r="U111" i="17"/>
  <c r="V111" i="17"/>
  <c r="AD111" i="17"/>
  <c r="I111" i="17"/>
  <c r="N111" i="17"/>
  <c r="B112" i="17"/>
  <c r="J111" i="17"/>
  <c r="O111" i="17"/>
  <c r="Q111" i="17"/>
  <c r="G111" i="17"/>
  <c r="R111" i="17"/>
  <c r="Y43" i="17"/>
  <c r="AE155" i="17" a="1"/>
  <c r="AE155" i="17" s="1"/>
  <c r="AE205" i="17"/>
  <c r="AE54" i="17"/>
  <c r="AE46" i="17"/>
  <c r="AF28" i="17"/>
  <c r="AE35" i="17"/>
  <c r="AE36" i="17"/>
  <c r="AE45" i="17"/>
  <c r="AE37" i="17"/>
  <c r="AE202" i="17" s="1"/>
  <c r="AE44" i="17"/>
  <c r="AE55" i="17"/>
  <c r="AE156" i="17" a="1"/>
  <c r="AE156" i="17" s="1"/>
  <c r="AE157" i="17" a="1"/>
  <c r="AE157" i="17" s="1"/>
  <c r="AE88" i="17"/>
  <c r="AE89" i="17"/>
  <c r="AE56" i="17"/>
  <c r="AE158" i="17" a="1"/>
  <c r="AE158" i="17" s="1"/>
  <c r="AE159" i="17" a="1"/>
  <c r="AE159" i="17" s="1"/>
  <c r="AE57" i="17"/>
  <c r="AE58" i="17"/>
  <c r="AE160" i="17" a="1"/>
  <c r="AE160" i="17" s="1"/>
  <c r="AE59" i="17"/>
  <c r="AE92" i="17"/>
  <c r="AE161" i="17" a="1"/>
  <c r="AE161" i="17" s="1"/>
  <c r="AE93" i="17"/>
  <c r="AE60" i="17"/>
  <c r="AE162" i="17" a="1"/>
  <c r="AE162" i="17" s="1"/>
  <c r="AE163" i="17" a="1"/>
  <c r="AE163" i="17" s="1"/>
  <c r="AE94" i="17"/>
  <c r="AE61" i="17"/>
  <c r="AE164" i="17" a="1"/>
  <c r="AE164" i="17" s="1"/>
  <c r="AE62" i="17"/>
  <c r="AE95" i="17"/>
  <c r="AE63" i="17"/>
  <c r="AE96" i="17"/>
  <c r="AE165" i="17" a="1"/>
  <c r="AE165" i="17" s="1"/>
  <c r="AE64" i="17"/>
  <c r="AE97" i="17"/>
  <c r="AE166" i="17" a="1"/>
  <c r="AE166" i="17" s="1"/>
  <c r="AE167" i="17" a="1"/>
  <c r="AE167" i="17" s="1"/>
  <c r="AE65" i="17"/>
  <c r="AE98" i="17"/>
  <c r="AE66" i="17"/>
  <c r="AE168" i="17" a="1"/>
  <c r="AE168" i="17" s="1"/>
  <c r="AE99" i="17"/>
  <c r="AE67" i="17"/>
  <c r="AE169" i="17" a="1"/>
  <c r="AE169" i="17" s="1"/>
  <c r="AE100" i="17"/>
  <c r="AE170" i="17" a="1"/>
  <c r="AE170" i="17" s="1"/>
  <c r="AE68" i="17"/>
  <c r="AE101" i="17"/>
  <c r="AE171" i="17" a="1"/>
  <c r="AE171" i="17" s="1"/>
  <c r="AE69" i="17"/>
  <c r="AE102" i="17"/>
  <c r="AE70" i="17"/>
  <c r="AE172" i="17" a="1"/>
  <c r="AE172" i="17" s="1"/>
  <c r="AE103" i="17"/>
  <c r="AE71" i="17"/>
  <c r="AE173" i="17" a="1"/>
  <c r="AE173" i="17" s="1"/>
  <c r="AE104" i="17"/>
  <c r="AE174" i="17" a="1"/>
  <c r="AE174" i="17" s="1"/>
  <c r="AE175" i="17" a="1"/>
  <c r="AE175" i="17" s="1"/>
  <c r="AE176" i="17" a="1"/>
  <c r="AE176" i="17" s="1"/>
  <c r="AE177" i="17" a="1"/>
  <c r="AE177" i="17" s="1"/>
  <c r="AE75" i="17"/>
  <c r="AE108" i="17"/>
  <c r="AE76" i="17"/>
  <c r="AE109" i="17"/>
  <c r="AE178" i="17" a="1"/>
  <c r="AE178" i="17" s="1"/>
  <c r="N179" i="17" a="1"/>
  <c r="N179" i="17" s="1"/>
  <c r="X144" i="18" l="1"/>
  <c r="Z43" i="18"/>
  <c r="AD142" i="17"/>
  <c r="BB192" i="18"/>
  <c r="BB189" i="18"/>
  <c r="AZ193" i="18"/>
  <c r="AZ194" i="18" s="1"/>
  <c r="BB192" i="17"/>
  <c r="BB189" i="17"/>
  <c r="AZ193" i="17"/>
  <c r="AZ194" i="17" s="1"/>
  <c r="AD142" i="18"/>
  <c r="AE122" i="17"/>
  <c r="AE127" i="17"/>
  <c r="AE126" i="17"/>
  <c r="L144" i="18"/>
  <c r="M144" i="18"/>
  <c r="N144" i="18"/>
  <c r="O144" i="18"/>
  <c r="P144" i="18"/>
  <c r="Q144" i="18"/>
  <c r="R144" i="18"/>
  <c r="S144" i="18"/>
  <c r="T144" i="18"/>
  <c r="U144" i="18"/>
  <c r="V144" i="18"/>
  <c r="W144" i="18"/>
  <c r="AE87" i="18"/>
  <c r="AE135" i="18"/>
  <c r="AE134" i="18"/>
  <c r="AE141" i="18"/>
  <c r="AA144" i="18"/>
  <c r="AB144" i="18"/>
  <c r="AC144" i="18"/>
  <c r="AD144" i="18"/>
  <c r="AE120" i="18"/>
  <c r="AE132" i="18"/>
  <c r="AE131" i="18"/>
  <c r="AE137" i="18"/>
  <c r="AE133" i="18"/>
  <c r="AE128" i="18"/>
  <c r="AE121" i="18"/>
  <c r="B181" i="18"/>
  <c r="AF33" i="18"/>
  <c r="AE34" i="18"/>
  <c r="AE77" i="18"/>
  <c r="AD77" i="18"/>
  <c r="AD38" i="18"/>
  <c r="AD39" i="18" s="1"/>
  <c r="AF42" i="18"/>
  <c r="AE43" i="18"/>
  <c r="AD90" i="18"/>
  <c r="AD123" i="18" s="1"/>
  <c r="AE110" i="18"/>
  <c r="AD110" i="18"/>
  <c r="AD47" i="18"/>
  <c r="AD48" i="18" s="1"/>
  <c r="AF178" i="18" a="1"/>
  <c r="AF178" i="18" s="1"/>
  <c r="AF77" i="18"/>
  <c r="AF110" i="18"/>
  <c r="AF177" i="18" a="1"/>
  <c r="AF177" i="18" s="1"/>
  <c r="AF109" i="18"/>
  <c r="AF76" i="18"/>
  <c r="AF108" i="18"/>
  <c r="AF176" i="18" a="1"/>
  <c r="AF176" i="18" s="1"/>
  <c r="AF75" i="18"/>
  <c r="AF175" i="18" a="1"/>
  <c r="AF175" i="18" s="1"/>
  <c r="AF107" i="18"/>
  <c r="AF106" i="18"/>
  <c r="AF174" i="18" a="1"/>
  <c r="AF174" i="18" s="1"/>
  <c r="AF72" i="18"/>
  <c r="AF105" i="18"/>
  <c r="AF173" i="18" a="1"/>
  <c r="AF173" i="18" s="1"/>
  <c r="AF71" i="18"/>
  <c r="AF104" i="18"/>
  <c r="AF172" i="18" a="1"/>
  <c r="AF172" i="18" s="1"/>
  <c r="AF171" i="18" a="1"/>
  <c r="AF171" i="18" s="1"/>
  <c r="AF103" i="18"/>
  <c r="AF70" i="18"/>
  <c r="AF102" i="18"/>
  <c r="AF69" i="18"/>
  <c r="AF170" i="18" a="1"/>
  <c r="AF170" i="18" s="1"/>
  <c r="AF101" i="18"/>
  <c r="AF169" i="18" a="1"/>
  <c r="AF169" i="18" s="1"/>
  <c r="AF68" i="18"/>
  <c r="AF168" i="18" a="1"/>
  <c r="AF168" i="18" s="1"/>
  <c r="AF100" i="18"/>
  <c r="AF67" i="18"/>
  <c r="AF66" i="18"/>
  <c r="AF99" i="18"/>
  <c r="AF167" i="18" a="1"/>
  <c r="AF167" i="18" s="1"/>
  <c r="AF98" i="18"/>
  <c r="AF65" i="18"/>
  <c r="AF166" i="18" a="1"/>
  <c r="AF166" i="18" s="1"/>
  <c r="AF165" i="18" a="1"/>
  <c r="AF165" i="18" s="1"/>
  <c r="AF97" i="18"/>
  <c r="AF64" i="18"/>
  <c r="AF164" i="18" a="1"/>
  <c r="AF164" i="18" s="1"/>
  <c r="AF96" i="18"/>
  <c r="AF63" i="18"/>
  <c r="AF62" i="18"/>
  <c r="AF95" i="18"/>
  <c r="AF163" i="18" a="1"/>
  <c r="AF163" i="18" s="1"/>
  <c r="AF61" i="18"/>
  <c r="AF94" i="18"/>
  <c r="AF162" i="18" a="1"/>
  <c r="AF162" i="18" s="1"/>
  <c r="AF161" i="18" a="1"/>
  <c r="AF161" i="18" s="1"/>
  <c r="AF60" i="18"/>
  <c r="AF93" i="18"/>
  <c r="AF59" i="18"/>
  <c r="AF160" i="18" a="1"/>
  <c r="AF160" i="18" s="1"/>
  <c r="AF58" i="18"/>
  <c r="AF159" i="18" a="1"/>
  <c r="AF159" i="18" s="1"/>
  <c r="AF91" i="18"/>
  <c r="AF158" i="18" a="1"/>
  <c r="AF158" i="18" s="1"/>
  <c r="AF90" i="18"/>
  <c r="AF57" i="18"/>
  <c r="AF56" i="18"/>
  <c r="AF89" i="18"/>
  <c r="AF157" i="18" a="1"/>
  <c r="AF157" i="18" s="1"/>
  <c r="AF55" i="18"/>
  <c r="AF88" i="18"/>
  <c r="AF156" i="18" a="1"/>
  <c r="AF156" i="18" s="1"/>
  <c r="AF205" i="18"/>
  <c r="AF37" i="18"/>
  <c r="AF202" i="18" s="1"/>
  <c r="AF87" i="18"/>
  <c r="AG28" i="18"/>
  <c r="AF155" i="18" a="1"/>
  <c r="AF155" i="18" s="1"/>
  <c r="AF36" i="18"/>
  <c r="AF54" i="18"/>
  <c r="AF35" i="18"/>
  <c r="AE199" i="18"/>
  <c r="AE212" i="18"/>
  <c r="AE200" i="18"/>
  <c r="AE213" i="18"/>
  <c r="G112" i="18"/>
  <c r="H112" i="18"/>
  <c r="I112" i="18"/>
  <c r="J112" i="18"/>
  <c r="K112" i="18"/>
  <c r="L112" i="18"/>
  <c r="M112" i="18"/>
  <c r="N112" i="18"/>
  <c r="O112" i="18"/>
  <c r="P112" i="18"/>
  <c r="Q112" i="18"/>
  <c r="R112" i="18"/>
  <c r="S112" i="18"/>
  <c r="T112" i="18"/>
  <c r="U112" i="18"/>
  <c r="V112" i="18"/>
  <c r="W112" i="18"/>
  <c r="X112" i="18"/>
  <c r="Y112" i="18"/>
  <c r="Z112" i="18"/>
  <c r="AA112" i="18"/>
  <c r="AB112" i="18"/>
  <c r="AC112" i="18"/>
  <c r="AD112" i="18"/>
  <c r="AE112" i="18"/>
  <c r="B113" i="18"/>
  <c r="G79" i="18"/>
  <c r="H79" i="18"/>
  <c r="I79" i="18"/>
  <c r="J79" i="18"/>
  <c r="K79" i="18"/>
  <c r="L79" i="18"/>
  <c r="M79" i="18"/>
  <c r="N79" i="18"/>
  <c r="O79" i="18"/>
  <c r="P79" i="18"/>
  <c r="Q79" i="18"/>
  <c r="R79" i="18"/>
  <c r="S79" i="18"/>
  <c r="T79" i="18"/>
  <c r="U79" i="18"/>
  <c r="V79" i="18"/>
  <c r="W79" i="18"/>
  <c r="X79" i="18"/>
  <c r="Y79" i="18"/>
  <c r="Z79" i="18"/>
  <c r="AA79" i="18"/>
  <c r="AB79" i="18"/>
  <c r="AC79" i="18"/>
  <c r="AD79" i="18"/>
  <c r="AE79" i="18"/>
  <c r="B80" i="18"/>
  <c r="AA34" i="18"/>
  <c r="Z34" i="18"/>
  <c r="AD72" i="18"/>
  <c r="AD138" i="18" s="1"/>
  <c r="Y38" i="18"/>
  <c r="Y39" i="18" s="1"/>
  <c r="Y72" i="18"/>
  <c r="Y138" i="18" s="1"/>
  <c r="Z72" i="18"/>
  <c r="Z138" i="18" s="1"/>
  <c r="AA72" i="18"/>
  <c r="AA138" i="18" s="1"/>
  <c r="AB72" i="18"/>
  <c r="AB138" i="18" s="1"/>
  <c r="AC72" i="18"/>
  <c r="AC138" i="18" s="1"/>
  <c r="AD87" i="18"/>
  <c r="AD120" i="18" s="1"/>
  <c r="AD107" i="18"/>
  <c r="AA47" i="18"/>
  <c r="AA48" i="18" s="1"/>
  <c r="AA87" i="18"/>
  <c r="AA120" i="18" s="1"/>
  <c r="AA107" i="18"/>
  <c r="AB107" i="18"/>
  <c r="AB87" i="18"/>
  <c r="AB120" i="18" s="1"/>
  <c r="AC87" i="18"/>
  <c r="AC120" i="18" s="1"/>
  <c r="AC107" i="18"/>
  <c r="AD106" i="18"/>
  <c r="Z47" i="18"/>
  <c r="Z48" i="18" s="1"/>
  <c r="Z106" i="18"/>
  <c r="AA106" i="18"/>
  <c r="AB106" i="18"/>
  <c r="AC106" i="18"/>
  <c r="AC142" i="18"/>
  <c r="AE142" i="18"/>
  <c r="AE107" i="18"/>
  <c r="AE106" i="18"/>
  <c r="AE72" i="18"/>
  <c r="AE138" i="18" s="1"/>
  <c r="AE130" i="18"/>
  <c r="AE129" i="18"/>
  <c r="AE127" i="18"/>
  <c r="AE126" i="18"/>
  <c r="AE136" i="18"/>
  <c r="AE125" i="18"/>
  <c r="AE202" i="18"/>
  <c r="G144" i="18"/>
  <c r="H144" i="18"/>
  <c r="I144" i="18"/>
  <c r="J144" i="18"/>
  <c r="K144" i="18"/>
  <c r="AE123" i="18"/>
  <c r="AE122" i="18"/>
  <c r="AF179" i="18" a="1"/>
  <c r="AF179" i="18" s="1"/>
  <c r="AE200" i="17"/>
  <c r="AE130" i="17"/>
  <c r="AC142" i="17"/>
  <c r="J144" i="17"/>
  <c r="O144" i="17"/>
  <c r="P144" i="17"/>
  <c r="S144" i="17"/>
  <c r="X144" i="17"/>
  <c r="G144" i="17"/>
  <c r="H144" i="17"/>
  <c r="Q144" i="17"/>
  <c r="Z144" i="17"/>
  <c r="T144" i="17"/>
  <c r="AC144" i="17"/>
  <c r="L144" i="17"/>
  <c r="AA144" i="17"/>
  <c r="AD144" i="17"/>
  <c r="V144" i="17"/>
  <c r="I144" i="17"/>
  <c r="K144" i="17"/>
  <c r="AB144" i="17"/>
  <c r="M144" i="17"/>
  <c r="R144" i="17"/>
  <c r="U144" i="17"/>
  <c r="W144" i="17"/>
  <c r="Y144" i="17"/>
  <c r="AE121" i="17"/>
  <c r="AE125" i="17"/>
  <c r="AE128" i="17"/>
  <c r="AE129" i="17"/>
  <c r="AE131" i="17"/>
  <c r="AE132" i="17"/>
  <c r="AE133" i="17"/>
  <c r="AE134" i="17"/>
  <c r="AE135" i="17"/>
  <c r="AE136" i="17"/>
  <c r="AE137" i="17"/>
  <c r="AE141" i="17"/>
  <c r="AE142" i="17"/>
  <c r="N144" i="17"/>
  <c r="AE199" i="17"/>
  <c r="AE212" i="17"/>
  <c r="AE213" i="17"/>
  <c r="AB8" i="10"/>
  <c r="AA34" i="17"/>
  <c r="Z34" i="17"/>
  <c r="AB72" i="17"/>
  <c r="Y38" i="17"/>
  <c r="Y39" i="17" s="1"/>
  <c r="Y72" i="17"/>
  <c r="Z72" i="17"/>
  <c r="AD72" i="17"/>
  <c r="AA72" i="17"/>
  <c r="AC72" i="17"/>
  <c r="X180" i="17" a="1"/>
  <c r="X180" i="17" s="1"/>
  <c r="H180" i="17" a="1"/>
  <c r="H180" i="17" s="1"/>
  <c r="Z43" i="17"/>
  <c r="AF106" i="17" s="1"/>
  <c r="AA43" i="17"/>
  <c r="N180" i="17" a="1"/>
  <c r="N180" i="17" s="1"/>
  <c r="K180" i="17" a="1"/>
  <c r="K180" i="17" s="1"/>
  <c r="Y47" i="17"/>
  <c r="Y48" i="17" s="1"/>
  <c r="Y105" i="17"/>
  <c r="Z105" i="17"/>
  <c r="AA105" i="17"/>
  <c r="AB105" i="17"/>
  <c r="AC105" i="17"/>
  <c r="AD105" i="17"/>
  <c r="V180" i="17" a="1"/>
  <c r="V180" i="17" s="1"/>
  <c r="AF42" i="17"/>
  <c r="AE43" i="17"/>
  <c r="AD47" i="17"/>
  <c r="AD48" i="17" s="1"/>
  <c r="AD90" i="17"/>
  <c r="AD123" i="17" s="1"/>
  <c r="AD110" i="17"/>
  <c r="AE110" i="17"/>
  <c r="AF155" i="17" a="1"/>
  <c r="AF155" i="17" s="1"/>
  <c r="AF205" i="17"/>
  <c r="AF54" i="17"/>
  <c r="AF35" i="17"/>
  <c r="AF45" i="17"/>
  <c r="AF44" i="17"/>
  <c r="AG28" i="17"/>
  <c r="AF37" i="17"/>
  <c r="AF36" i="17"/>
  <c r="AF46" i="17"/>
  <c r="AF55" i="17"/>
  <c r="AF88" i="17"/>
  <c r="AF157" i="17" a="1"/>
  <c r="AF157" i="17" s="1"/>
  <c r="AF156" i="17" a="1"/>
  <c r="AF156" i="17" s="1"/>
  <c r="AF56" i="17"/>
  <c r="AF158" i="17" a="1"/>
  <c r="AF158" i="17" s="1"/>
  <c r="AF89" i="17"/>
  <c r="AF159" i="17" a="1"/>
  <c r="AF159" i="17" s="1"/>
  <c r="AF57" i="17"/>
  <c r="AF90" i="17"/>
  <c r="AF160" i="17" a="1"/>
  <c r="AF160" i="17" s="1"/>
  <c r="AF58" i="17"/>
  <c r="AF59" i="17"/>
  <c r="AF161" i="17" a="1"/>
  <c r="AF161" i="17" s="1"/>
  <c r="AF93" i="17"/>
  <c r="AF162" i="17" a="1"/>
  <c r="AF162" i="17" s="1"/>
  <c r="AF60" i="17"/>
  <c r="AF61" i="17"/>
  <c r="AF94" i="17"/>
  <c r="AF163" i="17" a="1"/>
  <c r="AF163" i="17" s="1"/>
  <c r="AF62" i="17"/>
  <c r="AF95" i="17"/>
  <c r="AF164" i="17" a="1"/>
  <c r="AF164" i="17" s="1"/>
  <c r="AF96" i="17"/>
  <c r="AF63" i="17"/>
  <c r="AF165" i="17" a="1"/>
  <c r="AF165" i="17" s="1"/>
  <c r="AF166" i="17" a="1"/>
  <c r="AF166" i="17" s="1"/>
  <c r="AF64" i="17"/>
  <c r="AF97" i="17"/>
  <c r="AF98" i="17"/>
  <c r="AF65" i="17"/>
  <c r="AF167" i="17" a="1"/>
  <c r="AF167" i="17" s="1"/>
  <c r="AF99" i="17"/>
  <c r="AF66" i="17"/>
  <c r="AF168" i="17" a="1"/>
  <c r="AF168" i="17" s="1"/>
  <c r="AF67" i="17"/>
  <c r="AF100" i="17"/>
  <c r="AF169" i="17" a="1"/>
  <c r="AF169" i="17" s="1"/>
  <c r="AF101" i="17"/>
  <c r="AF68" i="17"/>
  <c r="AF170" i="17" a="1"/>
  <c r="AF170" i="17" s="1"/>
  <c r="AF102" i="17"/>
  <c r="AF69" i="17"/>
  <c r="AF171" i="17" a="1"/>
  <c r="AF171" i="17" s="1"/>
  <c r="AF103" i="17"/>
  <c r="AF172" i="17" a="1"/>
  <c r="AF172" i="17" s="1"/>
  <c r="AF70" i="17"/>
  <c r="AF71" i="17"/>
  <c r="AF173" i="17" a="1"/>
  <c r="AF173" i="17" s="1"/>
  <c r="AF104" i="17"/>
  <c r="AF174" i="17" a="1"/>
  <c r="AF174" i="17" s="1"/>
  <c r="AF105" i="17"/>
  <c r="AF72" i="17"/>
  <c r="AF73" i="17"/>
  <c r="AF175" i="17" a="1"/>
  <c r="AF175" i="17" s="1"/>
  <c r="AF176" i="17" a="1"/>
  <c r="AF176" i="17" s="1"/>
  <c r="AF74" i="17"/>
  <c r="AF107" i="17"/>
  <c r="AF75" i="17"/>
  <c r="AF177" i="17" a="1"/>
  <c r="AF177" i="17" s="1"/>
  <c r="AF108" i="17"/>
  <c r="AF109" i="17"/>
  <c r="AF178" i="17" a="1"/>
  <c r="AF178" i="17" s="1"/>
  <c r="AF76" i="17"/>
  <c r="AF179" i="17" a="1"/>
  <c r="AF179" i="17" s="1"/>
  <c r="AF110" i="17"/>
  <c r="AF77" i="17"/>
  <c r="Y180" i="17" a="1"/>
  <c r="Y180" i="17" s="1"/>
  <c r="O112" i="17"/>
  <c r="Z112" i="17"/>
  <c r="AA112" i="17"/>
  <c r="X112" i="17"/>
  <c r="Y112" i="17"/>
  <c r="AB112" i="17"/>
  <c r="AD112" i="17"/>
  <c r="J112" i="17"/>
  <c r="R112" i="17"/>
  <c r="P112" i="17"/>
  <c r="Q112" i="17"/>
  <c r="S112" i="17"/>
  <c r="U112" i="17"/>
  <c r="W112" i="17"/>
  <c r="H112" i="17"/>
  <c r="I112" i="17"/>
  <c r="K112" i="17"/>
  <c r="L112" i="17"/>
  <c r="M112" i="17"/>
  <c r="N112" i="17"/>
  <c r="AC112" i="17"/>
  <c r="AE112" i="17"/>
  <c r="B113" i="17"/>
  <c r="T112" i="17"/>
  <c r="G112" i="17"/>
  <c r="V112" i="17"/>
  <c r="G180" i="17" a="1"/>
  <c r="G180" i="17" s="1"/>
  <c r="Z180" i="17" a="1"/>
  <c r="Z180" i="17" s="1"/>
  <c r="W180" i="17" a="1"/>
  <c r="W180" i="17" s="1"/>
  <c r="L180" i="17" a="1"/>
  <c r="L180" i="17" s="1"/>
  <c r="AE90" i="17"/>
  <c r="AE123" i="17" s="1"/>
  <c r="R180" i="17" a="1"/>
  <c r="R180" i="17" s="1"/>
  <c r="M180" i="17" a="1"/>
  <c r="M180" i="17" s="1"/>
  <c r="O180" i="17" a="1"/>
  <c r="O180" i="17" s="1"/>
  <c r="AA180" i="17" a="1"/>
  <c r="AA180" i="17" s="1"/>
  <c r="P180" i="17" a="1"/>
  <c r="P180" i="17" s="1"/>
  <c r="S180" i="17" a="1"/>
  <c r="S180" i="17" s="1"/>
  <c r="AD38" i="17"/>
  <c r="AD39" i="17" s="1"/>
  <c r="AE77" i="17"/>
  <c r="AD77" i="17"/>
  <c r="T180" i="17" a="1"/>
  <c r="T180" i="17" s="1"/>
  <c r="J180" i="17" a="1"/>
  <c r="J180" i="17" s="1"/>
  <c r="AE34" i="17"/>
  <c r="AF33" i="17"/>
  <c r="X79" i="17"/>
  <c r="Y79" i="17"/>
  <c r="I79" i="17"/>
  <c r="J79" i="17"/>
  <c r="M79" i="17"/>
  <c r="R79" i="17"/>
  <c r="O79" i="17"/>
  <c r="P79" i="17"/>
  <c r="Q79" i="17"/>
  <c r="S79" i="17"/>
  <c r="T79" i="17"/>
  <c r="AA79" i="17"/>
  <c r="G79" i="17"/>
  <c r="H79" i="17"/>
  <c r="K79" i="17"/>
  <c r="L79" i="17"/>
  <c r="AB79" i="17"/>
  <c r="B80" i="17"/>
  <c r="AC79" i="17"/>
  <c r="AD79" i="17"/>
  <c r="AE79" i="17"/>
  <c r="U79" i="17"/>
  <c r="N79" i="17"/>
  <c r="V79" i="17"/>
  <c r="W79" i="17"/>
  <c r="Z79" i="17"/>
  <c r="AB180" i="17" a="1"/>
  <c r="AB180" i="17" s="1"/>
  <c r="U180" i="17" a="1"/>
  <c r="U180" i="17" s="1"/>
  <c r="I180" i="17" a="1"/>
  <c r="I180" i="17" s="1"/>
  <c r="AD180" i="17" a="1"/>
  <c r="AD180" i="17" s="1"/>
  <c r="B182" i="17"/>
  <c r="G181" i="17" a="1"/>
  <c r="G181" i="17" s="1"/>
  <c r="Q180" i="17" a="1"/>
  <c r="Q180" i="17" s="1"/>
  <c r="AE105" i="17"/>
  <c r="AE138" i="17" s="1"/>
  <c r="AE180" i="17" a="1"/>
  <c r="AE180" i="17" s="1"/>
  <c r="AF129" i="17" l="1"/>
  <c r="AF134" i="17"/>
  <c r="AF132" i="17"/>
  <c r="AF138" i="17"/>
  <c r="AF135" i="17"/>
  <c r="AF136" i="17"/>
  <c r="BC192" i="18"/>
  <c r="BC189" i="18"/>
  <c r="BA193" i="18"/>
  <c r="BA194" i="18" s="1"/>
  <c r="BC192" i="17"/>
  <c r="BC189" i="17"/>
  <c r="AF74" i="18"/>
  <c r="AF140" i="18" s="1"/>
  <c r="AF73" i="18"/>
  <c r="AF139" i="18" s="1"/>
  <c r="AF139" i="17"/>
  <c r="AF202" i="17"/>
  <c r="AF128" i="17"/>
  <c r="AF129" i="18"/>
  <c r="AF141" i="18"/>
  <c r="AF142" i="18"/>
  <c r="AF130" i="18"/>
  <c r="Z145" i="18"/>
  <c r="AA145" i="18"/>
  <c r="AF136" i="18"/>
  <c r="AF123" i="18"/>
  <c r="R145" i="18"/>
  <c r="S145" i="18"/>
  <c r="T145" i="18"/>
  <c r="U145" i="18"/>
  <c r="V145" i="18"/>
  <c r="W145" i="18"/>
  <c r="X145" i="18"/>
  <c r="Y145" i="18"/>
  <c r="AF135" i="18"/>
  <c r="AF120" i="18"/>
  <c r="AF134" i="18"/>
  <c r="AF133" i="18"/>
  <c r="AF131" i="18"/>
  <c r="AF126" i="18"/>
  <c r="AF138" i="18"/>
  <c r="B182" i="18"/>
  <c r="AG33" i="18"/>
  <c r="AF34" i="18"/>
  <c r="AE78" i="18"/>
  <c r="AE38" i="18"/>
  <c r="AE39" i="18" s="1"/>
  <c r="AG42" i="18"/>
  <c r="AF43" i="18"/>
  <c r="AE91" i="18"/>
  <c r="AE124" i="18" s="1"/>
  <c r="AE111" i="18"/>
  <c r="AE47" i="18"/>
  <c r="AE48" i="18" s="1"/>
  <c r="AG179" i="18" a="1"/>
  <c r="AG179" i="18" s="1"/>
  <c r="AG78" i="18"/>
  <c r="AG111" i="18"/>
  <c r="AG178" i="18" a="1"/>
  <c r="AG178" i="18" s="1"/>
  <c r="AG77" i="18"/>
  <c r="AG110" i="18"/>
  <c r="AG177" i="18" a="1"/>
  <c r="AG177" i="18" s="1"/>
  <c r="AG76" i="18"/>
  <c r="AG109" i="18"/>
  <c r="AG108" i="18"/>
  <c r="AG176" i="18" a="1"/>
  <c r="AG176" i="18" s="1"/>
  <c r="AG75" i="18"/>
  <c r="AG175" i="18" a="1"/>
  <c r="AG175" i="18" s="1"/>
  <c r="AG74" i="18"/>
  <c r="AG107" i="18"/>
  <c r="AG174" i="18" a="1"/>
  <c r="AG174" i="18" s="1"/>
  <c r="AG73" i="18"/>
  <c r="AG106" i="18"/>
  <c r="AG72" i="18"/>
  <c r="AG105" i="18"/>
  <c r="AG173" i="18" a="1"/>
  <c r="AG173" i="18" s="1"/>
  <c r="AG172" i="18" a="1"/>
  <c r="AG172" i="18" s="1"/>
  <c r="AG71" i="18"/>
  <c r="AG104" i="18"/>
  <c r="AG70" i="18"/>
  <c r="AG103" i="18"/>
  <c r="AG171" i="18" a="1"/>
  <c r="AG171" i="18" s="1"/>
  <c r="AG102" i="18"/>
  <c r="AG170" i="18" a="1"/>
  <c r="AG170" i="18" s="1"/>
  <c r="AG69" i="18"/>
  <c r="AG169" i="18" a="1"/>
  <c r="AG169" i="18" s="1"/>
  <c r="AG101" i="18"/>
  <c r="AG68" i="18"/>
  <c r="AG168" i="18" a="1"/>
  <c r="AG168" i="18" s="1"/>
  <c r="AG67" i="18"/>
  <c r="AG100" i="18"/>
  <c r="AG99" i="18"/>
  <c r="AG66" i="18"/>
  <c r="AG167" i="18" a="1"/>
  <c r="AG167" i="18" s="1"/>
  <c r="AG98" i="18"/>
  <c r="AG65" i="18"/>
  <c r="AG166" i="18" a="1"/>
  <c r="AG166" i="18" s="1"/>
  <c r="AG165" i="18" a="1"/>
  <c r="AG165" i="18" s="1"/>
  <c r="AG64" i="18"/>
  <c r="AG97" i="18"/>
  <c r="AG164" i="18" a="1"/>
  <c r="AG164" i="18" s="1"/>
  <c r="AG63" i="18"/>
  <c r="AG96" i="18"/>
  <c r="AG163" i="18" a="1"/>
  <c r="AG163" i="18" s="1"/>
  <c r="AG62" i="18"/>
  <c r="AG95" i="18"/>
  <c r="AG61" i="18"/>
  <c r="AG94" i="18"/>
  <c r="AG162" i="18" a="1"/>
  <c r="AG162" i="18" s="1"/>
  <c r="AG161" i="18" a="1"/>
  <c r="AG161" i="18" s="1"/>
  <c r="AG60" i="18"/>
  <c r="AG59" i="18"/>
  <c r="AG160" i="18" a="1"/>
  <c r="AG160" i="18" s="1"/>
  <c r="AG58" i="18"/>
  <c r="AG159" i="18" a="1"/>
  <c r="AG159" i="18" s="1"/>
  <c r="AG91" i="18"/>
  <c r="AG158" i="18" a="1"/>
  <c r="AG158" i="18" s="1"/>
  <c r="AG57" i="18"/>
  <c r="AG90" i="18"/>
  <c r="AG157" i="18" a="1"/>
  <c r="AG157" i="18" s="1"/>
  <c r="AG56" i="18"/>
  <c r="AG89" i="18"/>
  <c r="AG55" i="18"/>
  <c r="AG88" i="18"/>
  <c r="AG156" i="18" a="1"/>
  <c r="AG156" i="18" s="1"/>
  <c r="AG205" i="18"/>
  <c r="AG36" i="18"/>
  <c r="AG155" i="18" a="1"/>
  <c r="AG155" i="18" s="1"/>
  <c r="AG35" i="18"/>
  <c r="AG37" i="18"/>
  <c r="AG54" i="18"/>
  <c r="AG87" i="18"/>
  <c r="AH28" i="18"/>
  <c r="AF200" i="18"/>
  <c r="AF213" i="18"/>
  <c r="AF199" i="18"/>
  <c r="AF212" i="18"/>
  <c r="G113" i="18"/>
  <c r="H113" i="18"/>
  <c r="N113" i="18"/>
  <c r="X113" i="18"/>
  <c r="Z113" i="18"/>
  <c r="K113" i="18"/>
  <c r="M113" i="18"/>
  <c r="Q113" i="18"/>
  <c r="U113" i="18"/>
  <c r="W113" i="18"/>
  <c r="Y113" i="18"/>
  <c r="AC113" i="18"/>
  <c r="AF113" i="18"/>
  <c r="B114" i="18"/>
  <c r="R113" i="18"/>
  <c r="T113" i="18"/>
  <c r="AD113" i="18"/>
  <c r="AA113" i="18"/>
  <c r="O113" i="18"/>
  <c r="AE113" i="18"/>
  <c r="P113" i="18"/>
  <c r="S113" i="18"/>
  <c r="V113" i="18"/>
  <c r="I113" i="18"/>
  <c r="J113" i="18"/>
  <c r="L113" i="18"/>
  <c r="AB113" i="18"/>
  <c r="G80" i="18"/>
  <c r="H80" i="18"/>
  <c r="I80" i="18"/>
  <c r="J80" i="18"/>
  <c r="K80" i="18"/>
  <c r="L80" i="18"/>
  <c r="M80" i="18"/>
  <c r="N80" i="18"/>
  <c r="O80" i="18"/>
  <c r="P80" i="18"/>
  <c r="Q80" i="18"/>
  <c r="R80" i="18"/>
  <c r="S80" i="18"/>
  <c r="T80" i="18"/>
  <c r="U80" i="18"/>
  <c r="V80" i="18"/>
  <c r="W80" i="18"/>
  <c r="X80" i="18"/>
  <c r="Y80" i="18"/>
  <c r="Z80" i="18"/>
  <c r="AA80" i="18"/>
  <c r="AB80" i="18"/>
  <c r="AC80" i="18"/>
  <c r="AD80" i="18"/>
  <c r="AE80" i="18"/>
  <c r="AF80" i="18"/>
  <c r="B81" i="18"/>
  <c r="AE74" i="18"/>
  <c r="AE140" i="18" s="1"/>
  <c r="AD74" i="18"/>
  <c r="AD140" i="18" s="1"/>
  <c r="AA38" i="18"/>
  <c r="AA39" i="18" s="1"/>
  <c r="AA74" i="18"/>
  <c r="AA140" i="18" s="1"/>
  <c r="AB74" i="18"/>
  <c r="AB140" i="18" s="1"/>
  <c r="AC74" i="18"/>
  <c r="AC140" i="18" s="1"/>
  <c r="AE73" i="18"/>
  <c r="AE139" i="18" s="1"/>
  <c r="AD73" i="18"/>
  <c r="AD139" i="18" s="1"/>
  <c r="Z38" i="18"/>
  <c r="Z39" i="18" s="1"/>
  <c r="Z73" i="18"/>
  <c r="Z139" i="18" s="1"/>
  <c r="AA73" i="18"/>
  <c r="AA139" i="18" s="1"/>
  <c r="AB73" i="18"/>
  <c r="AB139" i="18" s="1"/>
  <c r="AC73" i="18"/>
  <c r="AC139" i="18" s="1"/>
  <c r="G180" i="18" a="1"/>
  <c r="G180" i="18" s="1"/>
  <c r="H180" i="18" a="1"/>
  <c r="H180" i="18" s="1"/>
  <c r="I180" i="18" a="1"/>
  <c r="I180" i="18" s="1"/>
  <c r="J180" i="18" a="1"/>
  <c r="J180" i="18" s="1"/>
  <c r="K180" i="18" a="1"/>
  <c r="K180" i="18" s="1"/>
  <c r="L180" i="18" a="1"/>
  <c r="L180" i="18" s="1"/>
  <c r="M180" i="18" a="1"/>
  <c r="M180" i="18" s="1"/>
  <c r="N180" i="18" a="1"/>
  <c r="N180" i="18" s="1"/>
  <c r="O180" i="18" a="1"/>
  <c r="O180" i="18" s="1"/>
  <c r="P180" i="18" a="1"/>
  <c r="P180" i="18" s="1"/>
  <c r="Q180" i="18" a="1"/>
  <c r="Q180" i="18" s="1"/>
  <c r="R180" i="18" a="1"/>
  <c r="R180" i="18" s="1"/>
  <c r="S180" i="18" a="1"/>
  <c r="S180" i="18" s="1"/>
  <c r="T180" i="18" a="1"/>
  <c r="T180" i="18" s="1"/>
  <c r="U180" i="18" a="1"/>
  <c r="U180" i="18" s="1"/>
  <c r="V180" i="18" a="1"/>
  <c r="V180" i="18" s="1"/>
  <c r="W180" i="18" a="1"/>
  <c r="W180" i="18" s="1"/>
  <c r="X180" i="18" a="1"/>
  <c r="X180" i="18" s="1"/>
  <c r="Y180" i="18" a="1"/>
  <c r="Y180" i="18" s="1"/>
  <c r="Z180" i="18" a="1"/>
  <c r="Z180" i="18" s="1"/>
  <c r="AA180" i="18" a="1"/>
  <c r="AA180" i="18" s="1"/>
  <c r="AB180" i="18" a="1"/>
  <c r="AB180" i="18" s="1"/>
  <c r="AC180" i="18" a="1"/>
  <c r="AC180" i="18" s="1"/>
  <c r="AD180" i="18" a="1"/>
  <c r="AD180" i="18" s="1"/>
  <c r="AE180" i="18" a="1"/>
  <c r="AE180" i="18" s="1"/>
  <c r="AG180" i="18" a="1"/>
  <c r="AG180" i="18" s="1"/>
  <c r="AD143" i="18"/>
  <c r="AF137" i="18"/>
  <c r="AF122" i="18"/>
  <c r="AF132" i="18"/>
  <c r="AF128" i="18"/>
  <c r="AF127" i="18"/>
  <c r="AG112" i="18"/>
  <c r="G145" i="18"/>
  <c r="H145" i="18"/>
  <c r="I145" i="18"/>
  <c r="J145" i="18"/>
  <c r="K145" i="18"/>
  <c r="L145" i="18"/>
  <c r="M145" i="18"/>
  <c r="N145" i="18"/>
  <c r="O145" i="18"/>
  <c r="P145" i="18"/>
  <c r="Q145" i="18"/>
  <c r="AF124" i="18"/>
  <c r="AF121" i="18"/>
  <c r="AB145" i="18"/>
  <c r="AC145" i="18"/>
  <c r="AD145" i="18"/>
  <c r="AE145" i="18"/>
  <c r="AF78" i="18"/>
  <c r="AF111" i="18"/>
  <c r="AE143" i="18"/>
  <c r="AF143" i="18"/>
  <c r="AF130" i="17"/>
  <c r="AF131" i="17"/>
  <c r="AE143" i="17"/>
  <c r="AD143" i="17"/>
  <c r="AF127" i="17"/>
  <c r="AF123" i="17"/>
  <c r="AF137" i="17"/>
  <c r="AF141" i="17"/>
  <c r="AF143" i="17"/>
  <c r="X145" i="17"/>
  <c r="Y145" i="17"/>
  <c r="I145" i="17"/>
  <c r="J145" i="17"/>
  <c r="M145" i="17"/>
  <c r="R145" i="17"/>
  <c r="O145" i="17"/>
  <c r="P145" i="17"/>
  <c r="Q145" i="17"/>
  <c r="S145" i="17"/>
  <c r="T145" i="17"/>
  <c r="AA145" i="17"/>
  <c r="G145" i="17"/>
  <c r="H145" i="17"/>
  <c r="K145" i="17"/>
  <c r="L145" i="17"/>
  <c r="AB145" i="17"/>
  <c r="AC145" i="17"/>
  <c r="AD145" i="17"/>
  <c r="AE145" i="17"/>
  <c r="U145" i="17"/>
  <c r="N145" i="17"/>
  <c r="V145" i="17"/>
  <c r="W145" i="17"/>
  <c r="Z145" i="17"/>
  <c r="AF142" i="17"/>
  <c r="AB138" i="17"/>
  <c r="Y138" i="17"/>
  <c r="Z138" i="17"/>
  <c r="AD138" i="17"/>
  <c r="AA138" i="17"/>
  <c r="AC138" i="17"/>
  <c r="AF126" i="17"/>
  <c r="AF121" i="17"/>
  <c r="AF122" i="17"/>
  <c r="AF133" i="17"/>
  <c r="AF140" i="17"/>
  <c r="Y181" i="17" a="1"/>
  <c r="Y181" i="17" s="1"/>
  <c r="AE181" i="17" a="1"/>
  <c r="AE181" i="17" s="1"/>
  <c r="L181" i="17" a="1"/>
  <c r="L181" i="17" s="1"/>
  <c r="V181" i="17" a="1"/>
  <c r="V181" i="17" s="1"/>
  <c r="K181" i="17" a="1"/>
  <c r="K181" i="17" s="1"/>
  <c r="AF181" i="17" a="1"/>
  <c r="AF181" i="17" s="1"/>
  <c r="U181" i="17" a="1"/>
  <c r="U181" i="17" s="1"/>
  <c r="J181" i="17" a="1"/>
  <c r="J181" i="17" s="1"/>
  <c r="T181" i="17" a="1"/>
  <c r="T181" i="17" s="1"/>
  <c r="R181" i="17" a="1"/>
  <c r="R181" i="17" s="1"/>
  <c r="AC181" i="17" a="1"/>
  <c r="AC181" i="17" s="1"/>
  <c r="Z181" i="17" a="1"/>
  <c r="Z181" i="17" s="1"/>
  <c r="AD181" i="17" a="1"/>
  <c r="AD181" i="17" s="1"/>
  <c r="AB181" i="17" a="1"/>
  <c r="AB181" i="17" s="1"/>
  <c r="N181" i="17" a="1"/>
  <c r="N181" i="17" s="1"/>
  <c r="AF200" i="17"/>
  <c r="AF212" i="17"/>
  <c r="AF199" i="17"/>
  <c r="AF213" i="17"/>
  <c r="AC8" i="10"/>
  <c r="AF91" i="17"/>
  <c r="AF124" i="17" s="1"/>
  <c r="AF111" i="17"/>
  <c r="AE74" i="17"/>
  <c r="AC74" i="17"/>
  <c r="AB74" i="17"/>
  <c r="AA74" i="17"/>
  <c r="AA38" i="17"/>
  <c r="AA39" i="17" s="1"/>
  <c r="AD74" i="17"/>
  <c r="AE73" i="17"/>
  <c r="AB73" i="17"/>
  <c r="AA73" i="17"/>
  <c r="Z73" i="17"/>
  <c r="Z38" i="17"/>
  <c r="Z39" i="17" s="1"/>
  <c r="AD73" i="17"/>
  <c r="AC73" i="17"/>
  <c r="AF78" i="17"/>
  <c r="M181" i="17" a="1"/>
  <c r="M181" i="17" s="1"/>
  <c r="AA181" i="17" a="1"/>
  <c r="AA181" i="17" s="1"/>
  <c r="S181" i="17" a="1"/>
  <c r="S181" i="17" s="1"/>
  <c r="X181" i="17" a="1"/>
  <c r="X181" i="17" s="1"/>
  <c r="Q181" i="17" a="1"/>
  <c r="Q181" i="17" s="1"/>
  <c r="O181" i="17" a="1"/>
  <c r="O181" i="17" s="1"/>
  <c r="I181" i="17" a="1"/>
  <c r="I181" i="17" s="1"/>
  <c r="H181" i="17" a="1"/>
  <c r="H181" i="17" s="1"/>
  <c r="AE38" i="17"/>
  <c r="AE39" i="17" s="1"/>
  <c r="AE78" i="17"/>
  <c r="Y113" i="17"/>
  <c r="Q113" i="17"/>
  <c r="R113" i="17"/>
  <c r="W113" i="17"/>
  <c r="X113" i="17"/>
  <c r="Z113" i="17"/>
  <c r="AB113" i="17"/>
  <c r="H113" i="17"/>
  <c r="O113" i="17"/>
  <c r="I113" i="17"/>
  <c r="J113" i="17"/>
  <c r="K113" i="17"/>
  <c r="M113" i="17"/>
  <c r="B114" i="17"/>
  <c r="P113" i="17"/>
  <c r="U113" i="17"/>
  <c r="AF113" i="17"/>
  <c r="T113" i="17"/>
  <c r="S113" i="17"/>
  <c r="V113" i="17"/>
  <c r="AA113" i="17"/>
  <c r="AC113" i="17"/>
  <c r="AD113" i="17"/>
  <c r="N113" i="17"/>
  <c r="G113" i="17"/>
  <c r="L113" i="17"/>
  <c r="AE113" i="17"/>
  <c r="AG33" i="17"/>
  <c r="AF34" i="17"/>
  <c r="AE47" i="17"/>
  <c r="AE48" i="17" s="1"/>
  <c r="AE111" i="17"/>
  <c r="AE91" i="17"/>
  <c r="AE124" i="17" s="1"/>
  <c r="L80" i="17"/>
  <c r="P80" i="17"/>
  <c r="AA80" i="17"/>
  <c r="AB80" i="17"/>
  <c r="G80" i="17"/>
  <c r="AE80" i="17"/>
  <c r="M80" i="17"/>
  <c r="X80" i="17"/>
  <c r="B81" i="17"/>
  <c r="Y80" i="17"/>
  <c r="Z80" i="17"/>
  <c r="AC80" i="17"/>
  <c r="AD80" i="17"/>
  <c r="H80" i="17"/>
  <c r="R80" i="17"/>
  <c r="Q80" i="17"/>
  <c r="S80" i="17"/>
  <c r="T80" i="17"/>
  <c r="U80" i="17"/>
  <c r="I80" i="17"/>
  <c r="J80" i="17"/>
  <c r="K80" i="17"/>
  <c r="O80" i="17"/>
  <c r="N80" i="17"/>
  <c r="AF80" i="17"/>
  <c r="V80" i="17"/>
  <c r="W80" i="17"/>
  <c r="AA47" i="17"/>
  <c r="AA48" i="17" s="1"/>
  <c r="AA87" i="17"/>
  <c r="AA120" i="17" s="1"/>
  <c r="AA107" i="17"/>
  <c r="AB87" i="17"/>
  <c r="AB120" i="17" s="1"/>
  <c r="AB107" i="17"/>
  <c r="AC107" i="17"/>
  <c r="AC87" i="17"/>
  <c r="AC120" i="17" s="1"/>
  <c r="AD87" i="17"/>
  <c r="AD120" i="17" s="1"/>
  <c r="AD107" i="17"/>
  <c r="AE87" i="17"/>
  <c r="AE120" i="17" s="1"/>
  <c r="AE107" i="17"/>
  <c r="W182" i="17" a="1"/>
  <c r="W182" i="17" s="1"/>
  <c r="L182" i="17" a="1"/>
  <c r="L182" i="17" s="1"/>
  <c r="AG182" i="17" a="1"/>
  <c r="AG182" i="17" s="1"/>
  <c r="V182" i="17" a="1"/>
  <c r="V182" i="17" s="1"/>
  <c r="K182" i="17" a="1"/>
  <c r="K182" i="17" s="1"/>
  <c r="AF182" i="17" a="1"/>
  <c r="AF182" i="17" s="1"/>
  <c r="U182" i="17" a="1"/>
  <c r="U182" i="17" s="1"/>
  <c r="J182" i="17" a="1"/>
  <c r="J182" i="17" s="1"/>
  <c r="AC182" i="17" a="1"/>
  <c r="AC182" i="17" s="1"/>
  <c r="O182" i="17" a="1"/>
  <c r="O182" i="17" s="1"/>
  <c r="AA182" i="17" a="1"/>
  <c r="AA182" i="17" s="1"/>
  <c r="M182" i="17" a="1"/>
  <c r="M182" i="17" s="1"/>
  <c r="I182" i="17" a="1"/>
  <c r="I182" i="17" s="1"/>
  <c r="S182" i="17" a="1"/>
  <c r="S182" i="17" s="1"/>
  <c r="Z182" i="17" a="1"/>
  <c r="Z182" i="17" s="1"/>
  <c r="AB182" i="17" a="1"/>
  <c r="AB182" i="17" s="1"/>
  <c r="Q182" i="17" a="1"/>
  <c r="Q182" i="17" s="1"/>
  <c r="P182" i="17" a="1"/>
  <c r="P182" i="17" s="1"/>
  <c r="N182" i="17" a="1"/>
  <c r="N182" i="17" s="1"/>
  <c r="G182" i="17" a="1"/>
  <c r="G182" i="17" s="1"/>
  <c r="X182" i="17" a="1"/>
  <c r="X182" i="17" s="1"/>
  <c r="H182" i="17" a="1"/>
  <c r="H182" i="17" s="1"/>
  <c r="AD182" i="17" a="1"/>
  <c r="AD182" i="17" s="1"/>
  <c r="Y182" i="17" a="1"/>
  <c r="Y182" i="17" s="1"/>
  <c r="AE182" i="17" a="1"/>
  <c r="AE182" i="17" s="1"/>
  <c r="R182" i="17" a="1"/>
  <c r="R182" i="17" s="1"/>
  <c r="T182" i="17" a="1"/>
  <c r="T182" i="17" s="1"/>
  <c r="P181" i="17" a="1"/>
  <c r="P181" i="17" s="1"/>
  <c r="Z47" i="17"/>
  <c r="Z48" i="17" s="1"/>
  <c r="Z106" i="17"/>
  <c r="AA106" i="17"/>
  <c r="AB106" i="17"/>
  <c r="AC106" i="17"/>
  <c r="AD106" i="17"/>
  <c r="AE106" i="17"/>
  <c r="AG155" i="17" a="1"/>
  <c r="AG155" i="17" s="1"/>
  <c r="AG156" i="17" a="1"/>
  <c r="AG156" i="17" s="1"/>
  <c r="AG205" i="17"/>
  <c r="AG87" i="17"/>
  <c r="AG54" i="17"/>
  <c r="AG35" i="17"/>
  <c r="AG45" i="17"/>
  <c r="AG55" i="17"/>
  <c r="AG37" i="17"/>
  <c r="AH28" i="17"/>
  <c r="AG36" i="17"/>
  <c r="AG46" i="17"/>
  <c r="AG44" i="17"/>
  <c r="AG88" i="17"/>
  <c r="AG157" i="17" a="1"/>
  <c r="AG157" i="17" s="1"/>
  <c r="AG56" i="17"/>
  <c r="AG158" i="17" a="1"/>
  <c r="AG158" i="17" s="1"/>
  <c r="AG89" i="17"/>
  <c r="AG57" i="17"/>
  <c r="AG90" i="17"/>
  <c r="AG159" i="17" a="1"/>
  <c r="AG159" i="17" s="1"/>
  <c r="AG160" i="17" a="1"/>
  <c r="AG160" i="17" s="1"/>
  <c r="AG91" i="17"/>
  <c r="AG58" i="17"/>
  <c r="AG59" i="17"/>
  <c r="AG161" i="17" a="1"/>
  <c r="AG161" i="17" s="1"/>
  <c r="AG162" i="17" a="1"/>
  <c r="AG162" i="17" s="1"/>
  <c r="AG60" i="17"/>
  <c r="AG94" i="17"/>
  <c r="AG163" i="17" a="1"/>
  <c r="AG163" i="17" s="1"/>
  <c r="AG61" i="17"/>
  <c r="AG164" i="17" a="1"/>
  <c r="AG164" i="17" s="1"/>
  <c r="AG95" i="17"/>
  <c r="AG62" i="17"/>
  <c r="AG96" i="17"/>
  <c r="AG165" i="17" a="1"/>
  <c r="AG165" i="17" s="1"/>
  <c r="AG63" i="17"/>
  <c r="AG129" i="17" s="1"/>
  <c r="AG97" i="17"/>
  <c r="AG64" i="17"/>
  <c r="AG166" i="17" a="1"/>
  <c r="AG166" i="17" s="1"/>
  <c r="AG65" i="17"/>
  <c r="AG98" i="17"/>
  <c r="AG167" i="17" a="1"/>
  <c r="AG167" i="17" s="1"/>
  <c r="AG99" i="17"/>
  <c r="AG66" i="17"/>
  <c r="AG168" i="17" a="1"/>
  <c r="AG168" i="17" s="1"/>
  <c r="AG67" i="17"/>
  <c r="AG169" i="17" a="1"/>
  <c r="AG169" i="17" s="1"/>
  <c r="AG100" i="17"/>
  <c r="AG68" i="17"/>
  <c r="AG170" i="17" a="1"/>
  <c r="AG170" i="17" s="1"/>
  <c r="AG101" i="17"/>
  <c r="AG102" i="17"/>
  <c r="AG171" i="17" a="1"/>
  <c r="AG171" i="17" s="1"/>
  <c r="AG69" i="17"/>
  <c r="AG135" i="17" s="1"/>
  <c r="AG70" i="17"/>
  <c r="AG172" i="17" a="1"/>
  <c r="AG172" i="17" s="1"/>
  <c r="AG103" i="17"/>
  <c r="AG104" i="17"/>
  <c r="AG71" i="17"/>
  <c r="AG173" i="17" a="1"/>
  <c r="AG173" i="17" s="1"/>
  <c r="AG174" i="17" a="1"/>
  <c r="AG174" i="17" s="1"/>
  <c r="AG105" i="17"/>
  <c r="AG72" i="17"/>
  <c r="AG175" i="17" a="1"/>
  <c r="AG175" i="17" s="1"/>
  <c r="AG73" i="17"/>
  <c r="AG106" i="17"/>
  <c r="AG107" i="17"/>
  <c r="AG176" i="17" a="1"/>
  <c r="AG176" i="17" s="1"/>
  <c r="AG74" i="17"/>
  <c r="AG140" i="17" s="1"/>
  <c r="AG108" i="17"/>
  <c r="AG75" i="17"/>
  <c r="AG177" i="17" a="1"/>
  <c r="AG177" i="17" s="1"/>
  <c r="AG76" i="17"/>
  <c r="AG109" i="17"/>
  <c r="AG178" i="17" a="1"/>
  <c r="AG178" i="17" s="1"/>
  <c r="AG110" i="17"/>
  <c r="AG179" i="17" a="1"/>
  <c r="AG179" i="17" s="1"/>
  <c r="AG77" i="17"/>
  <c r="AG78" i="17"/>
  <c r="AG111" i="17"/>
  <c r="AG180" i="17" a="1"/>
  <c r="AG180" i="17" s="1"/>
  <c r="AF87" i="17"/>
  <c r="AF120" i="17" s="1"/>
  <c r="AF43" i="17"/>
  <c r="AG92" i="17" s="1"/>
  <c r="AG42" i="17"/>
  <c r="W181" i="17" a="1"/>
  <c r="W181" i="17" s="1"/>
  <c r="AG137" i="17" l="1"/>
  <c r="AG138" i="17"/>
  <c r="AG141" i="17"/>
  <c r="AG120" i="17"/>
  <c r="AG143" i="17"/>
  <c r="BD192" i="18"/>
  <c r="BD189" i="18"/>
  <c r="BB193" i="18"/>
  <c r="BB194" i="18" s="1"/>
  <c r="BA193" i="17"/>
  <c r="BA194" i="17" s="1"/>
  <c r="BD192" i="17"/>
  <c r="BD189" i="17"/>
  <c r="AG202" i="17"/>
  <c r="AG127" i="17"/>
  <c r="AG141" i="18"/>
  <c r="AG129" i="18"/>
  <c r="AG138" i="18"/>
  <c r="AG133" i="18"/>
  <c r="AG132" i="18"/>
  <c r="AG131" i="18"/>
  <c r="AG127" i="18"/>
  <c r="AG135" i="18"/>
  <c r="G182" i="18" a="1"/>
  <c r="G182" i="18" s="1"/>
  <c r="H182" i="18" a="1"/>
  <c r="H182" i="18" s="1"/>
  <c r="I182" i="18" a="1"/>
  <c r="I182" i="18" s="1"/>
  <c r="J182" i="18" a="1"/>
  <c r="J182" i="18" s="1"/>
  <c r="K182" i="18" a="1"/>
  <c r="K182" i="18" s="1"/>
  <c r="L182" i="18" a="1"/>
  <c r="L182" i="18" s="1"/>
  <c r="M182" i="18" a="1"/>
  <c r="M182" i="18" s="1"/>
  <c r="N182" i="18" a="1"/>
  <c r="N182" i="18" s="1"/>
  <c r="O182" i="18" a="1"/>
  <c r="O182" i="18" s="1"/>
  <c r="P182" i="18" a="1"/>
  <c r="P182" i="18" s="1"/>
  <c r="Q182" i="18" a="1"/>
  <c r="Q182" i="18" s="1"/>
  <c r="R182" i="18" a="1"/>
  <c r="R182" i="18" s="1"/>
  <c r="S182" i="18" a="1"/>
  <c r="S182" i="18" s="1"/>
  <c r="T182" i="18" a="1"/>
  <c r="T182" i="18" s="1"/>
  <c r="U182" i="18" a="1"/>
  <c r="U182" i="18" s="1"/>
  <c r="V182" i="18" a="1"/>
  <c r="V182" i="18" s="1"/>
  <c r="W182" i="18" a="1"/>
  <c r="W182" i="18" s="1"/>
  <c r="X182" i="18" a="1"/>
  <c r="X182" i="18" s="1"/>
  <c r="Y182" i="18" a="1"/>
  <c r="Y182" i="18" s="1"/>
  <c r="Z182" i="18" a="1"/>
  <c r="Z182" i="18" s="1"/>
  <c r="AA182" i="18" a="1"/>
  <c r="AA182" i="18" s="1"/>
  <c r="AB182" i="18" a="1"/>
  <c r="AB182" i="18" s="1"/>
  <c r="AC182" i="18" a="1"/>
  <c r="AC182" i="18" s="1"/>
  <c r="AD182" i="18" a="1"/>
  <c r="AD182" i="18" s="1"/>
  <c r="AE182" i="18" a="1"/>
  <c r="AE182" i="18" s="1"/>
  <c r="AF182" i="18" a="1"/>
  <c r="AF182" i="18" s="1"/>
  <c r="AG182" i="18" a="1"/>
  <c r="AG182" i="18" s="1"/>
  <c r="AH182" i="18" a="1"/>
  <c r="AH182" i="18" s="1"/>
  <c r="AI182" i="18" a="1"/>
  <c r="AI182" i="18" s="1"/>
  <c r="AH33" i="18"/>
  <c r="AG34" i="18"/>
  <c r="AF79" i="18"/>
  <c r="AF38" i="18"/>
  <c r="AF39" i="18" s="1"/>
  <c r="AH42" i="18"/>
  <c r="AG43" i="18"/>
  <c r="AF92" i="18"/>
  <c r="AF125" i="18" s="1"/>
  <c r="AF112" i="18"/>
  <c r="AF47" i="18"/>
  <c r="AF48" i="18" s="1"/>
  <c r="AG200" i="18"/>
  <c r="AG213" i="18"/>
  <c r="AG199" i="18"/>
  <c r="AG212" i="18"/>
  <c r="AH79" i="18"/>
  <c r="AH112" i="18"/>
  <c r="AH180" i="18" a="1"/>
  <c r="AH180" i="18" s="1"/>
  <c r="AH179" i="18" a="1"/>
  <c r="AH179" i="18" s="1"/>
  <c r="AH78" i="18"/>
  <c r="AH111" i="18"/>
  <c r="AH178" i="18" a="1"/>
  <c r="AH178" i="18" s="1"/>
  <c r="AH77" i="18"/>
  <c r="AH110" i="18"/>
  <c r="AH177" i="18" a="1"/>
  <c r="AH177" i="18" s="1"/>
  <c r="AH109" i="18"/>
  <c r="AH76" i="18"/>
  <c r="AH75" i="18"/>
  <c r="AH108" i="18"/>
  <c r="AH176" i="18" a="1"/>
  <c r="AH176" i="18" s="1"/>
  <c r="AH175" i="18" a="1"/>
  <c r="AH175" i="18" s="1"/>
  <c r="AH74" i="18"/>
  <c r="AH107" i="18"/>
  <c r="AH73" i="18"/>
  <c r="AH106" i="18"/>
  <c r="AH174" i="18" a="1"/>
  <c r="AH174" i="18" s="1"/>
  <c r="AH72" i="18"/>
  <c r="AH105" i="18"/>
  <c r="AH173" i="18" a="1"/>
  <c r="AH173" i="18" s="1"/>
  <c r="AH172" i="18" a="1"/>
  <c r="AH172" i="18" s="1"/>
  <c r="AH71" i="18"/>
  <c r="AH104" i="18"/>
  <c r="AH171" i="18" a="1"/>
  <c r="AH171" i="18" s="1"/>
  <c r="AH70" i="18"/>
  <c r="AH103" i="18"/>
  <c r="AH69" i="18"/>
  <c r="AH102" i="18"/>
  <c r="AH170" i="18" a="1"/>
  <c r="AH170" i="18" s="1"/>
  <c r="AH169" i="18" a="1"/>
  <c r="AH169" i="18" s="1"/>
  <c r="AH101" i="18"/>
  <c r="AH68" i="18"/>
  <c r="AH168" i="18" a="1"/>
  <c r="AH168" i="18" s="1"/>
  <c r="AH100" i="18"/>
  <c r="AH67" i="18"/>
  <c r="AH66" i="18"/>
  <c r="AH99" i="18"/>
  <c r="AH167" i="18" a="1"/>
  <c r="AH167" i="18" s="1"/>
  <c r="AH166" i="18" a="1"/>
  <c r="AH166" i="18" s="1"/>
  <c r="AH98" i="18"/>
  <c r="AH65" i="18"/>
  <c r="AH97" i="18"/>
  <c r="AH165" i="18" a="1"/>
  <c r="AH165" i="18" s="1"/>
  <c r="AH64" i="18"/>
  <c r="AH63" i="18"/>
  <c r="AH164" i="18" a="1"/>
  <c r="AH164" i="18" s="1"/>
  <c r="AH96" i="18"/>
  <c r="AH62" i="18"/>
  <c r="AH95" i="18"/>
  <c r="AH163" i="18" a="1"/>
  <c r="AH163" i="18" s="1"/>
  <c r="AH61" i="18"/>
  <c r="AH162" i="18" a="1"/>
  <c r="AH162" i="18" s="1"/>
  <c r="AH161" i="18" a="1"/>
  <c r="AH161" i="18" s="1"/>
  <c r="AH60" i="18"/>
  <c r="AH93" i="18"/>
  <c r="AH160" i="18" a="1"/>
  <c r="AH160" i="18" s="1"/>
  <c r="AH59" i="18"/>
  <c r="AH92" i="18"/>
  <c r="AH91" i="18"/>
  <c r="AH159" i="18" a="1"/>
  <c r="AH159" i="18" s="1"/>
  <c r="AH58" i="18"/>
  <c r="AH90" i="18"/>
  <c r="AH57" i="18"/>
  <c r="AH158" i="18" a="1"/>
  <c r="AH158" i="18" s="1"/>
  <c r="AH56" i="18"/>
  <c r="AH89" i="18"/>
  <c r="AH157" i="18" a="1"/>
  <c r="AH157" i="18" s="1"/>
  <c r="AH55" i="18"/>
  <c r="AH156" i="18" a="1"/>
  <c r="AH156" i="18" s="1"/>
  <c r="AH88" i="18"/>
  <c r="AH205" i="18"/>
  <c r="AH155" i="18" a="1"/>
  <c r="AH155" i="18" s="1"/>
  <c r="AH36" i="18"/>
  <c r="AH37" i="18"/>
  <c r="AH54" i="18"/>
  <c r="AI28" i="18"/>
  <c r="AH35" i="18"/>
  <c r="AH87" i="18"/>
  <c r="I114" i="18"/>
  <c r="P114" i="18"/>
  <c r="U114" i="18"/>
  <c r="W114" i="18"/>
  <c r="AA114" i="18"/>
  <c r="AE114" i="18"/>
  <c r="L114" i="18"/>
  <c r="V114" i="18"/>
  <c r="AC114" i="18"/>
  <c r="J114" i="18"/>
  <c r="R114" i="18"/>
  <c r="AF114" i="18"/>
  <c r="G114" i="18"/>
  <c r="M114" i="18"/>
  <c r="Q114" i="18"/>
  <c r="X114" i="18"/>
  <c r="Y114" i="18"/>
  <c r="H114" i="18"/>
  <c r="N114" i="18"/>
  <c r="AB114" i="18"/>
  <c r="AG114" i="18"/>
  <c r="O114" i="18"/>
  <c r="T114" i="18"/>
  <c r="Z114" i="18"/>
  <c r="K114" i="18"/>
  <c r="S114" i="18"/>
  <c r="AD114" i="18"/>
  <c r="G81" i="18"/>
  <c r="H81" i="18"/>
  <c r="I81" i="18"/>
  <c r="J81" i="18"/>
  <c r="K81" i="18"/>
  <c r="L81" i="18"/>
  <c r="M81" i="18"/>
  <c r="N81" i="18"/>
  <c r="O81" i="18"/>
  <c r="P81" i="18"/>
  <c r="Q81" i="18"/>
  <c r="R81" i="18"/>
  <c r="S81" i="18"/>
  <c r="T81" i="18"/>
  <c r="U81" i="18"/>
  <c r="V81" i="18"/>
  <c r="W81" i="18"/>
  <c r="X81" i="18"/>
  <c r="Y81" i="18"/>
  <c r="Z81" i="18"/>
  <c r="AA81" i="18"/>
  <c r="AB81" i="18"/>
  <c r="AC81" i="18"/>
  <c r="AD81" i="18"/>
  <c r="AE81" i="18"/>
  <c r="AF81" i="18"/>
  <c r="AG81" i="18"/>
  <c r="G181" i="18" a="1"/>
  <c r="G181" i="18" s="1"/>
  <c r="H181" i="18" a="1"/>
  <c r="H181" i="18" s="1"/>
  <c r="I181" i="18" a="1"/>
  <c r="I181" i="18" s="1"/>
  <c r="J181" i="18" a="1"/>
  <c r="J181" i="18" s="1"/>
  <c r="K181" i="18" a="1"/>
  <c r="K181" i="18" s="1"/>
  <c r="L181" i="18" a="1"/>
  <c r="L181" i="18" s="1"/>
  <c r="M181" i="18" a="1"/>
  <c r="M181" i="18" s="1"/>
  <c r="N181" i="18" a="1"/>
  <c r="N181" i="18" s="1"/>
  <c r="O181" i="18" a="1"/>
  <c r="O181" i="18" s="1"/>
  <c r="P181" i="18" a="1"/>
  <c r="P181" i="18" s="1"/>
  <c r="Q181" i="18" a="1"/>
  <c r="Q181" i="18" s="1"/>
  <c r="R181" i="18" a="1"/>
  <c r="R181" i="18" s="1"/>
  <c r="S181" i="18" a="1"/>
  <c r="S181" i="18" s="1"/>
  <c r="T181" i="18" a="1"/>
  <c r="T181" i="18" s="1"/>
  <c r="U181" i="18" a="1"/>
  <c r="U181" i="18" s="1"/>
  <c r="V181" i="18" a="1"/>
  <c r="V181" i="18" s="1"/>
  <c r="W181" i="18" a="1"/>
  <c r="W181" i="18" s="1"/>
  <c r="X181" i="18" a="1"/>
  <c r="X181" i="18" s="1"/>
  <c r="Y181" i="18" a="1"/>
  <c r="Y181" i="18" s="1"/>
  <c r="Z181" i="18" a="1"/>
  <c r="Z181" i="18" s="1"/>
  <c r="AA181" i="18" a="1"/>
  <c r="AA181" i="18" s="1"/>
  <c r="AB181" i="18" a="1"/>
  <c r="AB181" i="18" s="1"/>
  <c r="AD181" i="18" a="1"/>
  <c r="AD181" i="18" s="1"/>
  <c r="AE181" i="18" a="1"/>
  <c r="AE181" i="18" s="1"/>
  <c r="AG143" i="18"/>
  <c r="AG139" i="18"/>
  <c r="AG92" i="18"/>
  <c r="AG125" i="18" s="1"/>
  <c r="AG124" i="18"/>
  <c r="AG123" i="18"/>
  <c r="AG122" i="18"/>
  <c r="AG121" i="18"/>
  <c r="AG202" i="18"/>
  <c r="AG120" i="18"/>
  <c r="G146" i="18"/>
  <c r="H146" i="18"/>
  <c r="I146" i="18"/>
  <c r="J146" i="18"/>
  <c r="K146" i="18"/>
  <c r="L146" i="18"/>
  <c r="M146" i="18"/>
  <c r="N146" i="18"/>
  <c r="O146" i="18"/>
  <c r="P146" i="18"/>
  <c r="Q146" i="18"/>
  <c r="R146" i="18"/>
  <c r="S146" i="18"/>
  <c r="T146" i="18"/>
  <c r="U146" i="18"/>
  <c r="V146" i="18"/>
  <c r="W146" i="18"/>
  <c r="X146" i="18"/>
  <c r="Y146" i="18"/>
  <c r="Z146" i="18"/>
  <c r="AA146" i="18"/>
  <c r="AB146" i="18"/>
  <c r="AC146" i="18"/>
  <c r="AD146" i="18"/>
  <c r="AE146" i="18"/>
  <c r="AF146" i="18"/>
  <c r="AG136" i="18"/>
  <c r="AG134" i="18"/>
  <c r="AG130" i="18"/>
  <c r="AG79" i="18"/>
  <c r="AG145" i="18" s="1"/>
  <c r="AF144" i="18"/>
  <c r="AC181" i="18" a="1"/>
  <c r="AC181" i="18" s="1"/>
  <c r="AF181" i="18" a="1"/>
  <c r="AF181" i="18" s="1"/>
  <c r="AH181" i="18" a="1"/>
  <c r="AH181" i="18" s="1"/>
  <c r="AE144" i="18"/>
  <c r="AG144" i="18"/>
  <c r="AG142" i="18"/>
  <c r="AG140" i="18"/>
  <c r="AG137" i="18"/>
  <c r="AG128" i="18"/>
  <c r="AG130" i="17"/>
  <c r="AG128" i="17"/>
  <c r="AG132" i="17"/>
  <c r="AC140" i="17"/>
  <c r="AA140" i="17"/>
  <c r="AB140" i="17"/>
  <c r="AE140" i="17"/>
  <c r="AG139" i="17"/>
  <c r="AG144" i="17"/>
  <c r="AE144" i="17"/>
  <c r="AD140" i="17"/>
  <c r="AE139" i="17"/>
  <c r="AB139" i="17"/>
  <c r="AA139" i="17"/>
  <c r="Z139" i="17"/>
  <c r="AD139" i="17"/>
  <c r="AC139" i="17"/>
  <c r="AF144" i="17"/>
  <c r="L146" i="17"/>
  <c r="P146" i="17"/>
  <c r="AA146" i="17"/>
  <c r="AB146" i="17"/>
  <c r="G146" i="17"/>
  <c r="AE146" i="17"/>
  <c r="M146" i="17"/>
  <c r="X146" i="17"/>
  <c r="Y146" i="17"/>
  <c r="Z146" i="17"/>
  <c r="AC146" i="17"/>
  <c r="AD146" i="17"/>
  <c r="H146" i="17"/>
  <c r="R146" i="17"/>
  <c r="Q146" i="17"/>
  <c r="S146" i="17"/>
  <c r="T146" i="17"/>
  <c r="U146" i="17"/>
  <c r="I146" i="17"/>
  <c r="J146" i="17"/>
  <c r="K146" i="17"/>
  <c r="O146" i="17"/>
  <c r="N146" i="17"/>
  <c r="AF146" i="17"/>
  <c r="V146" i="17"/>
  <c r="W146" i="17"/>
  <c r="AG123" i="17"/>
  <c r="AG131" i="17"/>
  <c r="AG142" i="17"/>
  <c r="AG133" i="17"/>
  <c r="AG134" i="17"/>
  <c r="AG136" i="17"/>
  <c r="AG121" i="17"/>
  <c r="AG122" i="17"/>
  <c r="AG124" i="17"/>
  <c r="AG125" i="17"/>
  <c r="AG200" i="17"/>
  <c r="AG212" i="17"/>
  <c r="AG199" i="17"/>
  <c r="AG213" i="17"/>
  <c r="AG112" i="17"/>
  <c r="AG43" i="17"/>
  <c r="AH42" i="17"/>
  <c r="AF38" i="17"/>
  <c r="AF39" i="17" s="1"/>
  <c r="AF79" i="17"/>
  <c r="M114" i="17"/>
  <c r="H114" i="17"/>
  <c r="AE114" i="17"/>
  <c r="I114" i="17"/>
  <c r="AF114" i="17"/>
  <c r="U114" i="17"/>
  <c r="V114" i="17"/>
  <c r="W114" i="17"/>
  <c r="Y114" i="17"/>
  <c r="AD114" i="17"/>
  <c r="O114" i="17"/>
  <c r="J114" i="17"/>
  <c r="N114" i="17"/>
  <c r="Z114" i="17"/>
  <c r="G114" i="17"/>
  <c r="K114" i="17"/>
  <c r="L114" i="17"/>
  <c r="P114" i="17"/>
  <c r="Q114" i="17"/>
  <c r="AA114" i="17"/>
  <c r="S114" i="17"/>
  <c r="T114" i="17"/>
  <c r="X114" i="17"/>
  <c r="AB114" i="17"/>
  <c r="AC114" i="17"/>
  <c r="R114" i="17"/>
  <c r="AG114" i="17"/>
  <c r="AF47" i="17"/>
  <c r="AF48" i="17" s="1"/>
  <c r="AF112" i="17"/>
  <c r="AF92" i="17"/>
  <c r="AF125" i="17" s="1"/>
  <c r="AH155" i="17" a="1"/>
  <c r="AH155" i="17" s="1"/>
  <c r="AH156" i="17" a="1"/>
  <c r="AH156" i="17" s="1"/>
  <c r="AH205" i="17"/>
  <c r="AH87" i="17"/>
  <c r="AH54" i="17"/>
  <c r="AH45" i="17"/>
  <c r="AH35" i="17"/>
  <c r="AH46" i="17"/>
  <c r="AH37" i="17"/>
  <c r="AH202" i="17" s="1"/>
  <c r="AH36" i="17"/>
  <c r="AI28" i="17"/>
  <c r="AH44" i="17"/>
  <c r="AH55" i="17"/>
  <c r="AH157" i="17" a="1"/>
  <c r="AH157" i="17" s="1"/>
  <c r="AH88" i="17"/>
  <c r="AH158" i="17" a="1"/>
  <c r="AH158" i="17" s="1"/>
  <c r="AH56" i="17"/>
  <c r="AH89" i="17"/>
  <c r="AH57" i="17"/>
  <c r="AH90" i="17"/>
  <c r="AH159" i="17" a="1"/>
  <c r="AH159" i="17" s="1"/>
  <c r="AH160" i="17" a="1"/>
  <c r="AH160" i="17" s="1"/>
  <c r="AH58" i="17"/>
  <c r="AH91" i="17"/>
  <c r="AH161" i="17" a="1"/>
  <c r="AH161" i="17" s="1"/>
  <c r="AH92" i="17"/>
  <c r="AH59" i="17"/>
  <c r="AH60" i="17"/>
  <c r="AH162" i="17" a="1"/>
  <c r="AH162" i="17" s="1"/>
  <c r="AH61" i="17"/>
  <c r="AH163" i="17" a="1"/>
  <c r="AH163" i="17" s="1"/>
  <c r="AH62" i="17"/>
  <c r="AH164" i="17" a="1"/>
  <c r="AH164" i="17" s="1"/>
  <c r="AH95" i="17"/>
  <c r="AH63" i="17"/>
  <c r="AH96" i="17"/>
  <c r="AH165" i="17" a="1"/>
  <c r="AH165" i="17" s="1"/>
  <c r="AH64" i="17"/>
  <c r="AH97" i="17"/>
  <c r="AH166" i="17" a="1"/>
  <c r="AH166" i="17" s="1"/>
  <c r="AH167" i="17" a="1"/>
  <c r="AH167" i="17" s="1"/>
  <c r="AH65" i="17"/>
  <c r="AH98" i="17"/>
  <c r="AH66" i="17"/>
  <c r="AH99" i="17"/>
  <c r="AH168" i="17" a="1"/>
  <c r="AH168" i="17" s="1"/>
  <c r="AH67" i="17"/>
  <c r="AH169" i="17" a="1"/>
  <c r="AH169" i="17" s="1"/>
  <c r="AH100" i="17"/>
  <c r="AH170" i="17" a="1"/>
  <c r="AH170" i="17" s="1"/>
  <c r="AH101" i="17"/>
  <c r="AH68" i="17"/>
  <c r="AH102" i="17"/>
  <c r="AH171" i="17" a="1"/>
  <c r="AH171" i="17" s="1"/>
  <c r="AH69" i="17"/>
  <c r="AH172" i="17" a="1"/>
  <c r="AH172" i="17" s="1"/>
  <c r="AH103" i="17"/>
  <c r="AH70" i="17"/>
  <c r="AH71" i="17"/>
  <c r="AH104" i="17"/>
  <c r="AH173" i="17" a="1"/>
  <c r="AH173" i="17" s="1"/>
  <c r="AH174" i="17" a="1"/>
  <c r="AH174" i="17" s="1"/>
  <c r="AH105" i="17"/>
  <c r="AH72" i="17"/>
  <c r="AH175" i="17" a="1"/>
  <c r="AH175" i="17" s="1"/>
  <c r="AH73" i="17"/>
  <c r="AH106" i="17"/>
  <c r="AH107" i="17"/>
  <c r="AH176" i="17" a="1"/>
  <c r="AH176" i="17" s="1"/>
  <c r="AH74" i="17"/>
  <c r="AH177" i="17" a="1"/>
  <c r="AH177" i="17" s="1"/>
  <c r="AH108" i="17"/>
  <c r="AH75" i="17"/>
  <c r="AH141" i="17" s="1"/>
  <c r="AH76" i="17"/>
  <c r="AH178" i="17" a="1"/>
  <c r="AH178" i="17" s="1"/>
  <c r="AH109" i="17"/>
  <c r="AH77" i="17"/>
  <c r="AH110" i="17"/>
  <c r="AH179" i="17" a="1"/>
  <c r="AH179" i="17" s="1"/>
  <c r="AH111" i="17"/>
  <c r="AH180" i="17" a="1"/>
  <c r="AH180" i="17" s="1"/>
  <c r="AH78" i="17"/>
  <c r="AH181" i="17" a="1"/>
  <c r="AH181" i="17" s="1"/>
  <c r="AH112" i="17"/>
  <c r="AH79" i="17"/>
  <c r="AH182" i="17" a="1"/>
  <c r="AH182" i="17" s="1"/>
  <c r="AG34" i="17"/>
  <c r="AH33" i="17"/>
  <c r="V81" i="17"/>
  <c r="G81" i="17"/>
  <c r="AD81" i="17"/>
  <c r="U81" i="17"/>
  <c r="W81" i="17"/>
  <c r="Z81" i="17"/>
  <c r="H81" i="17"/>
  <c r="AF81" i="17"/>
  <c r="I81" i="17"/>
  <c r="J81" i="17"/>
  <c r="K81" i="17"/>
  <c r="L81" i="17"/>
  <c r="Q81" i="17"/>
  <c r="AB81" i="17"/>
  <c r="Y81" i="17"/>
  <c r="AA81" i="17"/>
  <c r="AC81" i="17"/>
  <c r="AE81" i="17"/>
  <c r="O81" i="17"/>
  <c r="N81" i="17"/>
  <c r="M81" i="17"/>
  <c r="S81" i="17"/>
  <c r="X81" i="17"/>
  <c r="AG81" i="17"/>
  <c r="P81" i="17"/>
  <c r="R81" i="17"/>
  <c r="T81" i="17"/>
  <c r="AG79" i="17"/>
  <c r="AH140" i="17" l="1"/>
  <c r="AH144" i="17"/>
  <c r="AH138" i="17"/>
  <c r="AH134" i="17"/>
  <c r="AH136" i="17"/>
  <c r="AH125" i="17"/>
  <c r="AH135" i="17"/>
  <c r="BE192" i="18"/>
  <c r="BE189" i="18"/>
  <c r="BC193" i="18"/>
  <c r="BC194" i="18" s="1"/>
  <c r="BE192" i="17"/>
  <c r="BE189" i="17"/>
  <c r="BB193" i="17"/>
  <c r="BB194" i="17" s="1"/>
  <c r="BC193" i="17"/>
  <c r="BC194" i="17" s="1"/>
  <c r="G147" i="18"/>
  <c r="H147" i="18"/>
  <c r="I147" i="18"/>
  <c r="J147" i="18"/>
  <c r="L147" i="18"/>
  <c r="M147" i="18"/>
  <c r="K147" i="18"/>
  <c r="AH124" i="18"/>
  <c r="AH123" i="18"/>
  <c r="AH130" i="18"/>
  <c r="AH144" i="18"/>
  <c r="AH143" i="18"/>
  <c r="AH134" i="18"/>
  <c r="AH126" i="18"/>
  <c r="AH131" i="18"/>
  <c r="AH142" i="18"/>
  <c r="AH141" i="18"/>
  <c r="AH133" i="18"/>
  <c r="AI33" i="18"/>
  <c r="AH34" i="18"/>
  <c r="AG80" i="18"/>
  <c r="AG38" i="18"/>
  <c r="AG39" i="18" s="1"/>
  <c r="AI42" i="18"/>
  <c r="AH43" i="18"/>
  <c r="AG113" i="18"/>
  <c r="AG93" i="18"/>
  <c r="AG126" i="18" s="1"/>
  <c r="AH113" i="18"/>
  <c r="AG47" i="18"/>
  <c r="AG48" i="18" s="1"/>
  <c r="AH200" i="18"/>
  <c r="AH213" i="18"/>
  <c r="AI80" i="18"/>
  <c r="AI113" i="18"/>
  <c r="AI181" i="18" a="1"/>
  <c r="AI181" i="18" s="1"/>
  <c r="AI79" i="18"/>
  <c r="AI112" i="18"/>
  <c r="AI180" i="18" a="1"/>
  <c r="AI180" i="18" s="1"/>
  <c r="AI179" i="18" a="1"/>
  <c r="AI179" i="18" s="1"/>
  <c r="AI78" i="18"/>
  <c r="AI111" i="18"/>
  <c r="AI178" i="18" a="1"/>
  <c r="AI178" i="18" s="1"/>
  <c r="AI77" i="18"/>
  <c r="AI110" i="18"/>
  <c r="AI177" i="18" a="1"/>
  <c r="AI177" i="18" s="1"/>
  <c r="AI76" i="18"/>
  <c r="AI109" i="18"/>
  <c r="AI176" i="18" a="1"/>
  <c r="AI176" i="18" s="1"/>
  <c r="AI108" i="18"/>
  <c r="AI75" i="18"/>
  <c r="AI175" i="18" a="1"/>
  <c r="AI175" i="18" s="1"/>
  <c r="AI74" i="18"/>
  <c r="AI107" i="18"/>
  <c r="AI174" i="18" a="1"/>
  <c r="AI174" i="18" s="1"/>
  <c r="AI73" i="18"/>
  <c r="AI106" i="18"/>
  <c r="AI72" i="18"/>
  <c r="AI105" i="18"/>
  <c r="AI173" i="18" a="1"/>
  <c r="AI173" i="18" s="1"/>
  <c r="AI71" i="18"/>
  <c r="AI104" i="18"/>
  <c r="AI172" i="18" a="1"/>
  <c r="AI172" i="18" s="1"/>
  <c r="AI70" i="18"/>
  <c r="AI103" i="18"/>
  <c r="AI171" i="18" a="1"/>
  <c r="AI171" i="18" s="1"/>
  <c r="AI170" i="18" a="1"/>
  <c r="AI170" i="18" s="1"/>
  <c r="AI69" i="18"/>
  <c r="AI102" i="18"/>
  <c r="AI169" i="18" a="1"/>
  <c r="AI169" i="18" s="1"/>
  <c r="AI101" i="18"/>
  <c r="AI68" i="18"/>
  <c r="AI168" i="18" a="1"/>
  <c r="AI168" i="18" s="1"/>
  <c r="AI100" i="18"/>
  <c r="AI67" i="18"/>
  <c r="AI66" i="18"/>
  <c r="AI99" i="18"/>
  <c r="AI167" i="18" a="1"/>
  <c r="AI167" i="18" s="1"/>
  <c r="AI98" i="18"/>
  <c r="AI166" i="18" a="1"/>
  <c r="AI166" i="18" s="1"/>
  <c r="AI65" i="18"/>
  <c r="AI97" i="18"/>
  <c r="AI165" i="18" a="1"/>
  <c r="AI165" i="18" s="1"/>
  <c r="AI64" i="18"/>
  <c r="AI63" i="18"/>
  <c r="AI96" i="18"/>
  <c r="AI164" i="18" a="1"/>
  <c r="AI164" i="18" s="1"/>
  <c r="AI163" i="18" a="1"/>
  <c r="AI163" i="18" s="1"/>
  <c r="AI62" i="18"/>
  <c r="AI61" i="18"/>
  <c r="AI94" i="18"/>
  <c r="AI162" i="18" a="1"/>
  <c r="AI162" i="18" s="1"/>
  <c r="AI161" i="18" a="1"/>
  <c r="AI161" i="18" s="1"/>
  <c r="AI60" i="18"/>
  <c r="AI93" i="18"/>
  <c r="AI160" i="18" a="1"/>
  <c r="AI160" i="18" s="1"/>
  <c r="AI59" i="18"/>
  <c r="AI92" i="18"/>
  <c r="AI159" i="18" a="1"/>
  <c r="AI159" i="18" s="1"/>
  <c r="AI58" i="18"/>
  <c r="AI91" i="18"/>
  <c r="AI57" i="18"/>
  <c r="AI90" i="18"/>
  <c r="AI158" i="18" a="1"/>
  <c r="AI158" i="18" s="1"/>
  <c r="AI157" i="18" a="1"/>
  <c r="AI157" i="18" s="1"/>
  <c r="AI56" i="18"/>
  <c r="AI89" i="18"/>
  <c r="AI55" i="18"/>
  <c r="AI88" i="18"/>
  <c r="AI156" i="18" a="1"/>
  <c r="AI156" i="18" s="1"/>
  <c r="AI205" i="18"/>
  <c r="AI37" i="18"/>
  <c r="AJ28" i="18"/>
  <c r="AI87" i="18"/>
  <c r="AI35" i="18"/>
  <c r="AI36" i="18"/>
  <c r="AI155" i="18" a="1"/>
  <c r="AI155" i="18" s="1"/>
  <c r="AI54" i="18"/>
  <c r="AH199" i="18"/>
  <c r="AH212" i="18"/>
  <c r="AF145" i="18"/>
  <c r="AH125" i="18"/>
  <c r="AH140" i="18"/>
  <c r="AH139" i="18"/>
  <c r="AH138" i="18"/>
  <c r="AH137" i="18"/>
  <c r="AH136" i="18"/>
  <c r="AH135" i="18"/>
  <c r="AH132" i="18"/>
  <c r="AH129" i="18"/>
  <c r="AH202" i="18"/>
  <c r="AH120" i="18"/>
  <c r="AH128" i="18"/>
  <c r="N147" i="18"/>
  <c r="O147" i="18"/>
  <c r="P147" i="18"/>
  <c r="Q147" i="18"/>
  <c r="R147" i="18"/>
  <c r="S147" i="18"/>
  <c r="T147" i="18"/>
  <c r="U147" i="18"/>
  <c r="V147" i="18"/>
  <c r="W147" i="18"/>
  <c r="X147" i="18"/>
  <c r="Y147" i="18"/>
  <c r="Z147" i="18"/>
  <c r="AA147" i="18"/>
  <c r="AB147" i="18"/>
  <c r="AC147" i="18"/>
  <c r="AD147" i="18"/>
  <c r="AE147" i="18"/>
  <c r="AF147" i="18"/>
  <c r="AG147" i="18"/>
  <c r="AH121" i="18"/>
  <c r="AH80" i="18"/>
  <c r="AH145" i="18"/>
  <c r="AH122" i="18"/>
  <c r="V147" i="17"/>
  <c r="G147" i="17"/>
  <c r="AD147" i="17"/>
  <c r="U147" i="17"/>
  <c r="W147" i="17"/>
  <c r="Z147" i="17"/>
  <c r="H147" i="17"/>
  <c r="AF147" i="17"/>
  <c r="I147" i="17"/>
  <c r="J147" i="17"/>
  <c r="K147" i="17"/>
  <c r="L147" i="17"/>
  <c r="Q147" i="17"/>
  <c r="AB147" i="17"/>
  <c r="AH120" i="17"/>
  <c r="AH122" i="17"/>
  <c r="Y147" i="17"/>
  <c r="AA147" i="17"/>
  <c r="AG145" i="17"/>
  <c r="AH123" i="17"/>
  <c r="AF145" i="17"/>
  <c r="AH124" i="17"/>
  <c r="AH128" i="17"/>
  <c r="AH129" i="17"/>
  <c r="AH130" i="17"/>
  <c r="AH131" i="17"/>
  <c r="AH132" i="17"/>
  <c r="AH133" i="17"/>
  <c r="AH145" i="17"/>
  <c r="AC147" i="17"/>
  <c r="AE147" i="17"/>
  <c r="O147" i="17"/>
  <c r="N147" i="17"/>
  <c r="M147" i="17"/>
  <c r="S147" i="17"/>
  <c r="X147" i="17"/>
  <c r="AG147" i="17"/>
  <c r="P147" i="17"/>
  <c r="R147" i="17"/>
  <c r="T147" i="17"/>
  <c r="AH143" i="17"/>
  <c r="AH142" i="17"/>
  <c r="AH137" i="17"/>
  <c r="AH139" i="17"/>
  <c r="AH121" i="17"/>
  <c r="AH200" i="17"/>
  <c r="AH212" i="17"/>
  <c r="AH199" i="17"/>
  <c r="AH213" i="17"/>
  <c r="AG47" i="17"/>
  <c r="AG48" i="17" s="1"/>
  <c r="AG93" i="17"/>
  <c r="AG126" i="17" s="1"/>
  <c r="AG113" i="17"/>
  <c r="AG38" i="17"/>
  <c r="AG39" i="17" s="1"/>
  <c r="AG80" i="17"/>
  <c r="AH80" i="17"/>
  <c r="AH34" i="17"/>
  <c r="AI33" i="17"/>
  <c r="AI155" i="17" a="1"/>
  <c r="AI155" i="17" s="1"/>
  <c r="AI205" i="17"/>
  <c r="AI87" i="17"/>
  <c r="AI54" i="17"/>
  <c r="AI37" i="17"/>
  <c r="AI45" i="17"/>
  <c r="AI46" i="17"/>
  <c r="AI36" i="17"/>
  <c r="AI35" i="17"/>
  <c r="AJ28" i="17"/>
  <c r="AI55" i="17"/>
  <c r="AI44" i="17"/>
  <c r="AI157" i="17" a="1"/>
  <c r="AI157" i="17" s="1"/>
  <c r="AI88" i="17"/>
  <c r="AI156" i="17" a="1"/>
  <c r="AI156" i="17" s="1"/>
  <c r="AI89" i="17"/>
  <c r="AI56" i="17"/>
  <c r="AI158" i="17" a="1"/>
  <c r="AI158" i="17" s="1"/>
  <c r="AI90" i="17"/>
  <c r="AI57" i="17"/>
  <c r="AI159" i="17" a="1"/>
  <c r="AI159" i="17" s="1"/>
  <c r="AI160" i="17" a="1"/>
  <c r="AI160" i="17" s="1"/>
  <c r="AI58" i="17"/>
  <c r="AI91" i="17"/>
  <c r="AI59" i="17"/>
  <c r="AI92" i="17"/>
  <c r="AI161" i="17" a="1"/>
  <c r="AI161" i="17" s="1"/>
  <c r="AI60" i="17"/>
  <c r="AI162" i="17" a="1"/>
  <c r="AI162" i="17" s="1"/>
  <c r="AI93" i="17"/>
  <c r="AI163" i="17" a="1"/>
  <c r="AI163" i="17" s="1"/>
  <c r="AI61" i="17"/>
  <c r="AI164" i="17" a="1"/>
  <c r="AI164" i="17" s="1"/>
  <c r="AI62" i="17"/>
  <c r="AI96" i="17"/>
  <c r="AI165" i="17" a="1"/>
  <c r="AI165" i="17" s="1"/>
  <c r="AI63" i="17"/>
  <c r="AI64" i="17"/>
  <c r="AI97" i="17"/>
  <c r="AI166" i="17" a="1"/>
  <c r="AI166" i="17" s="1"/>
  <c r="AI98" i="17"/>
  <c r="AI167" i="17" a="1"/>
  <c r="AI167" i="17" s="1"/>
  <c r="AI65" i="17"/>
  <c r="AI66" i="17"/>
  <c r="AI168" i="17" a="1"/>
  <c r="AI168" i="17" s="1"/>
  <c r="AI99" i="17"/>
  <c r="AI100" i="17"/>
  <c r="AI67" i="17"/>
  <c r="AI169" i="17" a="1"/>
  <c r="AI169" i="17" s="1"/>
  <c r="AI170" i="17" a="1"/>
  <c r="AI170" i="17" s="1"/>
  <c r="AI101" i="17"/>
  <c r="AI68" i="17"/>
  <c r="AI69" i="17"/>
  <c r="AI102" i="17"/>
  <c r="AI171" i="17" a="1"/>
  <c r="AI171" i="17" s="1"/>
  <c r="AI172" i="17" a="1"/>
  <c r="AI172" i="17" s="1"/>
  <c r="AI70" i="17"/>
  <c r="AI103" i="17"/>
  <c r="AI173" i="17" a="1"/>
  <c r="AI173" i="17" s="1"/>
  <c r="AI71" i="17"/>
  <c r="AI104" i="17"/>
  <c r="AI174" i="17" a="1"/>
  <c r="AI174" i="17" s="1"/>
  <c r="AI72" i="17"/>
  <c r="AI105" i="17"/>
  <c r="AI73" i="17"/>
  <c r="AI106" i="17"/>
  <c r="AI175" i="17" a="1"/>
  <c r="AI175" i="17" s="1"/>
  <c r="AI176" i="17" a="1"/>
  <c r="AI176" i="17" s="1"/>
  <c r="AI107" i="17"/>
  <c r="AI74" i="17"/>
  <c r="AI108" i="17"/>
  <c r="AI75" i="17"/>
  <c r="AI177" i="17" a="1"/>
  <c r="AI177" i="17" s="1"/>
  <c r="AI109" i="17"/>
  <c r="AI178" i="17" a="1"/>
  <c r="AI178" i="17" s="1"/>
  <c r="AI76" i="17"/>
  <c r="AI77" i="17"/>
  <c r="AI179" i="17" a="1"/>
  <c r="AI179" i="17" s="1"/>
  <c r="AI110" i="17"/>
  <c r="AI180" i="17" a="1"/>
  <c r="AI180" i="17" s="1"/>
  <c r="AI78" i="17"/>
  <c r="AI111" i="17"/>
  <c r="AI112" i="17"/>
  <c r="AI181" i="17" a="1"/>
  <c r="AI181" i="17" s="1"/>
  <c r="AI79" i="17"/>
  <c r="AI80" i="17"/>
  <c r="AI182" i="17" a="1"/>
  <c r="AI182" i="17" s="1"/>
  <c r="AI113" i="17"/>
  <c r="AH93" i="17"/>
  <c r="AH126" i="17" s="1"/>
  <c r="AI81" i="17"/>
  <c r="AH113" i="17"/>
  <c r="AI42" i="17"/>
  <c r="AH43" i="17"/>
  <c r="AI114" i="17" s="1"/>
  <c r="AH146" i="18" l="1"/>
  <c r="AG146" i="17"/>
  <c r="AI141" i="17"/>
  <c r="AI123" i="17"/>
  <c r="AI134" i="17"/>
  <c r="AI145" i="17"/>
  <c r="BF192" i="18"/>
  <c r="BF189" i="18"/>
  <c r="BD193" i="18"/>
  <c r="BD194" i="18" s="1"/>
  <c r="BF192" i="17"/>
  <c r="BF189" i="17"/>
  <c r="BD193" i="17"/>
  <c r="BD194" i="17" s="1"/>
  <c r="AI131" i="17"/>
  <c r="AI122" i="17"/>
  <c r="AI202" i="17"/>
  <c r="AI142" i="17"/>
  <c r="AI133" i="17"/>
  <c r="AI134" i="18"/>
  <c r="AI131" i="18"/>
  <c r="AI141" i="18"/>
  <c r="AI145" i="18"/>
  <c r="AI142" i="18"/>
  <c r="AI139" i="18"/>
  <c r="AI138" i="18"/>
  <c r="AI133" i="18"/>
  <c r="AI129" i="18"/>
  <c r="AI127" i="18"/>
  <c r="AI130" i="18"/>
  <c r="AI125" i="18"/>
  <c r="AI120" i="18"/>
  <c r="AJ33" i="18"/>
  <c r="AI34" i="18"/>
  <c r="AI38" i="18" s="1"/>
  <c r="AI39" i="18" s="1"/>
  <c r="AI81" i="18"/>
  <c r="AH81" i="18"/>
  <c r="AH38" i="18"/>
  <c r="AH39" i="18" s="1"/>
  <c r="AJ42" i="18"/>
  <c r="AI43" i="18"/>
  <c r="AH114" i="18"/>
  <c r="AI114" i="18"/>
  <c r="AH94" i="18"/>
  <c r="AH127" i="18" s="1"/>
  <c r="AH47" i="18"/>
  <c r="AH48" i="18" s="1"/>
  <c r="AJ182" i="18" a="1"/>
  <c r="AJ182" i="18" s="1"/>
  <c r="AJ81" i="18"/>
  <c r="AJ114" i="18"/>
  <c r="AJ113" i="18"/>
  <c r="AJ80" i="18"/>
  <c r="AJ181" i="18" a="1"/>
  <c r="AJ181" i="18" s="1"/>
  <c r="AJ79" i="18"/>
  <c r="AJ112" i="18"/>
  <c r="AJ180" i="18" a="1"/>
  <c r="AJ180" i="18" s="1"/>
  <c r="AJ179" i="18" a="1"/>
  <c r="AJ179" i="18" s="1"/>
  <c r="AJ78" i="18"/>
  <c r="AJ111" i="18"/>
  <c r="AJ178" i="18" a="1"/>
  <c r="AJ178" i="18" s="1"/>
  <c r="AJ77" i="18"/>
  <c r="AJ110" i="18"/>
  <c r="AJ177" i="18" a="1"/>
  <c r="AJ177" i="18" s="1"/>
  <c r="AJ109" i="18"/>
  <c r="AJ76" i="18"/>
  <c r="AJ108" i="18"/>
  <c r="AJ75" i="18"/>
  <c r="AJ176" i="18" a="1"/>
  <c r="AJ176" i="18" s="1"/>
  <c r="AJ175" i="18" a="1"/>
  <c r="AJ175" i="18" s="1"/>
  <c r="AJ74" i="18"/>
  <c r="AJ107" i="18"/>
  <c r="AJ73" i="18"/>
  <c r="AJ106" i="18"/>
  <c r="AJ174" i="18" a="1"/>
  <c r="AJ174" i="18" s="1"/>
  <c r="AJ72" i="18"/>
  <c r="AJ105" i="18"/>
  <c r="AJ173" i="18" a="1"/>
  <c r="AJ173" i="18" s="1"/>
  <c r="AJ172" i="18" a="1"/>
  <c r="AJ172" i="18" s="1"/>
  <c r="AJ71" i="18"/>
  <c r="AJ104" i="18"/>
  <c r="AJ171" i="18" a="1"/>
  <c r="AJ171" i="18" s="1"/>
  <c r="AJ103" i="18"/>
  <c r="AJ70" i="18"/>
  <c r="AJ102" i="18"/>
  <c r="AJ69" i="18"/>
  <c r="AJ170" i="18" a="1"/>
  <c r="AJ170" i="18" s="1"/>
  <c r="AJ169" i="18" a="1"/>
  <c r="AJ169" i="18" s="1"/>
  <c r="AJ101" i="18"/>
  <c r="AJ68" i="18"/>
  <c r="AJ168" i="18" a="1"/>
  <c r="AJ168" i="18" s="1"/>
  <c r="AJ100" i="18"/>
  <c r="AJ67" i="18"/>
  <c r="AJ66" i="18"/>
  <c r="AJ99" i="18"/>
  <c r="AJ167" i="18" a="1"/>
  <c r="AJ167" i="18" s="1"/>
  <c r="AJ65" i="18"/>
  <c r="AJ98" i="18"/>
  <c r="AJ166" i="18" a="1"/>
  <c r="AJ166" i="18" s="1"/>
  <c r="AJ97" i="18"/>
  <c r="AJ165" i="18" a="1"/>
  <c r="AJ165" i="18" s="1"/>
  <c r="AJ64" i="18"/>
  <c r="AJ63" i="18"/>
  <c r="AJ164" i="18" a="1"/>
  <c r="AJ164" i="18" s="1"/>
  <c r="AJ163" i="18" a="1"/>
  <c r="AJ163" i="18" s="1"/>
  <c r="AJ62" i="18"/>
  <c r="AJ95" i="18"/>
  <c r="AJ61" i="18"/>
  <c r="AJ94" i="18"/>
  <c r="AJ162" i="18" a="1"/>
  <c r="AJ162" i="18" s="1"/>
  <c r="AJ161" i="18" a="1"/>
  <c r="AJ161" i="18" s="1"/>
  <c r="AJ60" i="18"/>
  <c r="AJ93" i="18"/>
  <c r="AJ160" i="18" a="1"/>
  <c r="AJ160" i="18" s="1"/>
  <c r="AJ59" i="18"/>
  <c r="AJ92" i="18"/>
  <c r="AJ91" i="18"/>
  <c r="AJ159" i="18" a="1"/>
  <c r="AJ159" i="18" s="1"/>
  <c r="AJ58" i="18"/>
  <c r="AJ90" i="18"/>
  <c r="AJ57" i="18"/>
  <c r="AJ158" i="18" a="1"/>
  <c r="AJ158" i="18" s="1"/>
  <c r="AJ157" i="18" a="1"/>
  <c r="AJ157" i="18" s="1"/>
  <c r="AJ56" i="18"/>
  <c r="AJ89" i="18"/>
  <c r="AJ55" i="18"/>
  <c r="AJ156" i="18" a="1"/>
  <c r="AJ156" i="18" s="1"/>
  <c r="AJ88" i="18"/>
  <c r="AJ205" i="18"/>
  <c r="AJ37" i="18"/>
  <c r="AJ87" i="18"/>
  <c r="AJ36" i="18"/>
  <c r="AK28" i="18"/>
  <c r="AJ155" i="18" a="1"/>
  <c r="AJ155" i="18" s="1"/>
  <c r="AJ54" i="18"/>
  <c r="AJ35" i="18"/>
  <c r="AI199" i="18"/>
  <c r="AI212" i="18"/>
  <c r="AI200" i="18"/>
  <c r="AI213" i="18"/>
  <c r="AG146" i="18"/>
  <c r="AI146" i="18"/>
  <c r="AI144" i="18"/>
  <c r="AI137" i="18"/>
  <c r="AI122" i="18"/>
  <c r="AI123" i="18"/>
  <c r="AI124" i="18"/>
  <c r="AI121" i="18"/>
  <c r="AI135" i="18"/>
  <c r="AI126" i="18"/>
  <c r="AI143" i="18"/>
  <c r="AI202" i="18"/>
  <c r="AI140" i="18"/>
  <c r="AI136" i="18"/>
  <c r="AI132" i="18"/>
  <c r="AI137" i="17"/>
  <c r="AI129" i="17"/>
  <c r="AI139" i="17"/>
  <c r="AI135" i="17"/>
  <c r="AI138" i="17"/>
  <c r="AI140" i="17"/>
  <c r="AI147" i="17"/>
  <c r="AI132" i="17"/>
  <c r="AH146" i="17"/>
  <c r="AI125" i="17"/>
  <c r="AI130" i="17"/>
  <c r="AI143" i="17"/>
  <c r="AI144" i="17"/>
  <c r="AI120" i="17"/>
  <c r="AI121" i="17"/>
  <c r="AI124" i="17"/>
  <c r="AI126" i="17"/>
  <c r="AI136" i="17"/>
  <c r="AI146" i="17"/>
  <c r="AI200" i="17"/>
  <c r="AI212" i="17"/>
  <c r="AI199" i="17"/>
  <c r="AI213" i="17"/>
  <c r="AI94" i="17"/>
  <c r="AI127" i="17" s="1"/>
  <c r="AI34" i="17"/>
  <c r="AI38" i="17" s="1"/>
  <c r="AI39" i="17" s="1"/>
  <c r="AJ33" i="17"/>
  <c r="AH38" i="17"/>
  <c r="AH39" i="17" s="1"/>
  <c r="AH81" i="17"/>
  <c r="AH47" i="17"/>
  <c r="AH48" i="17" s="1"/>
  <c r="AH94" i="17"/>
  <c r="AH127" i="17" s="1"/>
  <c r="AH114" i="17"/>
  <c r="AJ155" i="17" a="1"/>
  <c r="AJ155" i="17" s="1"/>
  <c r="AJ205" i="17"/>
  <c r="AJ87" i="17"/>
  <c r="AJ54" i="17"/>
  <c r="AJ44" i="17"/>
  <c r="AJ37" i="17"/>
  <c r="AK28" i="17"/>
  <c r="AJ46" i="17"/>
  <c r="AJ36" i="17"/>
  <c r="AJ35" i="17"/>
  <c r="AJ45" i="17"/>
  <c r="AJ88" i="17"/>
  <c r="AJ156" i="17" a="1"/>
  <c r="AJ156" i="17" s="1"/>
  <c r="AJ157" i="17" a="1"/>
  <c r="AJ157" i="17" s="1"/>
  <c r="AJ55" i="17"/>
  <c r="AJ56" i="17"/>
  <c r="AJ158" i="17" a="1"/>
  <c r="AJ158" i="17" s="1"/>
  <c r="AJ89" i="17"/>
  <c r="AJ159" i="17" a="1"/>
  <c r="AJ159" i="17" s="1"/>
  <c r="AJ90" i="17"/>
  <c r="AJ57" i="17"/>
  <c r="AJ58" i="17"/>
  <c r="AJ160" i="17" a="1"/>
  <c r="AJ160" i="17" s="1"/>
  <c r="AJ91" i="17"/>
  <c r="AJ161" i="17" a="1"/>
  <c r="AJ161" i="17" s="1"/>
  <c r="AJ59" i="17"/>
  <c r="AJ92" i="17"/>
  <c r="AJ162" i="17" a="1"/>
  <c r="AJ162" i="17" s="1"/>
  <c r="AJ60" i="17"/>
  <c r="AJ93" i="17"/>
  <c r="AJ94" i="17"/>
  <c r="AJ163" i="17" a="1"/>
  <c r="AJ163" i="17" s="1"/>
  <c r="AJ61" i="17"/>
  <c r="AJ62" i="17"/>
  <c r="AJ164" i="17" a="1"/>
  <c r="AJ164" i="17" s="1"/>
  <c r="AJ63" i="17"/>
  <c r="AJ165" i="17" a="1"/>
  <c r="AJ165" i="17" s="1"/>
  <c r="AJ97" i="17"/>
  <c r="AJ64" i="17"/>
  <c r="AJ166" i="17" a="1"/>
  <c r="AJ166" i="17" s="1"/>
  <c r="AJ98" i="17"/>
  <c r="AJ167" i="17" a="1"/>
  <c r="AJ167" i="17" s="1"/>
  <c r="AJ65" i="17"/>
  <c r="AJ168" i="17" a="1"/>
  <c r="AJ168" i="17" s="1"/>
  <c r="AJ66" i="17"/>
  <c r="AJ99" i="17"/>
  <c r="AJ67" i="17"/>
  <c r="AJ100" i="17"/>
  <c r="AJ169" i="17" a="1"/>
  <c r="AJ169" i="17" s="1"/>
  <c r="AJ170" i="17" a="1"/>
  <c r="AJ170" i="17" s="1"/>
  <c r="AJ101" i="17"/>
  <c r="AJ68" i="17"/>
  <c r="AJ102" i="17"/>
  <c r="AJ69" i="17"/>
  <c r="AJ171" i="17" a="1"/>
  <c r="AJ171" i="17" s="1"/>
  <c r="AJ103" i="17"/>
  <c r="AJ70" i="17"/>
  <c r="AJ172" i="17" a="1"/>
  <c r="AJ172" i="17" s="1"/>
  <c r="AJ71" i="17"/>
  <c r="AJ104" i="17"/>
  <c r="AJ173" i="17" a="1"/>
  <c r="AJ173" i="17" s="1"/>
  <c r="AJ174" i="17" a="1"/>
  <c r="AJ174" i="17" s="1"/>
  <c r="AJ72" i="17"/>
  <c r="AJ105" i="17"/>
  <c r="AJ175" i="17" a="1"/>
  <c r="AJ175" i="17" s="1"/>
  <c r="AJ106" i="17"/>
  <c r="AJ73" i="17"/>
  <c r="AJ176" i="17" a="1"/>
  <c r="AJ176" i="17" s="1"/>
  <c r="AJ74" i="17"/>
  <c r="AJ107" i="17"/>
  <c r="AJ108" i="17"/>
  <c r="AJ75" i="17"/>
  <c r="AJ177" i="17" a="1"/>
  <c r="AJ177" i="17" s="1"/>
  <c r="AJ109" i="17"/>
  <c r="AJ178" i="17" a="1"/>
  <c r="AJ178" i="17" s="1"/>
  <c r="AJ76" i="17"/>
  <c r="AJ110" i="17"/>
  <c r="AJ77" i="17"/>
  <c r="AJ179" i="17" a="1"/>
  <c r="AJ179" i="17" s="1"/>
  <c r="AJ111" i="17"/>
  <c r="AJ78" i="17"/>
  <c r="AJ180" i="17" a="1"/>
  <c r="AJ180" i="17" s="1"/>
  <c r="AJ112" i="17"/>
  <c r="AJ79" i="17"/>
  <c r="AJ181" i="17" a="1"/>
  <c r="AJ181" i="17" s="1"/>
  <c r="AJ80" i="17"/>
  <c r="AJ113" i="17"/>
  <c r="AJ182" i="17" a="1"/>
  <c r="AJ182" i="17" s="1"/>
  <c r="AJ81" i="17"/>
  <c r="AJ114" i="17"/>
  <c r="AJ42" i="17"/>
  <c r="AI43" i="17"/>
  <c r="AJ134" i="17" l="1"/>
  <c r="AJ135" i="17"/>
  <c r="AJ123" i="17"/>
  <c r="AJ130" i="17"/>
  <c r="AJ121" i="17"/>
  <c r="BG192" i="18"/>
  <c r="BG189" i="18"/>
  <c r="BG192" i="17"/>
  <c r="BG189" i="17"/>
  <c r="AJ144" i="17"/>
  <c r="AJ202" i="17"/>
  <c r="AJ142" i="17"/>
  <c r="AJ131" i="17"/>
  <c r="AJ120" i="18"/>
  <c r="AJ135" i="18"/>
  <c r="AJ123" i="18"/>
  <c r="AJ134" i="18"/>
  <c r="AJ133" i="18"/>
  <c r="AJ136" i="18"/>
  <c r="AJ130" i="18"/>
  <c r="AJ127" i="18"/>
  <c r="AJ142" i="18"/>
  <c r="AJ146" i="18"/>
  <c r="AJ141" i="18"/>
  <c r="AJ124" i="18"/>
  <c r="AK33" i="18"/>
  <c r="AJ34" i="18"/>
  <c r="AJ38" i="18" s="1"/>
  <c r="AJ39" i="18" s="1"/>
  <c r="AK42" i="18"/>
  <c r="AJ43" i="18"/>
  <c r="AI95" i="18"/>
  <c r="AI128" i="18" s="1"/>
  <c r="AI47" i="18"/>
  <c r="AI48" i="18" s="1"/>
  <c r="AJ200" i="18"/>
  <c r="AJ213" i="18"/>
  <c r="G221" i="18" s="1"/>
  <c r="AK81" i="18"/>
  <c r="AK114" i="18"/>
  <c r="AK182" i="18" a="1"/>
  <c r="AK182" i="18" s="1"/>
  <c r="AK181" i="18" a="1"/>
  <c r="AK181" i="18" s="1"/>
  <c r="AK80" i="18"/>
  <c r="AK113" i="18"/>
  <c r="AK79" i="18"/>
  <c r="AK112" i="18"/>
  <c r="AK180" i="18" a="1"/>
  <c r="AK180" i="18" s="1"/>
  <c r="AK179" i="18" a="1"/>
  <c r="AK179" i="18" s="1"/>
  <c r="AK78" i="18"/>
  <c r="AK111" i="18"/>
  <c r="AK178" i="18" a="1"/>
  <c r="AK178" i="18" s="1"/>
  <c r="AK77" i="18"/>
  <c r="AK110" i="18"/>
  <c r="AK177" i="18" a="1"/>
  <c r="AK177" i="18" s="1"/>
  <c r="AK76" i="18"/>
  <c r="AK109" i="18"/>
  <c r="AK176" i="18" a="1"/>
  <c r="AK176" i="18" s="1"/>
  <c r="AK108" i="18"/>
  <c r="AK75" i="18"/>
  <c r="AK175" i="18" a="1"/>
  <c r="AK175" i="18" s="1"/>
  <c r="AK74" i="18"/>
  <c r="AK107" i="18"/>
  <c r="AK174" i="18" a="1"/>
  <c r="AK174" i="18" s="1"/>
  <c r="AK73" i="18"/>
  <c r="AK106" i="18"/>
  <c r="AK72" i="18"/>
  <c r="AK105" i="18"/>
  <c r="AK173" i="18" a="1"/>
  <c r="AK173" i="18" s="1"/>
  <c r="AK172" i="18" a="1"/>
  <c r="AK172" i="18" s="1"/>
  <c r="AK71" i="18"/>
  <c r="AK104" i="18"/>
  <c r="AK70" i="18"/>
  <c r="AK103" i="18"/>
  <c r="AK171" i="18" a="1"/>
  <c r="AK171" i="18" s="1"/>
  <c r="AK170" i="18" a="1"/>
  <c r="AK170" i="18" s="1"/>
  <c r="AK69" i="18"/>
  <c r="AK102" i="18"/>
  <c r="AK169" i="18" a="1"/>
  <c r="AK169" i="18" s="1"/>
  <c r="AK101" i="18"/>
  <c r="AK68" i="18"/>
  <c r="AK67" i="18"/>
  <c r="AK168" i="18" a="1"/>
  <c r="AK168" i="18" s="1"/>
  <c r="AK100" i="18"/>
  <c r="AK99" i="18"/>
  <c r="AK66" i="18"/>
  <c r="AK167" i="18" a="1"/>
  <c r="AK167" i="18" s="1"/>
  <c r="AK166" i="18" a="1"/>
  <c r="AK166" i="18" s="1"/>
  <c r="AK65" i="18"/>
  <c r="AK98" i="18"/>
  <c r="AK165" i="18" a="1"/>
  <c r="AK165" i="18" s="1"/>
  <c r="AK64" i="18"/>
  <c r="AK164" i="18" a="1"/>
  <c r="AK164" i="18" s="1"/>
  <c r="AK63" i="18"/>
  <c r="AK62" i="18"/>
  <c r="AK95" i="18"/>
  <c r="AK163" i="18" a="1"/>
  <c r="AK163" i="18" s="1"/>
  <c r="AK61" i="18"/>
  <c r="AK94" i="18"/>
  <c r="AK162" i="18" a="1"/>
  <c r="AK162" i="18" s="1"/>
  <c r="AK161" i="18" a="1"/>
  <c r="AK161" i="18" s="1"/>
  <c r="AK60" i="18"/>
  <c r="AK93" i="18"/>
  <c r="AK160" i="18" a="1"/>
  <c r="AK160" i="18" s="1"/>
  <c r="AK59" i="18"/>
  <c r="AK92" i="18"/>
  <c r="AK159" i="18" a="1"/>
  <c r="AK159" i="18" s="1"/>
  <c r="AK58" i="18"/>
  <c r="AK91" i="18"/>
  <c r="AK90" i="18"/>
  <c r="AK57" i="18"/>
  <c r="AK158" i="18" a="1"/>
  <c r="AK158" i="18" s="1"/>
  <c r="AK56" i="18"/>
  <c r="AK89" i="18"/>
  <c r="AK157" i="18" a="1"/>
  <c r="AK157" i="18" s="1"/>
  <c r="AK55" i="18"/>
  <c r="AK88" i="18"/>
  <c r="AK156" i="18" a="1"/>
  <c r="AK156" i="18" s="1"/>
  <c r="AK205" i="18"/>
  <c r="AK37" i="18"/>
  <c r="AK155" i="18" a="1"/>
  <c r="AK155" i="18" s="1"/>
  <c r="AL28" i="18"/>
  <c r="AK35" i="18"/>
  <c r="AK36" i="18"/>
  <c r="AK87" i="18"/>
  <c r="AJ199" i="18"/>
  <c r="AJ212" i="18"/>
  <c r="G220" i="18" s="1"/>
  <c r="AJ137" i="18"/>
  <c r="AJ132" i="18"/>
  <c r="AJ131" i="18"/>
  <c r="AJ122" i="18"/>
  <c r="AJ121" i="18"/>
  <c r="AJ202" i="18"/>
  <c r="AJ144" i="18"/>
  <c r="AJ139" i="18"/>
  <c r="AJ128" i="18"/>
  <c r="AJ125" i="18"/>
  <c r="AJ126" i="18"/>
  <c r="AJ145" i="18"/>
  <c r="AJ140" i="18"/>
  <c r="AI147" i="18"/>
  <c r="AH147" i="18"/>
  <c r="AJ147" i="18"/>
  <c r="AJ143" i="18"/>
  <c r="AJ138" i="18"/>
  <c r="AJ141" i="17"/>
  <c r="AJ146" i="17"/>
  <c r="AJ145" i="17"/>
  <c r="AJ143" i="17"/>
  <c r="AJ136" i="17"/>
  <c r="AJ127" i="17"/>
  <c r="AJ138" i="17"/>
  <c r="AJ120" i="17"/>
  <c r="AH147" i="17"/>
  <c r="AJ147" i="17"/>
  <c r="AJ132" i="17"/>
  <c r="AJ133" i="17"/>
  <c r="AJ139" i="17"/>
  <c r="AJ140" i="17"/>
  <c r="AJ125" i="17"/>
  <c r="AJ122" i="17"/>
  <c r="AJ124" i="17"/>
  <c r="AJ137" i="17"/>
  <c r="AJ126" i="17"/>
  <c r="AJ200" i="17"/>
  <c r="AJ212" i="17"/>
  <c r="AJ199" i="17"/>
  <c r="AJ213" i="17"/>
  <c r="AJ95" i="17"/>
  <c r="AJ128" i="17" s="1"/>
  <c r="AJ34" i="17"/>
  <c r="AJ38" i="17" s="1"/>
  <c r="AJ39" i="17" s="1"/>
  <c r="AK33" i="17"/>
  <c r="AK155" i="17" a="1"/>
  <c r="AK155" i="17" s="1"/>
  <c r="AK205" i="17"/>
  <c r="AK156" i="17" a="1"/>
  <c r="AK156" i="17" s="1"/>
  <c r="AK87" i="17"/>
  <c r="AK55" i="17"/>
  <c r="AK44" i="17"/>
  <c r="AK37" i="17"/>
  <c r="AL28" i="17"/>
  <c r="AK46" i="17"/>
  <c r="AK45" i="17"/>
  <c r="AK36" i="17"/>
  <c r="AK88" i="17"/>
  <c r="AK35" i="17"/>
  <c r="AK157" i="17" a="1"/>
  <c r="AK157" i="17" s="1"/>
  <c r="AK158" i="17" a="1"/>
  <c r="AK158" i="17" s="1"/>
  <c r="AK89" i="17"/>
  <c r="AK56" i="17"/>
  <c r="AK159" i="17" a="1"/>
  <c r="AK159" i="17" s="1"/>
  <c r="AK90" i="17"/>
  <c r="AK57" i="17"/>
  <c r="AK58" i="17"/>
  <c r="AK91" i="17"/>
  <c r="AK160" i="17" a="1"/>
  <c r="AK160" i="17" s="1"/>
  <c r="AK161" i="17" a="1"/>
  <c r="AK161" i="17" s="1"/>
  <c r="AK59" i="17"/>
  <c r="AK92" i="17"/>
  <c r="AK60" i="17"/>
  <c r="AK93" i="17"/>
  <c r="AK162" i="17" a="1"/>
  <c r="AK162" i="17" s="1"/>
  <c r="AK94" i="17"/>
  <c r="AK61" i="17"/>
  <c r="AK163" i="17" a="1"/>
  <c r="AK163" i="17" s="1"/>
  <c r="AK164" i="17" a="1"/>
  <c r="AK164" i="17" s="1"/>
  <c r="AK62" i="17"/>
  <c r="AK95" i="17"/>
  <c r="AK165" i="17" a="1"/>
  <c r="AK165" i="17" s="1"/>
  <c r="AK63" i="17"/>
  <c r="AK166" i="17" a="1"/>
  <c r="AK166" i="17" s="1"/>
  <c r="AK64" i="17"/>
  <c r="AK98" i="17"/>
  <c r="AK167" i="17" a="1"/>
  <c r="AK167" i="17" s="1"/>
  <c r="AK65" i="17"/>
  <c r="AK66" i="17"/>
  <c r="AK99" i="17"/>
  <c r="AK168" i="17" a="1"/>
  <c r="AK168" i="17" s="1"/>
  <c r="AK169" i="17" a="1"/>
  <c r="AK169" i="17" s="1"/>
  <c r="AK100" i="17"/>
  <c r="AK67" i="17"/>
  <c r="AK170" i="17" a="1"/>
  <c r="AK170" i="17" s="1"/>
  <c r="AK68" i="17"/>
  <c r="AK101" i="17"/>
  <c r="AK69" i="17"/>
  <c r="AK171" i="17" a="1"/>
  <c r="AK171" i="17" s="1"/>
  <c r="AK102" i="17"/>
  <c r="AK103" i="17"/>
  <c r="AK172" i="17" a="1"/>
  <c r="AK172" i="17" s="1"/>
  <c r="AK70" i="17"/>
  <c r="AK173" i="17" a="1"/>
  <c r="AK173" i="17" s="1"/>
  <c r="AK71" i="17"/>
  <c r="AK104" i="17"/>
  <c r="AK174" i="17" a="1"/>
  <c r="AK174" i="17" s="1"/>
  <c r="AK105" i="17"/>
  <c r="AK72" i="17"/>
  <c r="AK106" i="17"/>
  <c r="AK73" i="17"/>
  <c r="AK175" i="17" a="1"/>
  <c r="AK175" i="17" s="1"/>
  <c r="AK74" i="17"/>
  <c r="AK107" i="17"/>
  <c r="AK176" i="17" a="1"/>
  <c r="AK176" i="17" s="1"/>
  <c r="AK108" i="17"/>
  <c r="AK75" i="17"/>
  <c r="AK177" i="17" a="1"/>
  <c r="AK177" i="17" s="1"/>
  <c r="AK178" i="17" a="1"/>
  <c r="AK178" i="17" s="1"/>
  <c r="AK109" i="17"/>
  <c r="AK76" i="17"/>
  <c r="AK77" i="17"/>
  <c r="AK110" i="17"/>
  <c r="AK179" i="17" a="1"/>
  <c r="AK179" i="17" s="1"/>
  <c r="AK180" i="17" a="1"/>
  <c r="AK180" i="17" s="1"/>
  <c r="AK111" i="17"/>
  <c r="AK78" i="17"/>
  <c r="AK112" i="17"/>
  <c r="AK181" i="17" a="1"/>
  <c r="AK181" i="17" s="1"/>
  <c r="AK79" i="17"/>
  <c r="AK182" i="17" a="1"/>
  <c r="AK182" i="17" s="1"/>
  <c r="AK113" i="17"/>
  <c r="AK80" i="17"/>
  <c r="AK81" i="17"/>
  <c r="AK114" i="17"/>
  <c r="AI47" i="17"/>
  <c r="AI48" i="17" s="1"/>
  <c r="AI95" i="17"/>
  <c r="AI128" i="17" s="1"/>
  <c r="AJ43" i="17"/>
  <c r="AK42" i="17"/>
  <c r="AK123" i="17" l="1"/>
  <c r="AK142" i="17"/>
  <c r="AK145" i="17"/>
  <c r="AK138" i="17"/>
  <c r="BE193" i="18"/>
  <c r="BE194" i="18" s="1"/>
  <c r="BH192" i="18"/>
  <c r="BH189" i="18"/>
  <c r="BF193" i="18"/>
  <c r="BF194" i="18" s="1"/>
  <c r="BE193" i="17"/>
  <c r="BE194" i="17" s="1"/>
  <c r="BH192" i="17"/>
  <c r="BH189" i="17"/>
  <c r="AK141" i="17"/>
  <c r="AK144" i="17"/>
  <c r="AK202" i="17"/>
  <c r="AK96" i="18"/>
  <c r="AK123" i="18"/>
  <c r="AK131" i="18"/>
  <c r="AK144" i="18"/>
  <c r="AK142" i="18"/>
  <c r="AK145" i="18"/>
  <c r="AK143" i="18"/>
  <c r="AK134" i="18"/>
  <c r="AK141" i="18"/>
  <c r="AK132" i="18"/>
  <c r="AL33" i="18"/>
  <c r="AK34" i="18"/>
  <c r="AL42" i="18"/>
  <c r="AK43" i="18"/>
  <c r="AJ96" i="18"/>
  <c r="AJ129" i="18" s="1"/>
  <c r="AJ47" i="18"/>
  <c r="AJ48" i="18" s="1"/>
  <c r="AL182" i="18" a="1"/>
  <c r="AL182" i="18" s="1"/>
  <c r="AL81" i="18"/>
  <c r="AL114" i="18"/>
  <c r="AL113" i="18"/>
  <c r="AL80" i="18"/>
  <c r="AL181" i="18" a="1"/>
  <c r="AL181" i="18" s="1"/>
  <c r="AL79" i="18"/>
  <c r="AL112" i="18"/>
  <c r="AL180" i="18" a="1"/>
  <c r="AL180" i="18" s="1"/>
  <c r="AL179" i="18" a="1"/>
  <c r="AL179" i="18" s="1"/>
  <c r="AL78" i="18"/>
  <c r="AL111" i="18"/>
  <c r="AL178" i="18" a="1"/>
  <c r="AL178" i="18" s="1"/>
  <c r="AL77" i="18"/>
  <c r="AL110" i="18"/>
  <c r="AL177" i="18" a="1"/>
  <c r="AL177" i="18" s="1"/>
  <c r="AL76" i="18"/>
  <c r="AL109" i="18"/>
  <c r="AL108" i="18"/>
  <c r="AL176" i="18" a="1"/>
  <c r="AL176" i="18" s="1"/>
  <c r="AL75" i="18"/>
  <c r="AL175" i="18" a="1"/>
  <c r="AL175" i="18" s="1"/>
  <c r="AL74" i="18"/>
  <c r="AL107" i="18"/>
  <c r="AL73" i="18"/>
  <c r="AL106" i="18"/>
  <c r="AL174" i="18" a="1"/>
  <c r="AL174" i="18" s="1"/>
  <c r="AL72" i="18"/>
  <c r="AL105" i="18"/>
  <c r="AL173" i="18" a="1"/>
  <c r="AL173" i="18" s="1"/>
  <c r="AL71" i="18"/>
  <c r="AL104" i="18"/>
  <c r="AL172" i="18" a="1"/>
  <c r="AL172" i="18" s="1"/>
  <c r="AL103" i="18"/>
  <c r="AL171" i="18" a="1"/>
  <c r="AL171" i="18" s="1"/>
  <c r="AL70" i="18"/>
  <c r="AL69" i="18"/>
  <c r="AL102" i="18"/>
  <c r="AL170" i="18" a="1"/>
  <c r="AL170" i="18" s="1"/>
  <c r="AL169" i="18" a="1"/>
  <c r="AL169" i="18" s="1"/>
  <c r="AL101" i="18"/>
  <c r="AL68" i="18"/>
  <c r="AL168" i="18" a="1"/>
  <c r="AL168" i="18" s="1"/>
  <c r="AL67" i="18"/>
  <c r="AL100" i="18"/>
  <c r="AL99" i="18"/>
  <c r="AL66" i="18"/>
  <c r="AL167" i="18" a="1"/>
  <c r="AL167" i="18" s="1"/>
  <c r="AL65" i="18"/>
  <c r="AL166" i="18" a="1"/>
  <c r="AL166" i="18" s="1"/>
  <c r="AL64" i="18"/>
  <c r="AL165" i="18" a="1"/>
  <c r="AL165" i="18" s="1"/>
  <c r="AL96" i="18"/>
  <c r="AL63" i="18"/>
  <c r="AL164" i="18" a="1"/>
  <c r="AL164" i="18" s="1"/>
  <c r="AL163" i="18" a="1"/>
  <c r="AL163" i="18" s="1"/>
  <c r="AL62" i="18"/>
  <c r="AL95" i="18"/>
  <c r="AL61" i="18"/>
  <c r="AL94" i="18"/>
  <c r="AL162" i="18" a="1"/>
  <c r="AL162" i="18" s="1"/>
  <c r="AL161" i="18" a="1"/>
  <c r="AL161" i="18" s="1"/>
  <c r="AL60" i="18"/>
  <c r="AL93" i="18"/>
  <c r="AL160" i="18" a="1"/>
  <c r="AL160" i="18" s="1"/>
  <c r="AL59" i="18"/>
  <c r="AL92" i="18"/>
  <c r="AL91" i="18"/>
  <c r="AL159" i="18" a="1"/>
  <c r="AL159" i="18" s="1"/>
  <c r="AL58" i="18"/>
  <c r="AL57" i="18"/>
  <c r="AL90" i="18"/>
  <c r="AL158" i="18" a="1"/>
  <c r="AL158" i="18" s="1"/>
  <c r="AL157" i="18" a="1"/>
  <c r="AL157" i="18" s="1"/>
  <c r="AL56" i="18"/>
  <c r="AL89" i="18"/>
  <c r="AL88" i="18"/>
  <c r="AL156" i="18" a="1"/>
  <c r="AL156" i="18" s="1"/>
  <c r="AL205" i="18"/>
  <c r="AL35" i="18"/>
  <c r="AL36" i="18"/>
  <c r="AM28" i="18"/>
  <c r="AL87" i="18"/>
  <c r="AL37" i="18"/>
  <c r="AL202" i="18" s="1"/>
  <c r="AL155" i="18" a="1"/>
  <c r="AL155" i="18" s="1"/>
  <c r="AK199" i="18"/>
  <c r="AK212" i="18"/>
  <c r="H220" i="18" s="1"/>
  <c r="AK200" i="18"/>
  <c r="AK213" i="18"/>
  <c r="H221" i="18" s="1"/>
  <c r="AK147" i="18"/>
  <c r="AK140" i="18"/>
  <c r="AK139" i="18"/>
  <c r="AK138" i="18"/>
  <c r="AK137" i="18"/>
  <c r="AK136" i="18"/>
  <c r="AK135" i="18"/>
  <c r="AK133" i="18"/>
  <c r="AK128" i="18"/>
  <c r="AK127" i="18"/>
  <c r="AK126" i="18"/>
  <c r="AK125" i="18"/>
  <c r="AK202" i="18"/>
  <c r="AK146" i="18"/>
  <c r="AK121" i="18"/>
  <c r="AK124" i="18"/>
  <c r="AK122" i="18"/>
  <c r="AK146" i="17"/>
  <c r="AK127" i="17"/>
  <c r="AK122" i="17"/>
  <c r="AK133" i="17"/>
  <c r="AK136" i="17"/>
  <c r="AK139" i="17"/>
  <c r="AK143" i="17"/>
  <c r="G221" i="17"/>
  <c r="AK131" i="17"/>
  <c r="AK121" i="17"/>
  <c r="AK124" i="17"/>
  <c r="AK126" i="17"/>
  <c r="AK134" i="17"/>
  <c r="AK135" i="17"/>
  <c r="AK137" i="17"/>
  <c r="AK140" i="17"/>
  <c r="AK147" i="17"/>
  <c r="AK125" i="17"/>
  <c r="AK128" i="17"/>
  <c r="AK132" i="17"/>
  <c r="AK200" i="17"/>
  <c r="AK199" i="17"/>
  <c r="AK212" i="17"/>
  <c r="AK213" i="17"/>
  <c r="AK96" i="17"/>
  <c r="AK129" i="17" s="1"/>
  <c r="AL42" i="17"/>
  <c r="AK43" i="17"/>
  <c r="AL155" i="17" a="1"/>
  <c r="AL155" i="17" s="1"/>
  <c r="AL205" i="17"/>
  <c r="AL156" i="17" a="1"/>
  <c r="AL156" i="17" s="1"/>
  <c r="AL87" i="17"/>
  <c r="AL36" i="17"/>
  <c r="AL44" i="17"/>
  <c r="AL46" i="17"/>
  <c r="AL35" i="17"/>
  <c r="AM28" i="17"/>
  <c r="AL37" i="17"/>
  <c r="AL202" i="17" s="1"/>
  <c r="AL45" i="17"/>
  <c r="AL157" i="17" a="1"/>
  <c r="AL157" i="17" s="1"/>
  <c r="AL88" i="17"/>
  <c r="AL56" i="17"/>
  <c r="AL158" i="17" a="1"/>
  <c r="AL158" i="17" s="1"/>
  <c r="AL89" i="17"/>
  <c r="AL90" i="17"/>
  <c r="AL57" i="17"/>
  <c r="AL159" i="17" a="1"/>
  <c r="AL159" i="17" s="1"/>
  <c r="AL91" i="17"/>
  <c r="AL160" i="17" a="1"/>
  <c r="AL160" i="17" s="1"/>
  <c r="AL58" i="17"/>
  <c r="AL161" i="17" a="1"/>
  <c r="AL161" i="17" s="1"/>
  <c r="AL92" i="17"/>
  <c r="AL59" i="17"/>
  <c r="AL60" i="17"/>
  <c r="AL93" i="17"/>
  <c r="AL162" i="17" a="1"/>
  <c r="AL162" i="17" s="1"/>
  <c r="AL163" i="17" a="1"/>
  <c r="AL163" i="17" s="1"/>
  <c r="AL61" i="17"/>
  <c r="AL94" i="17"/>
  <c r="AL95" i="17"/>
  <c r="AL62" i="17"/>
  <c r="AL164" i="17" a="1"/>
  <c r="AL164" i="17" s="1"/>
  <c r="AL165" i="17" a="1"/>
  <c r="AL165" i="17" s="1"/>
  <c r="AL63" i="17"/>
  <c r="AL96" i="17"/>
  <c r="AL64" i="17"/>
  <c r="AL166" i="17" a="1"/>
  <c r="AL166" i="17" s="1"/>
  <c r="AL167" i="17" a="1"/>
  <c r="AL167" i="17" s="1"/>
  <c r="AL65" i="17"/>
  <c r="AL66" i="17"/>
  <c r="AL168" i="17" a="1"/>
  <c r="AL168" i="17" s="1"/>
  <c r="AL99" i="17"/>
  <c r="AL100" i="17"/>
  <c r="AL169" i="17" a="1"/>
  <c r="AL169" i="17" s="1"/>
  <c r="AL67" i="17"/>
  <c r="AL68" i="17"/>
  <c r="AL101" i="17"/>
  <c r="AL170" i="17" a="1"/>
  <c r="AL170" i="17" s="1"/>
  <c r="AL171" i="17" a="1"/>
  <c r="AL171" i="17" s="1"/>
  <c r="AL69" i="17"/>
  <c r="AL102" i="17"/>
  <c r="AL172" i="17" a="1"/>
  <c r="AL172" i="17" s="1"/>
  <c r="AL70" i="17"/>
  <c r="AL103" i="17"/>
  <c r="AL173" i="17" a="1"/>
  <c r="AL173" i="17" s="1"/>
  <c r="AL104" i="17"/>
  <c r="AL71" i="17"/>
  <c r="AL174" i="17" a="1"/>
  <c r="AL174" i="17" s="1"/>
  <c r="AL72" i="17"/>
  <c r="AL105" i="17"/>
  <c r="AL175" i="17" a="1"/>
  <c r="AL175" i="17" s="1"/>
  <c r="AL73" i="17"/>
  <c r="AL106" i="17"/>
  <c r="AL74" i="17"/>
  <c r="AL107" i="17"/>
  <c r="AL176" i="17" a="1"/>
  <c r="AL176" i="17" s="1"/>
  <c r="AL108" i="17"/>
  <c r="AL177" i="17" a="1"/>
  <c r="AL177" i="17" s="1"/>
  <c r="AL75" i="17"/>
  <c r="AL76" i="17"/>
  <c r="AL109" i="17"/>
  <c r="AL178" i="17" a="1"/>
  <c r="AL178" i="17" s="1"/>
  <c r="AL77" i="17"/>
  <c r="AL179" i="17" a="1"/>
  <c r="AL179" i="17" s="1"/>
  <c r="AL110" i="17"/>
  <c r="AL180" i="17" a="1"/>
  <c r="AL180" i="17" s="1"/>
  <c r="AL78" i="17"/>
  <c r="AL111" i="17"/>
  <c r="AL181" i="17" a="1"/>
  <c r="AL181" i="17" s="1"/>
  <c r="AL112" i="17"/>
  <c r="AL79" i="17"/>
  <c r="AL80" i="17"/>
  <c r="AL113" i="17"/>
  <c r="AL182" i="17" a="1"/>
  <c r="AL182" i="17" s="1"/>
  <c r="AL114" i="17"/>
  <c r="AL81" i="17"/>
  <c r="G220" i="17"/>
  <c r="AK34" i="17"/>
  <c r="AL33" i="17"/>
  <c r="AJ47" i="17"/>
  <c r="AJ48" i="17" s="1"/>
  <c r="AJ96" i="17"/>
  <c r="AJ129" i="17" s="1"/>
  <c r="AL141" i="17" l="1"/>
  <c r="AL147" i="17"/>
  <c r="AL137" i="17"/>
  <c r="AL133" i="17"/>
  <c r="AL128" i="17"/>
  <c r="BI192" i="18"/>
  <c r="BI189" i="18"/>
  <c r="BG193" i="18"/>
  <c r="BG194" i="18" s="1"/>
  <c r="BF193" i="17"/>
  <c r="BF194" i="17" s="1"/>
  <c r="BI192" i="17"/>
  <c r="BI189" i="17"/>
  <c r="BG193" i="17"/>
  <c r="BG194" i="17" s="1"/>
  <c r="AK129" i="18"/>
  <c r="AL124" i="17"/>
  <c r="AL124" i="18"/>
  <c r="AL146" i="18"/>
  <c r="AL129" i="18"/>
  <c r="AL141" i="18"/>
  <c r="AL143" i="18"/>
  <c r="AL140" i="18"/>
  <c r="AL123" i="18"/>
  <c r="AL136" i="18"/>
  <c r="AL135" i="18"/>
  <c r="AL132" i="18"/>
  <c r="AM33" i="18"/>
  <c r="AL34" i="18"/>
  <c r="AK54" i="18"/>
  <c r="AK120" i="18" s="1"/>
  <c r="AK38" i="18"/>
  <c r="AK39" i="18" s="1"/>
  <c r="AM42" i="18"/>
  <c r="AL43" i="18"/>
  <c r="AK97" i="18"/>
  <c r="AK130" i="18" s="1"/>
  <c r="AK47" i="18"/>
  <c r="AK48" i="18" s="1"/>
  <c r="AL199" i="18"/>
  <c r="AL212" i="18"/>
  <c r="I220" i="18" s="1"/>
  <c r="AL200" i="18"/>
  <c r="AL213" i="18"/>
  <c r="I221" i="18" s="1"/>
  <c r="AM81" i="18"/>
  <c r="AM114" i="18"/>
  <c r="AM182" i="18" a="1"/>
  <c r="AM182" i="18" s="1"/>
  <c r="AM181" i="18" a="1"/>
  <c r="AM181" i="18" s="1"/>
  <c r="AM113" i="18"/>
  <c r="AM80" i="18"/>
  <c r="AM79" i="18"/>
  <c r="AM112" i="18"/>
  <c r="AM180" i="18" a="1"/>
  <c r="AM180" i="18" s="1"/>
  <c r="AM179" i="18" a="1"/>
  <c r="AM179" i="18" s="1"/>
  <c r="AM78" i="18"/>
  <c r="AM111" i="18"/>
  <c r="AM178" i="18" a="1"/>
  <c r="AM178" i="18" s="1"/>
  <c r="AM77" i="18"/>
  <c r="AM110" i="18"/>
  <c r="AM109" i="18"/>
  <c r="AM177" i="18" a="1"/>
  <c r="AM177" i="18" s="1"/>
  <c r="AM76" i="18"/>
  <c r="AM108" i="18"/>
  <c r="AM75" i="18"/>
  <c r="AM176" i="18" a="1"/>
  <c r="AM176" i="18" s="1"/>
  <c r="AM175" i="18" a="1"/>
  <c r="AM175" i="18" s="1"/>
  <c r="AM74" i="18"/>
  <c r="AM107" i="18"/>
  <c r="AM174" i="18" a="1"/>
  <c r="AM174" i="18" s="1"/>
  <c r="AM73" i="18"/>
  <c r="AM106" i="18"/>
  <c r="AM72" i="18"/>
  <c r="AM105" i="18"/>
  <c r="AM173" i="18" a="1"/>
  <c r="AM173" i="18" s="1"/>
  <c r="AM172" i="18" a="1"/>
  <c r="AM172" i="18" s="1"/>
  <c r="AM71" i="18"/>
  <c r="AM104" i="18"/>
  <c r="AM103" i="18"/>
  <c r="AM70" i="18"/>
  <c r="AM171" i="18" a="1"/>
  <c r="AM171" i="18" s="1"/>
  <c r="AM170" i="18" a="1"/>
  <c r="AM170" i="18" s="1"/>
  <c r="AM69" i="18"/>
  <c r="AM102" i="18"/>
  <c r="AM169" i="18" a="1"/>
  <c r="AM169" i="18" s="1"/>
  <c r="AM68" i="18"/>
  <c r="AM101" i="18"/>
  <c r="AM168" i="18" a="1"/>
  <c r="AM168" i="18" s="1"/>
  <c r="AM100" i="18"/>
  <c r="AM67" i="18"/>
  <c r="AM66" i="18"/>
  <c r="AM167" i="18" a="1"/>
  <c r="AM167" i="18" s="1"/>
  <c r="AM166" i="18" a="1"/>
  <c r="AM166" i="18" s="1"/>
  <c r="AM65" i="18"/>
  <c r="AM98" i="18"/>
  <c r="AM64" i="18"/>
  <c r="AM165" i="18" a="1"/>
  <c r="AM165" i="18" s="1"/>
  <c r="AM97" i="18"/>
  <c r="AM96" i="18"/>
  <c r="AM63" i="18"/>
  <c r="AM164" i="18" a="1"/>
  <c r="AM164" i="18" s="1"/>
  <c r="AM163" i="18" a="1"/>
  <c r="AM163" i="18" s="1"/>
  <c r="AM62" i="18"/>
  <c r="AM95" i="18"/>
  <c r="AM61" i="18"/>
  <c r="AM94" i="18"/>
  <c r="AM162" i="18" a="1"/>
  <c r="AM162" i="18" s="1"/>
  <c r="AM161" i="18" a="1"/>
  <c r="AM161" i="18" s="1"/>
  <c r="AM60" i="18"/>
  <c r="AM93" i="18"/>
  <c r="AM160" i="18" a="1"/>
  <c r="AM160" i="18" s="1"/>
  <c r="AM59" i="18"/>
  <c r="AM92" i="18"/>
  <c r="AM58" i="18"/>
  <c r="AM91" i="18"/>
  <c r="AM159" i="18" a="1"/>
  <c r="AM159" i="18" s="1"/>
  <c r="AM90" i="18"/>
  <c r="AM57" i="18"/>
  <c r="AM158" i="18" a="1"/>
  <c r="AM158" i="18" s="1"/>
  <c r="AM89" i="18"/>
  <c r="AM157" i="18" a="1"/>
  <c r="AM157" i="18" s="1"/>
  <c r="AM55" i="18"/>
  <c r="AM156" i="18" a="1"/>
  <c r="AM156" i="18" s="1"/>
  <c r="AM88" i="18"/>
  <c r="AM205" i="18"/>
  <c r="AM87" i="18"/>
  <c r="AN28" i="18"/>
  <c r="AM35" i="18"/>
  <c r="AM37" i="18"/>
  <c r="AM155" i="18" a="1"/>
  <c r="AM155" i="18" s="1"/>
  <c r="AM36" i="18"/>
  <c r="AM54" i="18"/>
  <c r="AL97" i="18"/>
  <c r="AL130" i="18" s="1"/>
  <c r="AL128" i="18"/>
  <c r="AL127" i="18"/>
  <c r="AL126" i="18"/>
  <c r="AL125" i="18"/>
  <c r="AL54" i="18"/>
  <c r="AL120" i="18" s="1"/>
  <c r="AL144" i="18"/>
  <c r="AL142" i="18"/>
  <c r="AL137" i="18"/>
  <c r="AL122" i="18"/>
  <c r="AL133" i="18"/>
  <c r="AL139" i="18"/>
  <c r="AL145" i="18"/>
  <c r="AL147" i="18"/>
  <c r="AL138" i="18"/>
  <c r="AL134" i="18"/>
  <c r="AL123" i="17"/>
  <c r="AL132" i="17"/>
  <c r="AL146" i="17"/>
  <c r="AL126" i="17"/>
  <c r="AL125" i="17"/>
  <c r="AL143" i="17"/>
  <c r="AL134" i="17"/>
  <c r="AL135" i="17"/>
  <c r="AL127" i="17"/>
  <c r="AL136" i="17"/>
  <c r="AL140" i="17"/>
  <c r="AL129" i="17"/>
  <c r="AL139" i="17"/>
  <c r="AL142" i="17"/>
  <c r="AL144" i="17"/>
  <c r="AL122" i="17"/>
  <c r="AL138" i="17"/>
  <c r="AL145" i="17"/>
  <c r="AL200" i="17"/>
  <c r="AL212" i="17"/>
  <c r="AL199" i="17"/>
  <c r="AL213" i="17"/>
  <c r="H220" i="17"/>
  <c r="AK47" i="17"/>
  <c r="AK48" i="17" s="1"/>
  <c r="AK97" i="17"/>
  <c r="AK130" i="17" s="1"/>
  <c r="H221" i="17"/>
  <c r="AL43" i="17"/>
  <c r="AM42" i="17"/>
  <c r="AK38" i="17"/>
  <c r="AK39" i="17" s="1"/>
  <c r="AK54" i="17"/>
  <c r="AK120" i="17" s="1"/>
  <c r="AL34" i="17"/>
  <c r="AM55" i="17" s="1"/>
  <c r="AM33" i="17"/>
  <c r="I220" i="17"/>
  <c r="AM155" i="17" a="1"/>
  <c r="AM155" i="17" s="1"/>
  <c r="AM156" i="17" a="1"/>
  <c r="AM156" i="17" s="1"/>
  <c r="AM87" i="17"/>
  <c r="AM88" i="17"/>
  <c r="AM54" i="17"/>
  <c r="AM45" i="17"/>
  <c r="AN28" i="17"/>
  <c r="AM44" i="17"/>
  <c r="AM37" i="17"/>
  <c r="AM46" i="17"/>
  <c r="AM36" i="17"/>
  <c r="AM35" i="17"/>
  <c r="AM157" i="17" a="1"/>
  <c r="AM157" i="17" s="1"/>
  <c r="AM205" i="17"/>
  <c r="AM158" i="17" a="1"/>
  <c r="AM158" i="17" s="1"/>
  <c r="AM89" i="17"/>
  <c r="AM159" i="17" a="1"/>
  <c r="AM159" i="17" s="1"/>
  <c r="AM57" i="17"/>
  <c r="AM90" i="17"/>
  <c r="AM91" i="17"/>
  <c r="AM160" i="17" a="1"/>
  <c r="AM160" i="17" s="1"/>
  <c r="AM58" i="17"/>
  <c r="AM161" i="17" a="1"/>
  <c r="AM161" i="17" s="1"/>
  <c r="AM92" i="17"/>
  <c r="AM59" i="17"/>
  <c r="AM93" i="17"/>
  <c r="AM162" i="17" a="1"/>
  <c r="AM162" i="17" s="1"/>
  <c r="AM60" i="17"/>
  <c r="AM94" i="17"/>
  <c r="AM61" i="17"/>
  <c r="AM163" i="17" a="1"/>
  <c r="AM163" i="17" s="1"/>
  <c r="AM62" i="17"/>
  <c r="AM164" i="17" a="1"/>
  <c r="AM164" i="17" s="1"/>
  <c r="AM95" i="17"/>
  <c r="AM96" i="17"/>
  <c r="AM165" i="17" a="1"/>
  <c r="AM165" i="17" s="1"/>
  <c r="AM63" i="17"/>
  <c r="AM129" i="17" s="1"/>
  <c r="AM64" i="17"/>
  <c r="AM97" i="17"/>
  <c r="AM166" i="17" a="1"/>
  <c r="AM166" i="17" s="1"/>
  <c r="AM65" i="17"/>
  <c r="AM167" i="17" a="1"/>
  <c r="AM167" i="17" s="1"/>
  <c r="AM98" i="17"/>
  <c r="AM168" i="17" a="1"/>
  <c r="AM168" i="17" s="1"/>
  <c r="AM66" i="17"/>
  <c r="AM67" i="17"/>
  <c r="AM100" i="17"/>
  <c r="AM169" i="17" a="1"/>
  <c r="AM169" i="17" s="1"/>
  <c r="AM101" i="17"/>
  <c r="AM68" i="17"/>
  <c r="AM170" i="17" a="1"/>
  <c r="AM170" i="17" s="1"/>
  <c r="AM69" i="17"/>
  <c r="AM102" i="17"/>
  <c r="AM171" i="17" a="1"/>
  <c r="AM171" i="17" s="1"/>
  <c r="AM103" i="17"/>
  <c r="AM70" i="17"/>
  <c r="AM172" i="17" a="1"/>
  <c r="AM172" i="17" s="1"/>
  <c r="AM173" i="17" a="1"/>
  <c r="AM173" i="17" s="1"/>
  <c r="AM104" i="17"/>
  <c r="AM71" i="17"/>
  <c r="AM105" i="17"/>
  <c r="AM72" i="17"/>
  <c r="AM174" i="17" a="1"/>
  <c r="AM174" i="17" s="1"/>
  <c r="AM175" i="17" a="1"/>
  <c r="AM175" i="17" s="1"/>
  <c r="AM106" i="17"/>
  <c r="AM73" i="17"/>
  <c r="AM74" i="17"/>
  <c r="AM176" i="17" a="1"/>
  <c r="AM176" i="17" s="1"/>
  <c r="AM107" i="17"/>
  <c r="AM177" i="17" a="1"/>
  <c r="AM177" i="17" s="1"/>
  <c r="AM108" i="17"/>
  <c r="AM75" i="17"/>
  <c r="AM76" i="17"/>
  <c r="AM109" i="17"/>
  <c r="AM178" i="17" a="1"/>
  <c r="AM178" i="17" s="1"/>
  <c r="AM110" i="17"/>
  <c r="AM179" i="17" a="1"/>
  <c r="AM179" i="17" s="1"/>
  <c r="AM77" i="17"/>
  <c r="AM111" i="17"/>
  <c r="AM180" i="17" a="1"/>
  <c r="AM180" i="17" s="1"/>
  <c r="AM78" i="17"/>
  <c r="AM144" i="17" s="1"/>
  <c r="AM181" i="17" a="1"/>
  <c r="AM181" i="17" s="1"/>
  <c r="AM112" i="17"/>
  <c r="AM79" i="17"/>
  <c r="AM145" i="17" s="1"/>
  <c r="AM80" i="17"/>
  <c r="AM182" i="17" a="1"/>
  <c r="AM182" i="17" s="1"/>
  <c r="AM113" i="17"/>
  <c r="AM114" i="17"/>
  <c r="AM81" i="17"/>
  <c r="AL97" i="17"/>
  <c r="AL130" i="17" s="1"/>
  <c r="AL54" i="17"/>
  <c r="AL120" i="17" s="1"/>
  <c r="AM124" i="17" l="1"/>
  <c r="AM143" i="17"/>
  <c r="AM141" i="17"/>
  <c r="BJ192" i="18"/>
  <c r="BJ189" i="18"/>
  <c r="BH193" i="18"/>
  <c r="BH194" i="18" s="1"/>
  <c r="BJ192" i="17"/>
  <c r="BJ189" i="17"/>
  <c r="BH193" i="17"/>
  <c r="BH194" i="17" s="1"/>
  <c r="AM120" i="17"/>
  <c r="AM138" i="17"/>
  <c r="AM127" i="17"/>
  <c r="AM202" i="17"/>
  <c r="AM141" i="18"/>
  <c r="AM136" i="18"/>
  <c r="AM130" i="18"/>
  <c r="AM123" i="18"/>
  <c r="AM129" i="18"/>
  <c r="AM145" i="18"/>
  <c r="AM138" i="18"/>
  <c r="AM133" i="18"/>
  <c r="AM134" i="18"/>
  <c r="AM146" i="18"/>
  <c r="AM143" i="18"/>
  <c r="AM142" i="18"/>
  <c r="AN33" i="18"/>
  <c r="AM34" i="18"/>
  <c r="AL55" i="18"/>
  <c r="AL121" i="18" s="1"/>
  <c r="AL38" i="18"/>
  <c r="AL39" i="18" s="1"/>
  <c r="AN42" i="18"/>
  <c r="AM43" i="18"/>
  <c r="AL98" i="18"/>
  <c r="AL131" i="18" s="1"/>
  <c r="AL47" i="18"/>
  <c r="AL48" i="18" s="1"/>
  <c r="AN81" i="18"/>
  <c r="AN114" i="18"/>
  <c r="AN182" i="18" a="1"/>
  <c r="AN182" i="18" s="1"/>
  <c r="AN113" i="18"/>
  <c r="AN80" i="18"/>
  <c r="AN181" i="18" a="1"/>
  <c r="AN181" i="18" s="1"/>
  <c r="AN79" i="18"/>
  <c r="AN112" i="18"/>
  <c r="AN180" i="18" a="1"/>
  <c r="AN180" i="18" s="1"/>
  <c r="AN179" i="18" a="1"/>
  <c r="AN179" i="18" s="1"/>
  <c r="AN78" i="18"/>
  <c r="AN111" i="18"/>
  <c r="AN178" i="18" a="1"/>
  <c r="AN178" i="18" s="1"/>
  <c r="AN77" i="18"/>
  <c r="AN110" i="18"/>
  <c r="AN177" i="18" a="1"/>
  <c r="AN177" i="18" s="1"/>
  <c r="AN76" i="18"/>
  <c r="AN109" i="18"/>
  <c r="AN176" i="18" a="1"/>
  <c r="AN176" i="18" s="1"/>
  <c r="AN108" i="18"/>
  <c r="AN75" i="18"/>
  <c r="AN175" i="18" a="1"/>
  <c r="AN175" i="18" s="1"/>
  <c r="AN74" i="18"/>
  <c r="AN107" i="18"/>
  <c r="AN73" i="18"/>
  <c r="AN106" i="18"/>
  <c r="AN174" i="18" a="1"/>
  <c r="AN174" i="18" s="1"/>
  <c r="AN72" i="18"/>
  <c r="AN105" i="18"/>
  <c r="AN173" i="18" a="1"/>
  <c r="AN173" i="18" s="1"/>
  <c r="AN71" i="18"/>
  <c r="AN104" i="18"/>
  <c r="AN172" i="18" a="1"/>
  <c r="AN172" i="18" s="1"/>
  <c r="AN171" i="18" a="1"/>
  <c r="AN171" i="18" s="1"/>
  <c r="AN70" i="18"/>
  <c r="AN103" i="18"/>
  <c r="AN69" i="18"/>
  <c r="AN102" i="18"/>
  <c r="AN170" i="18" a="1"/>
  <c r="AN170" i="18" s="1"/>
  <c r="AN169" i="18" a="1"/>
  <c r="AN169" i="18" s="1"/>
  <c r="AN68" i="18"/>
  <c r="AN101" i="18"/>
  <c r="AN168" i="18" a="1"/>
  <c r="AN168" i="18" s="1"/>
  <c r="AN67" i="18"/>
  <c r="AN66" i="18"/>
  <c r="AN99" i="18"/>
  <c r="AN167" i="18" a="1"/>
  <c r="AN167" i="18" s="1"/>
  <c r="AN166" i="18" a="1"/>
  <c r="AN166" i="18" s="1"/>
  <c r="AN65" i="18"/>
  <c r="AN98" i="18"/>
  <c r="AN97" i="18"/>
  <c r="AN165" i="18" a="1"/>
  <c r="AN165" i="18" s="1"/>
  <c r="AN64" i="18"/>
  <c r="AN63" i="18"/>
  <c r="AN96" i="18"/>
  <c r="AN164" i="18" a="1"/>
  <c r="AN164" i="18" s="1"/>
  <c r="AN62" i="18"/>
  <c r="AN95" i="18"/>
  <c r="AN163" i="18" a="1"/>
  <c r="AN163" i="18" s="1"/>
  <c r="AN61" i="18"/>
  <c r="AN94" i="18"/>
  <c r="AN162" i="18" a="1"/>
  <c r="AN162" i="18" s="1"/>
  <c r="AN161" i="18" a="1"/>
  <c r="AN161" i="18" s="1"/>
  <c r="AN60" i="18"/>
  <c r="AN93" i="18"/>
  <c r="AN160" i="18" a="1"/>
  <c r="AN160" i="18" s="1"/>
  <c r="AN59" i="18"/>
  <c r="AN92" i="18"/>
  <c r="AN159" i="18" a="1"/>
  <c r="AN159" i="18" s="1"/>
  <c r="AN91" i="18"/>
  <c r="AN58" i="18"/>
  <c r="AN158" i="18" a="1"/>
  <c r="AN158" i="18" s="1"/>
  <c r="AN90" i="18"/>
  <c r="AN56" i="18"/>
  <c r="AN89" i="18"/>
  <c r="AN157" i="18" a="1"/>
  <c r="AN157" i="18" s="1"/>
  <c r="AN55" i="18"/>
  <c r="AN88" i="18"/>
  <c r="AN156" i="18" a="1"/>
  <c r="AN156" i="18" s="1"/>
  <c r="AN205" i="18"/>
  <c r="AN36" i="18"/>
  <c r="AO28" i="18"/>
  <c r="AN155" i="18" a="1"/>
  <c r="AN155" i="18" s="1"/>
  <c r="AN37" i="18"/>
  <c r="AN54" i="18"/>
  <c r="AN35" i="18"/>
  <c r="AN87" i="18"/>
  <c r="AM199" i="18"/>
  <c r="AM212" i="18"/>
  <c r="J220" i="18" s="1"/>
  <c r="AM200" i="18"/>
  <c r="AM213" i="18"/>
  <c r="J221" i="18" s="1"/>
  <c r="AM144" i="18"/>
  <c r="AM128" i="18"/>
  <c r="AM127" i="18"/>
  <c r="AM126" i="18"/>
  <c r="AM125" i="18"/>
  <c r="AM202" i="18"/>
  <c r="AM120" i="18"/>
  <c r="AM137" i="18"/>
  <c r="AM131" i="18"/>
  <c r="AM121" i="18"/>
  <c r="AM140" i="18"/>
  <c r="AM135" i="18"/>
  <c r="AM124" i="18"/>
  <c r="AM139" i="18"/>
  <c r="AM147" i="18"/>
  <c r="AM136" i="17"/>
  <c r="AM134" i="17"/>
  <c r="AM137" i="17"/>
  <c r="AM125" i="17"/>
  <c r="AM126" i="17"/>
  <c r="AM142" i="17"/>
  <c r="AM135" i="17"/>
  <c r="AM121" i="17"/>
  <c r="AM131" i="17"/>
  <c r="AM147" i="17"/>
  <c r="AM139" i="17"/>
  <c r="AM146" i="17"/>
  <c r="AM130" i="17"/>
  <c r="AM123" i="17"/>
  <c r="AM133" i="17"/>
  <c r="AM128" i="17"/>
  <c r="AM140" i="17"/>
  <c r="AM200" i="17"/>
  <c r="AM212" i="17"/>
  <c r="AM199" i="17"/>
  <c r="I221" i="17"/>
  <c r="AM213" i="17"/>
  <c r="AN87" i="17"/>
  <c r="AN155" i="17" a="1"/>
  <c r="AN155" i="17" s="1"/>
  <c r="AN54" i="17"/>
  <c r="AN37" i="17"/>
  <c r="AN36" i="17"/>
  <c r="AO28" i="17"/>
  <c r="AN44" i="17"/>
  <c r="AN35" i="17"/>
  <c r="AN55" i="17"/>
  <c r="AN46" i="17"/>
  <c r="AN45" i="17"/>
  <c r="AN88" i="17"/>
  <c r="AN205" i="17"/>
  <c r="AN156" i="17" a="1"/>
  <c r="AN156" i="17" s="1"/>
  <c r="AN157" i="17" a="1"/>
  <c r="AN157" i="17" s="1"/>
  <c r="AN89" i="17"/>
  <c r="AN158" i="17" a="1"/>
  <c r="AN158" i="17" s="1"/>
  <c r="AN90" i="17"/>
  <c r="AN159" i="17" a="1"/>
  <c r="AN159" i="17" s="1"/>
  <c r="AN58" i="17"/>
  <c r="AN160" i="17" a="1"/>
  <c r="AN160" i="17" s="1"/>
  <c r="AN91" i="17"/>
  <c r="AN59" i="17"/>
  <c r="AN92" i="17"/>
  <c r="AN161" i="17" a="1"/>
  <c r="AN161" i="17" s="1"/>
  <c r="AN60" i="17"/>
  <c r="AN162" i="17" a="1"/>
  <c r="AN162" i="17" s="1"/>
  <c r="AN93" i="17"/>
  <c r="AN163" i="17" a="1"/>
  <c r="AN163" i="17" s="1"/>
  <c r="AN61" i="17"/>
  <c r="AN94" i="17"/>
  <c r="AN164" i="17" a="1"/>
  <c r="AN164" i="17" s="1"/>
  <c r="AN95" i="17"/>
  <c r="AN62" i="17"/>
  <c r="AN96" i="17"/>
  <c r="AN63" i="17"/>
  <c r="AN165" i="17" a="1"/>
  <c r="AN165" i="17" s="1"/>
  <c r="AN166" i="17" a="1"/>
  <c r="AN166" i="17" s="1"/>
  <c r="AN64" i="17"/>
  <c r="AN97" i="17"/>
  <c r="AN98" i="17"/>
  <c r="AN167" i="17" a="1"/>
  <c r="AN167" i="17" s="1"/>
  <c r="AN65" i="17"/>
  <c r="AN168" i="17" a="1"/>
  <c r="AN168" i="17" s="1"/>
  <c r="AN66" i="17"/>
  <c r="AN169" i="17" a="1"/>
  <c r="AN169" i="17" s="1"/>
  <c r="AN67" i="17"/>
  <c r="AN170" i="17" a="1"/>
  <c r="AN170" i="17" s="1"/>
  <c r="AN101" i="17"/>
  <c r="AN68" i="17"/>
  <c r="AN134" i="17" s="1"/>
  <c r="AN69" i="17"/>
  <c r="AN102" i="17"/>
  <c r="AN171" i="17" a="1"/>
  <c r="AN171" i="17" s="1"/>
  <c r="AN172" i="17" a="1"/>
  <c r="AN172" i="17" s="1"/>
  <c r="AN70" i="17"/>
  <c r="AN103" i="17"/>
  <c r="AN71" i="17"/>
  <c r="AN173" i="17" a="1"/>
  <c r="AN173" i="17" s="1"/>
  <c r="AN104" i="17"/>
  <c r="AN105" i="17"/>
  <c r="AN72" i="17"/>
  <c r="AN174" i="17" a="1"/>
  <c r="AN174" i="17" s="1"/>
  <c r="AN106" i="17"/>
  <c r="AN175" i="17" a="1"/>
  <c r="AN175" i="17" s="1"/>
  <c r="AN73" i="17"/>
  <c r="AN107" i="17"/>
  <c r="AN176" i="17" a="1"/>
  <c r="AN176" i="17" s="1"/>
  <c r="AN74" i="17"/>
  <c r="AN75" i="17"/>
  <c r="AN177" i="17" a="1"/>
  <c r="AN177" i="17" s="1"/>
  <c r="AN108" i="17"/>
  <c r="AN178" i="17" a="1"/>
  <c r="AN178" i="17" s="1"/>
  <c r="AN109" i="17"/>
  <c r="AN76" i="17"/>
  <c r="AN179" i="17" a="1"/>
  <c r="AN179" i="17" s="1"/>
  <c r="AN77" i="17"/>
  <c r="AN110" i="17"/>
  <c r="AN180" i="17" a="1"/>
  <c r="AN180" i="17" s="1"/>
  <c r="AN78" i="17"/>
  <c r="AN111" i="17"/>
  <c r="AN79" i="17"/>
  <c r="AN112" i="17"/>
  <c r="AN181" i="17" a="1"/>
  <c r="AN181" i="17" s="1"/>
  <c r="AN113" i="17"/>
  <c r="AN182" i="17" a="1"/>
  <c r="AN182" i="17" s="1"/>
  <c r="AN80" i="17"/>
  <c r="AN114" i="17"/>
  <c r="AN81" i="17"/>
  <c r="AL47" i="17"/>
  <c r="AL48" i="17" s="1"/>
  <c r="AL98" i="17"/>
  <c r="AL131" i="17" s="1"/>
  <c r="AM34" i="17"/>
  <c r="AN33" i="17"/>
  <c r="AL38" i="17"/>
  <c r="AL39" i="17" s="1"/>
  <c r="AL55" i="17"/>
  <c r="AL121" i="17" s="1"/>
  <c r="AN42" i="17"/>
  <c r="AM43" i="17"/>
  <c r="AN138" i="17" l="1"/>
  <c r="AN128" i="17"/>
  <c r="AN129" i="17"/>
  <c r="AN120" i="17"/>
  <c r="AN142" i="17"/>
  <c r="AN147" i="17"/>
  <c r="BK192" i="18"/>
  <c r="BK189" i="18"/>
  <c r="BI193" i="18"/>
  <c r="BI194" i="18" s="1"/>
  <c r="BK192" i="17"/>
  <c r="BK189" i="17"/>
  <c r="BI193" i="17"/>
  <c r="BI194" i="17" s="1"/>
  <c r="AN202" i="17"/>
  <c r="AN141" i="18"/>
  <c r="AN146" i="18"/>
  <c r="AN131" i="18"/>
  <c r="AN130" i="18"/>
  <c r="AN124" i="18"/>
  <c r="AN142" i="18"/>
  <c r="AO33" i="18"/>
  <c r="AN34" i="18"/>
  <c r="AM56" i="18"/>
  <c r="AM122" i="18" s="1"/>
  <c r="AM38" i="18"/>
  <c r="AM39" i="18" s="1"/>
  <c r="AO42" i="18"/>
  <c r="AN43" i="18"/>
  <c r="AM99" i="18"/>
  <c r="AM132" i="18" s="1"/>
  <c r="AM47" i="18"/>
  <c r="AM48" i="18" s="1"/>
  <c r="AN200" i="18"/>
  <c r="AN213" i="18"/>
  <c r="K221" i="18" s="1"/>
  <c r="AO182" i="18" a="1"/>
  <c r="AO182" i="18" s="1"/>
  <c r="AO81" i="18"/>
  <c r="AO114" i="18"/>
  <c r="AO181" i="18" a="1"/>
  <c r="AO181" i="18" s="1"/>
  <c r="AO113" i="18"/>
  <c r="AO80" i="18"/>
  <c r="AO180" i="18" a="1"/>
  <c r="AO180" i="18" s="1"/>
  <c r="AO79" i="18"/>
  <c r="AO112" i="18"/>
  <c r="AO179" i="18" a="1"/>
  <c r="AO179" i="18" s="1"/>
  <c r="AO78" i="18"/>
  <c r="AO111" i="18"/>
  <c r="AO178" i="18" a="1"/>
  <c r="AO178" i="18" s="1"/>
  <c r="AO77" i="18"/>
  <c r="AO110" i="18"/>
  <c r="AO177" i="18" a="1"/>
  <c r="AO177" i="18" s="1"/>
  <c r="AO76" i="18"/>
  <c r="AO109" i="18"/>
  <c r="AO75" i="18"/>
  <c r="AO108" i="18"/>
  <c r="AO176" i="18" a="1"/>
  <c r="AO176" i="18" s="1"/>
  <c r="AO175" i="18" a="1"/>
  <c r="AO175" i="18" s="1"/>
  <c r="AO74" i="18"/>
  <c r="AO107" i="18"/>
  <c r="AO174" i="18" a="1"/>
  <c r="AO174" i="18" s="1"/>
  <c r="AO73" i="18"/>
  <c r="AO106" i="18"/>
  <c r="AO72" i="18"/>
  <c r="AO105" i="18"/>
  <c r="AO173" i="18" a="1"/>
  <c r="AO173" i="18" s="1"/>
  <c r="AO172" i="18" a="1"/>
  <c r="AO172" i="18" s="1"/>
  <c r="AO71" i="18"/>
  <c r="AO104" i="18"/>
  <c r="AO70" i="18"/>
  <c r="AO103" i="18"/>
  <c r="AO171" i="18" a="1"/>
  <c r="AO171" i="18" s="1"/>
  <c r="AO102" i="18"/>
  <c r="AO170" i="18" a="1"/>
  <c r="AO170" i="18" s="1"/>
  <c r="AO69" i="18"/>
  <c r="AO169" i="18" a="1"/>
  <c r="AO169" i="18" s="1"/>
  <c r="AO68" i="18"/>
  <c r="AO168" i="18" a="1"/>
  <c r="AO168" i="18" s="1"/>
  <c r="AO100" i="18"/>
  <c r="AO67" i="18"/>
  <c r="AO99" i="18"/>
  <c r="AO66" i="18"/>
  <c r="AO167" i="18" a="1"/>
  <c r="AO167" i="18" s="1"/>
  <c r="AO65" i="18"/>
  <c r="AO166" i="18" a="1"/>
  <c r="AO166" i="18" s="1"/>
  <c r="AO98" i="18"/>
  <c r="AO165" i="18" a="1"/>
  <c r="AO165" i="18" s="1"/>
  <c r="AO97" i="18"/>
  <c r="AO64" i="18"/>
  <c r="AO96" i="18"/>
  <c r="AO63" i="18"/>
  <c r="AO164" i="18" a="1"/>
  <c r="AO164" i="18" s="1"/>
  <c r="AO163" i="18" a="1"/>
  <c r="AO163" i="18" s="1"/>
  <c r="AO62" i="18"/>
  <c r="AO95" i="18"/>
  <c r="AO61" i="18"/>
  <c r="AO94" i="18"/>
  <c r="AO162" i="18" a="1"/>
  <c r="AO162" i="18" s="1"/>
  <c r="AO161" i="18" a="1"/>
  <c r="AO161" i="18" s="1"/>
  <c r="AO60" i="18"/>
  <c r="AO93" i="18"/>
  <c r="AO160" i="18" a="1"/>
  <c r="AO160" i="18" s="1"/>
  <c r="AO59" i="18"/>
  <c r="AO92" i="18"/>
  <c r="AO159" i="18" a="1"/>
  <c r="AO159" i="18" s="1"/>
  <c r="AO91" i="18"/>
  <c r="AO90" i="18"/>
  <c r="AO57" i="18"/>
  <c r="AO158" i="18" a="1"/>
  <c r="AO158" i="18" s="1"/>
  <c r="AO157" i="18" a="1"/>
  <c r="AO157" i="18" s="1"/>
  <c r="AO56" i="18"/>
  <c r="AO89" i="18"/>
  <c r="AO55" i="18"/>
  <c r="AO88" i="18"/>
  <c r="AO156" i="18" a="1"/>
  <c r="AO156" i="18" s="1"/>
  <c r="AO205" i="18"/>
  <c r="AO155" i="18" a="1"/>
  <c r="AO155" i="18" s="1"/>
  <c r="AP28" i="18"/>
  <c r="AO54" i="18"/>
  <c r="AO35" i="18"/>
  <c r="AO87" i="18"/>
  <c r="AO36" i="18"/>
  <c r="AO37" i="18"/>
  <c r="AO202" i="18" s="1"/>
  <c r="AN199" i="18"/>
  <c r="AN212" i="18"/>
  <c r="K220" i="18" s="1"/>
  <c r="AN129" i="18"/>
  <c r="AN128" i="18"/>
  <c r="AN127" i="18"/>
  <c r="AN126" i="18"/>
  <c r="AN125" i="18"/>
  <c r="AN202" i="18"/>
  <c r="AN120" i="18"/>
  <c r="AN137" i="18"/>
  <c r="AN132" i="18"/>
  <c r="AN134" i="18"/>
  <c r="AN135" i="18"/>
  <c r="AN144" i="18"/>
  <c r="AN139" i="18"/>
  <c r="AN136" i="18"/>
  <c r="AN138" i="18"/>
  <c r="AN122" i="18"/>
  <c r="AN121" i="18"/>
  <c r="AN147" i="18"/>
  <c r="AN145" i="18"/>
  <c r="AN143" i="18"/>
  <c r="AN140" i="18"/>
  <c r="AN131" i="17"/>
  <c r="AN137" i="17"/>
  <c r="AN140" i="17"/>
  <c r="AN136" i="17"/>
  <c r="J221" i="17"/>
  <c r="AN125" i="17"/>
  <c r="AN135" i="17"/>
  <c r="AN143" i="17"/>
  <c r="AN200" i="17"/>
  <c r="AN130" i="17"/>
  <c r="AN144" i="17"/>
  <c r="AN139" i="17"/>
  <c r="AN141" i="17"/>
  <c r="AN145" i="17"/>
  <c r="AN146" i="17"/>
  <c r="AN127" i="17"/>
  <c r="AN121" i="17"/>
  <c r="AN124" i="17"/>
  <c r="AN126" i="17"/>
  <c r="AN199" i="17"/>
  <c r="AN212" i="17"/>
  <c r="AN213" i="17"/>
  <c r="AO42" i="17"/>
  <c r="AN43" i="17"/>
  <c r="AM38" i="17"/>
  <c r="AM39" i="17" s="1"/>
  <c r="AM56" i="17"/>
  <c r="AM122" i="17" s="1"/>
  <c r="AM47" i="17"/>
  <c r="AM48" i="17" s="1"/>
  <c r="AM99" i="17"/>
  <c r="AM132" i="17" s="1"/>
  <c r="J220" i="17"/>
  <c r="AN99" i="17"/>
  <c r="AN132" i="17" s="1"/>
  <c r="AN56" i="17"/>
  <c r="AN122" i="17" s="1"/>
  <c r="AO155" i="17" a="1"/>
  <c r="AO155" i="17" s="1"/>
  <c r="AO87" i="17"/>
  <c r="AO54" i="17"/>
  <c r="AO35" i="17"/>
  <c r="AO36" i="17"/>
  <c r="AP28" i="17"/>
  <c r="AO44" i="17"/>
  <c r="AO45" i="17"/>
  <c r="AO55" i="17"/>
  <c r="AO37" i="17"/>
  <c r="AO46" i="17"/>
  <c r="AO88" i="17"/>
  <c r="AO205" i="17"/>
  <c r="AO156" i="17" a="1"/>
  <c r="AO156" i="17" s="1"/>
  <c r="AO157" i="17" a="1"/>
  <c r="AO157" i="17" s="1"/>
  <c r="AO158" i="17" a="1"/>
  <c r="AO158" i="17" s="1"/>
  <c r="AO89" i="17"/>
  <c r="AO56" i="17"/>
  <c r="AO90" i="17"/>
  <c r="AO159" i="17" a="1"/>
  <c r="AO159" i="17" s="1"/>
  <c r="AO160" i="17" a="1"/>
  <c r="AO160" i="17" s="1"/>
  <c r="AO91" i="17"/>
  <c r="AO161" i="17" a="1"/>
  <c r="AO161" i="17" s="1"/>
  <c r="AO92" i="17"/>
  <c r="AO59" i="17"/>
  <c r="AO60" i="17"/>
  <c r="AO93" i="17"/>
  <c r="AO162" i="17" a="1"/>
  <c r="AO162" i="17" s="1"/>
  <c r="AO61" i="17"/>
  <c r="AO163" i="17" a="1"/>
  <c r="AO163" i="17" s="1"/>
  <c r="AO94" i="17"/>
  <c r="AO164" i="17" a="1"/>
  <c r="AO164" i="17" s="1"/>
  <c r="AO62" i="17"/>
  <c r="AO95" i="17"/>
  <c r="AO96" i="17"/>
  <c r="AO63" i="17"/>
  <c r="AO165" i="17" a="1"/>
  <c r="AO165" i="17" s="1"/>
  <c r="AO97" i="17"/>
  <c r="AO64" i="17"/>
  <c r="AO166" i="17" a="1"/>
  <c r="AO166" i="17" s="1"/>
  <c r="AO167" i="17" a="1"/>
  <c r="AO167" i="17" s="1"/>
  <c r="AO98" i="17"/>
  <c r="AO65" i="17"/>
  <c r="AO99" i="17"/>
  <c r="AO168" i="17" a="1"/>
  <c r="AO168" i="17" s="1"/>
  <c r="AO66" i="17"/>
  <c r="AO169" i="17" a="1"/>
  <c r="AO169" i="17" s="1"/>
  <c r="AO67" i="17"/>
  <c r="AO170" i="17" a="1"/>
  <c r="AO170" i="17" s="1"/>
  <c r="AO68" i="17"/>
  <c r="AO69" i="17"/>
  <c r="AO102" i="17"/>
  <c r="AO171" i="17" a="1"/>
  <c r="AO171" i="17" s="1"/>
  <c r="AO70" i="17"/>
  <c r="AO172" i="17" a="1"/>
  <c r="AO172" i="17" s="1"/>
  <c r="AO103" i="17"/>
  <c r="AO104" i="17"/>
  <c r="AO71" i="17"/>
  <c r="AO173" i="17" a="1"/>
  <c r="AO173" i="17" s="1"/>
  <c r="AO72" i="17"/>
  <c r="AO174" i="17" a="1"/>
  <c r="AO174" i="17" s="1"/>
  <c r="AO105" i="17"/>
  <c r="AO175" i="17" a="1"/>
  <c r="AO175" i="17" s="1"/>
  <c r="AO73" i="17"/>
  <c r="AO106" i="17"/>
  <c r="AO107" i="17"/>
  <c r="AO176" i="17" a="1"/>
  <c r="AO176" i="17" s="1"/>
  <c r="AO74" i="17"/>
  <c r="AO108" i="17"/>
  <c r="AO75" i="17"/>
  <c r="AO177" i="17" a="1"/>
  <c r="AO177" i="17" s="1"/>
  <c r="AO178" i="17" a="1"/>
  <c r="AO178" i="17" s="1"/>
  <c r="AO109" i="17"/>
  <c r="AO76" i="17"/>
  <c r="AO179" i="17" a="1"/>
  <c r="AO179" i="17" s="1"/>
  <c r="AO110" i="17"/>
  <c r="AO77" i="17"/>
  <c r="AO180" i="17" a="1"/>
  <c r="AO180" i="17" s="1"/>
  <c r="AO78" i="17"/>
  <c r="AO111" i="17"/>
  <c r="AO79" i="17"/>
  <c r="AO181" i="17" a="1"/>
  <c r="AO181" i="17" s="1"/>
  <c r="AO112" i="17"/>
  <c r="AO80" i="17"/>
  <c r="AO182" i="17" a="1"/>
  <c r="AO182" i="17" s="1"/>
  <c r="AO113" i="17"/>
  <c r="AO114" i="17"/>
  <c r="AO81" i="17"/>
  <c r="AN34" i="17"/>
  <c r="AO33" i="17"/>
  <c r="AO141" i="17" l="1"/>
  <c r="AO143" i="17"/>
  <c r="AO147" i="17"/>
  <c r="AO129" i="17"/>
  <c r="BL192" i="18"/>
  <c r="BL189" i="18"/>
  <c r="BJ193" i="18"/>
  <c r="BJ194" i="18" s="1"/>
  <c r="BL192" i="17"/>
  <c r="BL189" i="17"/>
  <c r="BJ193" i="17"/>
  <c r="BJ194" i="17" s="1"/>
  <c r="AO122" i="17"/>
  <c r="AO202" i="17"/>
  <c r="AO125" i="17"/>
  <c r="AO139" i="17"/>
  <c r="AO142" i="17"/>
  <c r="AO123" i="18"/>
  <c r="AO132" i="18"/>
  <c r="AO129" i="18"/>
  <c r="AO135" i="18"/>
  <c r="AO141" i="18"/>
  <c r="AO140" i="18"/>
  <c r="AO137" i="18"/>
  <c r="AO128" i="18"/>
  <c r="AO127" i="18"/>
  <c r="AO133" i="18"/>
  <c r="AO144" i="18"/>
  <c r="AO142" i="18"/>
  <c r="AO146" i="18"/>
  <c r="AO145" i="18"/>
  <c r="AO121" i="18"/>
  <c r="AP33" i="18"/>
  <c r="AO34" i="18"/>
  <c r="AN57" i="18"/>
  <c r="AN123" i="18" s="1"/>
  <c r="AN38" i="18"/>
  <c r="AN39" i="18" s="1"/>
  <c r="AP42" i="18"/>
  <c r="AO43" i="18"/>
  <c r="AN100" i="18"/>
  <c r="AN133" i="18" s="1"/>
  <c r="AN47" i="18"/>
  <c r="AN48" i="18" s="1"/>
  <c r="AP182" i="18" a="1"/>
  <c r="AP182" i="18" s="1"/>
  <c r="AP81" i="18"/>
  <c r="AP114" i="18"/>
  <c r="AP113" i="18"/>
  <c r="AP80" i="18"/>
  <c r="AP181" i="18" a="1"/>
  <c r="AP181" i="18" s="1"/>
  <c r="AP79" i="18"/>
  <c r="AP112" i="18"/>
  <c r="AP180" i="18" a="1"/>
  <c r="AP180" i="18" s="1"/>
  <c r="AP179" i="18" a="1"/>
  <c r="AP179" i="18" s="1"/>
  <c r="AP78" i="18"/>
  <c r="AP111" i="18"/>
  <c r="AP178" i="18" a="1"/>
  <c r="AP178" i="18" s="1"/>
  <c r="AP77" i="18"/>
  <c r="AP110" i="18"/>
  <c r="AP76" i="18"/>
  <c r="AP109" i="18"/>
  <c r="AP177" i="18" a="1"/>
  <c r="AP177" i="18" s="1"/>
  <c r="AP108" i="18"/>
  <c r="AP176" i="18" a="1"/>
  <c r="AP176" i="18" s="1"/>
  <c r="AP75" i="18"/>
  <c r="AP175" i="18" a="1"/>
  <c r="AP175" i="18" s="1"/>
  <c r="AP74" i="18"/>
  <c r="AP107" i="18"/>
  <c r="AP73" i="18"/>
  <c r="AP106" i="18"/>
  <c r="AP174" i="18" a="1"/>
  <c r="AP174" i="18" s="1"/>
  <c r="AP72" i="18"/>
  <c r="AP105" i="18"/>
  <c r="AP173" i="18" a="1"/>
  <c r="AP173" i="18" s="1"/>
  <c r="AP172" i="18" a="1"/>
  <c r="AP172" i="18" s="1"/>
  <c r="AP71" i="18"/>
  <c r="AP104" i="18"/>
  <c r="AP171" i="18" a="1"/>
  <c r="AP171" i="18" s="1"/>
  <c r="AP70" i="18"/>
  <c r="AP103" i="18"/>
  <c r="AP69" i="18"/>
  <c r="AP170" i="18" a="1"/>
  <c r="AP170" i="18" s="1"/>
  <c r="AP169" i="18" a="1"/>
  <c r="AP169" i="18" s="1"/>
  <c r="AP101" i="18"/>
  <c r="AP68" i="18"/>
  <c r="AP168" i="18" a="1"/>
  <c r="AP168" i="18" s="1"/>
  <c r="AP67" i="18"/>
  <c r="AP100" i="18"/>
  <c r="AP66" i="18"/>
  <c r="AP99" i="18"/>
  <c r="AP167" i="18" a="1"/>
  <c r="AP167" i="18" s="1"/>
  <c r="AP65" i="18"/>
  <c r="AP98" i="18"/>
  <c r="AP166" i="18" a="1"/>
  <c r="AP166" i="18" s="1"/>
  <c r="AP97" i="18"/>
  <c r="AP165" i="18" a="1"/>
  <c r="AP165" i="18" s="1"/>
  <c r="AP64" i="18"/>
  <c r="AP96" i="18"/>
  <c r="AP63" i="18"/>
  <c r="AP164" i="18" a="1"/>
  <c r="AP164" i="18" s="1"/>
  <c r="AP163" i="18" a="1"/>
  <c r="AP163" i="18" s="1"/>
  <c r="AP62" i="18"/>
  <c r="AP95" i="18"/>
  <c r="AP61" i="18"/>
  <c r="AP94" i="18"/>
  <c r="AP162" i="18" a="1"/>
  <c r="AP162" i="18" s="1"/>
  <c r="AP161" i="18" a="1"/>
  <c r="AP161" i="18" s="1"/>
  <c r="AP60" i="18"/>
  <c r="AP93" i="18"/>
  <c r="AP160" i="18" a="1"/>
  <c r="AP160" i="18" s="1"/>
  <c r="AP92" i="18"/>
  <c r="AP159" i="18" a="1"/>
  <c r="AP159" i="18" s="1"/>
  <c r="AP58" i="18"/>
  <c r="AP91" i="18"/>
  <c r="AP57" i="18"/>
  <c r="AP90" i="18"/>
  <c r="AP158" i="18" a="1"/>
  <c r="AP158" i="18" s="1"/>
  <c r="AP56" i="18"/>
  <c r="AP89" i="18"/>
  <c r="AP157" i="18" a="1"/>
  <c r="AP157" i="18" s="1"/>
  <c r="AP55" i="18"/>
  <c r="AP156" i="18" a="1"/>
  <c r="AP156" i="18" s="1"/>
  <c r="AP88" i="18"/>
  <c r="AP205" i="18"/>
  <c r="AP54" i="18"/>
  <c r="AP37" i="18"/>
  <c r="AP202" i="18" s="1"/>
  <c r="AP87" i="18"/>
  <c r="AP36" i="18"/>
  <c r="AP155" i="18" a="1"/>
  <c r="AP155" i="18" s="1"/>
  <c r="AQ28" i="18"/>
  <c r="AP35" i="18"/>
  <c r="AO199" i="18"/>
  <c r="AO212" i="18"/>
  <c r="L220" i="18" s="1"/>
  <c r="AO200" i="18"/>
  <c r="AO213" i="18"/>
  <c r="L221" i="18" s="1"/>
  <c r="AO147" i="18"/>
  <c r="AO143" i="18"/>
  <c r="AO138" i="18"/>
  <c r="AO120" i="18"/>
  <c r="AO125" i="18"/>
  <c r="AO126" i="18"/>
  <c r="AO139" i="18"/>
  <c r="AO136" i="18"/>
  <c r="AO131" i="18"/>
  <c r="AO130" i="18"/>
  <c r="AO122" i="18"/>
  <c r="AO130" i="17"/>
  <c r="AO137" i="17"/>
  <c r="AO126" i="17"/>
  <c r="AO131" i="17"/>
  <c r="AO140" i="17"/>
  <c r="AO144" i="17"/>
  <c r="AO120" i="17"/>
  <c r="AO121" i="17"/>
  <c r="AO127" i="17"/>
  <c r="AO128" i="17"/>
  <c r="AO135" i="17"/>
  <c r="AO136" i="17"/>
  <c r="AO138" i="17"/>
  <c r="AO146" i="17"/>
  <c r="AO132" i="17"/>
  <c r="AO145" i="17"/>
  <c r="AO200" i="17"/>
  <c r="AO212" i="17"/>
  <c r="AO199" i="17"/>
  <c r="K221" i="17"/>
  <c r="AO213" i="17"/>
  <c r="AO100" i="17"/>
  <c r="AO133" i="17" s="1"/>
  <c r="AO34" i="17"/>
  <c r="AP33" i="17"/>
  <c r="AN38" i="17"/>
  <c r="AN39" i="17" s="1"/>
  <c r="AN57" i="17"/>
  <c r="AN123" i="17" s="1"/>
  <c r="AO57" i="17"/>
  <c r="AO123" i="17" s="1"/>
  <c r="AN47" i="17"/>
  <c r="AN48" i="17" s="1"/>
  <c r="AN100" i="17"/>
  <c r="AN133" i="17" s="1"/>
  <c r="AO43" i="17"/>
  <c r="AP42" i="17"/>
  <c r="K220" i="17"/>
  <c r="AP155" i="17" a="1"/>
  <c r="AP155" i="17" s="1"/>
  <c r="AP35" i="17"/>
  <c r="AP36" i="17"/>
  <c r="AP44" i="17"/>
  <c r="AQ28" i="17"/>
  <c r="AP37" i="17"/>
  <c r="AP55" i="17"/>
  <c r="AP54" i="17"/>
  <c r="AP88" i="17"/>
  <c r="AP45" i="17"/>
  <c r="AP46" i="17"/>
  <c r="AP87" i="17"/>
  <c r="AP156" i="17" a="1"/>
  <c r="AP156" i="17" s="1"/>
  <c r="AP205" i="17"/>
  <c r="AP157" i="17" a="1"/>
  <c r="AP157" i="17" s="1"/>
  <c r="AP158" i="17" a="1"/>
  <c r="AP158" i="17" s="1"/>
  <c r="AP89" i="17"/>
  <c r="AP56" i="17"/>
  <c r="AP57" i="17"/>
  <c r="AP159" i="17" a="1"/>
  <c r="AP159" i="17" s="1"/>
  <c r="AP90" i="17"/>
  <c r="AP91" i="17"/>
  <c r="AP160" i="17" a="1"/>
  <c r="AP160" i="17" s="1"/>
  <c r="AP161" i="17" a="1"/>
  <c r="AP161" i="17" s="1"/>
  <c r="AP92" i="17"/>
  <c r="AP162" i="17" a="1"/>
  <c r="AP162" i="17" s="1"/>
  <c r="AP93" i="17"/>
  <c r="AP60" i="17"/>
  <c r="AP94" i="17"/>
  <c r="AP61" i="17"/>
  <c r="AP163" i="17" a="1"/>
  <c r="AP163" i="17" s="1"/>
  <c r="AP62" i="17"/>
  <c r="AP164" i="17" a="1"/>
  <c r="AP164" i="17" s="1"/>
  <c r="AP95" i="17"/>
  <c r="AP165" i="17" a="1"/>
  <c r="AP165" i="17" s="1"/>
  <c r="AP63" i="17"/>
  <c r="AP96" i="17"/>
  <c r="AP97" i="17"/>
  <c r="AP64" i="17"/>
  <c r="AP166" i="17" a="1"/>
  <c r="AP166" i="17" s="1"/>
  <c r="AP167" i="17" a="1"/>
  <c r="AP167" i="17" s="1"/>
  <c r="AP65" i="17"/>
  <c r="AP98" i="17"/>
  <c r="AP66" i="17"/>
  <c r="AP99" i="17"/>
  <c r="AP168" i="17" a="1"/>
  <c r="AP168" i="17" s="1"/>
  <c r="AP169" i="17" a="1"/>
  <c r="AP169" i="17" s="1"/>
  <c r="AP67" i="17"/>
  <c r="AP100" i="17"/>
  <c r="AP170" i="17" a="1"/>
  <c r="AP170" i="17" s="1"/>
  <c r="AP68" i="17"/>
  <c r="AP69" i="17"/>
  <c r="AP171" i="17" a="1"/>
  <c r="AP171" i="17" s="1"/>
  <c r="AP70" i="17"/>
  <c r="AP103" i="17"/>
  <c r="AP172" i="17" a="1"/>
  <c r="AP172" i="17" s="1"/>
  <c r="AP104" i="17"/>
  <c r="AP71" i="17"/>
  <c r="AP173" i="17" a="1"/>
  <c r="AP173" i="17" s="1"/>
  <c r="AP174" i="17" a="1"/>
  <c r="AP174" i="17" s="1"/>
  <c r="AP72" i="17"/>
  <c r="AP105" i="17"/>
  <c r="AP175" i="17" a="1"/>
  <c r="AP175" i="17" s="1"/>
  <c r="AP106" i="17"/>
  <c r="AP73" i="17"/>
  <c r="AP176" i="17" a="1"/>
  <c r="AP176" i="17" s="1"/>
  <c r="AP107" i="17"/>
  <c r="AP74" i="17"/>
  <c r="AP177" i="17" a="1"/>
  <c r="AP177" i="17" s="1"/>
  <c r="AP75" i="17"/>
  <c r="AP108" i="17"/>
  <c r="AP178" i="17" a="1"/>
  <c r="AP178" i="17" s="1"/>
  <c r="AP109" i="17"/>
  <c r="AP76" i="17"/>
  <c r="AP77" i="17"/>
  <c r="AP179" i="17" a="1"/>
  <c r="AP179" i="17" s="1"/>
  <c r="AP110" i="17"/>
  <c r="AP111" i="17"/>
  <c r="AP180" i="17" a="1"/>
  <c r="AP180" i="17" s="1"/>
  <c r="AP78" i="17"/>
  <c r="AP181" i="17" a="1"/>
  <c r="AP181" i="17" s="1"/>
  <c r="AP112" i="17"/>
  <c r="AP79" i="17"/>
  <c r="AP182" i="17" a="1"/>
  <c r="AP182" i="17" s="1"/>
  <c r="AP113" i="17"/>
  <c r="AP80" i="17"/>
  <c r="AP114" i="17"/>
  <c r="AP81" i="17"/>
  <c r="AP137" i="17" l="1"/>
  <c r="AP144" i="17"/>
  <c r="AP145" i="17"/>
  <c r="AP146" i="17"/>
  <c r="AP147" i="17"/>
  <c r="BM192" i="18"/>
  <c r="BM189" i="18"/>
  <c r="BK193" i="18"/>
  <c r="BK194" i="18" s="1"/>
  <c r="BM192" i="17"/>
  <c r="BM189" i="17"/>
  <c r="BK193" i="17"/>
  <c r="BK194" i="17" s="1"/>
  <c r="AP139" i="17"/>
  <c r="AP202" i="17"/>
  <c r="AP126" i="17"/>
  <c r="AP129" i="18"/>
  <c r="AP121" i="18"/>
  <c r="AP147" i="18"/>
  <c r="AP141" i="18"/>
  <c r="AP130" i="18"/>
  <c r="AP146" i="18"/>
  <c r="AP138" i="18"/>
  <c r="AP134" i="18"/>
  <c r="AP145" i="18"/>
  <c r="AP124" i="18"/>
  <c r="AP142" i="18"/>
  <c r="AP122" i="18"/>
  <c r="AQ33" i="18"/>
  <c r="AP34" i="18"/>
  <c r="AO58" i="18"/>
  <c r="AO124" i="18" s="1"/>
  <c r="AO38" i="18"/>
  <c r="AO39" i="18" s="1"/>
  <c r="AQ42" i="18"/>
  <c r="AP43" i="18"/>
  <c r="AO101" i="18"/>
  <c r="AO134" i="18" s="1"/>
  <c r="AO47" i="18"/>
  <c r="AO48" i="18" s="1"/>
  <c r="AP200" i="18"/>
  <c r="AP213" i="18"/>
  <c r="M221" i="18" s="1"/>
  <c r="AQ182" i="18" a="1"/>
  <c r="AQ182" i="18" s="1"/>
  <c r="AQ81" i="18"/>
  <c r="AQ114" i="18"/>
  <c r="AQ181" i="18" a="1"/>
  <c r="AQ181" i="18" s="1"/>
  <c r="AQ80" i="18"/>
  <c r="AQ113" i="18"/>
  <c r="AQ180" i="18" a="1"/>
  <c r="AQ180" i="18" s="1"/>
  <c r="AQ79" i="18"/>
  <c r="AQ112" i="18"/>
  <c r="AQ179" i="18" a="1"/>
  <c r="AQ179" i="18" s="1"/>
  <c r="AQ78" i="18"/>
  <c r="AQ111" i="18"/>
  <c r="AQ178" i="18" a="1"/>
  <c r="AQ178" i="18" s="1"/>
  <c r="AQ77" i="18"/>
  <c r="AQ110" i="18"/>
  <c r="AQ177" i="18" a="1"/>
  <c r="AQ177" i="18" s="1"/>
  <c r="AQ109" i="18"/>
  <c r="AQ76" i="18"/>
  <c r="AQ108" i="18"/>
  <c r="AQ176" i="18" a="1"/>
  <c r="AQ176" i="18" s="1"/>
  <c r="AQ75" i="18"/>
  <c r="AQ175" i="18" a="1"/>
  <c r="AQ175" i="18" s="1"/>
  <c r="AQ74" i="18"/>
  <c r="AQ107" i="18"/>
  <c r="AQ174" i="18" a="1"/>
  <c r="AQ174" i="18" s="1"/>
  <c r="AQ73" i="18"/>
  <c r="AQ106" i="18"/>
  <c r="AQ72" i="18"/>
  <c r="AQ105" i="18"/>
  <c r="AQ173" i="18" a="1"/>
  <c r="AQ173" i="18" s="1"/>
  <c r="AQ71" i="18"/>
  <c r="AQ104" i="18"/>
  <c r="AQ172" i="18" a="1"/>
  <c r="AQ172" i="18" s="1"/>
  <c r="AQ70" i="18"/>
  <c r="AQ171" i="18" a="1"/>
  <c r="AQ171" i="18" s="1"/>
  <c r="AQ170" i="18" a="1"/>
  <c r="AQ170" i="18" s="1"/>
  <c r="AQ102" i="18"/>
  <c r="AQ69" i="18"/>
  <c r="AQ169" i="18" a="1"/>
  <c r="AQ169" i="18" s="1"/>
  <c r="AQ101" i="18"/>
  <c r="AQ68" i="18"/>
  <c r="AQ168" i="18" a="1"/>
  <c r="AQ168" i="18" s="1"/>
  <c r="AQ100" i="18"/>
  <c r="AQ67" i="18"/>
  <c r="AQ66" i="18"/>
  <c r="AQ99" i="18"/>
  <c r="AQ167" i="18" a="1"/>
  <c r="AQ167" i="18" s="1"/>
  <c r="AQ65" i="18"/>
  <c r="AQ166" i="18" a="1"/>
  <c r="AQ166" i="18" s="1"/>
  <c r="AQ98" i="18"/>
  <c r="AQ165" i="18" a="1"/>
  <c r="AQ165" i="18" s="1"/>
  <c r="AQ64" i="18"/>
  <c r="AQ97" i="18"/>
  <c r="AQ164" i="18" a="1"/>
  <c r="AQ164" i="18" s="1"/>
  <c r="AQ96" i="18"/>
  <c r="AQ63" i="18"/>
  <c r="AQ62" i="18"/>
  <c r="AQ95" i="18"/>
  <c r="AQ163" i="18" a="1"/>
  <c r="AQ163" i="18" s="1"/>
  <c r="AQ61" i="18"/>
  <c r="AQ94" i="18"/>
  <c r="AQ162" i="18" a="1"/>
  <c r="AQ162" i="18" s="1"/>
  <c r="AQ161" i="18" a="1"/>
  <c r="AQ161" i="18" s="1"/>
  <c r="AQ93" i="18"/>
  <c r="AQ59" i="18"/>
  <c r="AQ160" i="18" a="1"/>
  <c r="AQ160" i="18" s="1"/>
  <c r="AQ92" i="18"/>
  <c r="AQ91" i="18"/>
  <c r="AQ58" i="18"/>
  <c r="AQ159" i="18" a="1"/>
  <c r="AQ159" i="18" s="1"/>
  <c r="AQ57" i="18"/>
  <c r="AQ158" i="18" a="1"/>
  <c r="AQ158" i="18" s="1"/>
  <c r="AQ90" i="18"/>
  <c r="AQ157" i="18" a="1"/>
  <c r="AQ157" i="18" s="1"/>
  <c r="AQ56" i="18"/>
  <c r="AQ89" i="18"/>
  <c r="AQ55" i="18"/>
  <c r="AQ88" i="18"/>
  <c r="AQ156" i="18" a="1"/>
  <c r="AQ156" i="18" s="1"/>
  <c r="AQ205" i="18"/>
  <c r="AQ155" i="18" a="1"/>
  <c r="AQ155" i="18" s="1"/>
  <c r="AQ54" i="18"/>
  <c r="AQ37" i="18"/>
  <c r="AQ35" i="18"/>
  <c r="AQ36" i="18"/>
  <c r="AQ87" i="18"/>
  <c r="AR28" i="18"/>
  <c r="AP199" i="18"/>
  <c r="AP212" i="18"/>
  <c r="M220" i="18" s="1"/>
  <c r="AP128" i="18"/>
  <c r="AP127" i="18"/>
  <c r="AP120" i="18"/>
  <c r="AP132" i="18"/>
  <c r="AP140" i="18"/>
  <c r="AP136" i="18"/>
  <c r="AP133" i="18"/>
  <c r="AP123" i="18"/>
  <c r="AP139" i="18"/>
  <c r="AP137" i="18"/>
  <c r="AP131" i="18"/>
  <c r="AP143" i="18"/>
  <c r="AP126" i="18"/>
  <c r="AP144" i="18"/>
  <c r="AP133" i="17"/>
  <c r="AP127" i="17"/>
  <c r="AP142" i="17"/>
  <c r="AP129" i="17"/>
  <c r="AP130" i="17"/>
  <c r="AP140" i="17"/>
  <c r="AP122" i="17"/>
  <c r="AP131" i="17"/>
  <c r="AP121" i="17"/>
  <c r="AP120" i="17"/>
  <c r="AP123" i="17"/>
  <c r="AP136" i="17"/>
  <c r="AP138" i="17"/>
  <c r="AP141" i="17"/>
  <c r="AP143" i="17"/>
  <c r="AP132" i="17"/>
  <c r="AP128" i="17"/>
  <c r="L221" i="17"/>
  <c r="L220" i="17"/>
  <c r="AP200" i="17"/>
  <c r="AP212" i="17"/>
  <c r="AP199" i="17"/>
  <c r="AP213" i="17"/>
  <c r="AP58" i="17"/>
  <c r="AP124" i="17" s="1"/>
  <c r="AP101" i="17"/>
  <c r="AP134" i="17" s="1"/>
  <c r="AO38" i="17"/>
  <c r="AO39" i="17" s="1"/>
  <c r="AO58" i="17"/>
  <c r="AO124" i="17" s="1"/>
  <c r="AQ155" i="17" a="1"/>
  <c r="AQ155" i="17" s="1"/>
  <c r="AQ205" i="17"/>
  <c r="AQ87" i="17"/>
  <c r="AQ88" i="17"/>
  <c r="AQ35" i="17"/>
  <c r="AQ36" i="17"/>
  <c r="AQ44" i="17"/>
  <c r="AQ45" i="17"/>
  <c r="AQ37" i="17"/>
  <c r="AQ46" i="17"/>
  <c r="AR28" i="17"/>
  <c r="AQ54" i="17"/>
  <c r="AQ156" i="17" a="1"/>
  <c r="AQ156" i="17" s="1"/>
  <c r="AQ55" i="17"/>
  <c r="AQ157" i="17" a="1"/>
  <c r="AQ157" i="17" s="1"/>
  <c r="AQ56" i="17"/>
  <c r="AQ89" i="17"/>
  <c r="AQ158" i="17" a="1"/>
  <c r="AQ158" i="17" s="1"/>
  <c r="AQ159" i="17" a="1"/>
  <c r="AQ159" i="17" s="1"/>
  <c r="AQ57" i="17"/>
  <c r="AQ90" i="17"/>
  <c r="AQ160" i="17" a="1"/>
  <c r="AQ160" i="17" s="1"/>
  <c r="AQ91" i="17"/>
  <c r="AQ58" i="17"/>
  <c r="AQ92" i="17"/>
  <c r="AQ161" i="17" a="1"/>
  <c r="AQ161" i="17" s="1"/>
  <c r="AQ162" i="17" a="1"/>
  <c r="AQ162" i="17" s="1"/>
  <c r="AQ93" i="17"/>
  <c r="AQ61" i="17"/>
  <c r="AQ94" i="17"/>
  <c r="AQ163" i="17" a="1"/>
  <c r="AQ163" i="17" s="1"/>
  <c r="AQ95" i="17"/>
  <c r="AQ164" i="17" a="1"/>
  <c r="AQ164" i="17" s="1"/>
  <c r="AQ62" i="17"/>
  <c r="AQ96" i="17"/>
  <c r="AQ165" i="17" a="1"/>
  <c r="AQ165" i="17" s="1"/>
  <c r="AQ63" i="17"/>
  <c r="AQ64" i="17"/>
  <c r="AQ97" i="17"/>
  <c r="AQ166" i="17" a="1"/>
  <c r="AQ166" i="17" s="1"/>
  <c r="AQ167" i="17" a="1"/>
  <c r="AQ167" i="17" s="1"/>
  <c r="AQ65" i="17"/>
  <c r="AQ98" i="17"/>
  <c r="AQ66" i="17"/>
  <c r="AQ168" i="17" a="1"/>
  <c r="AQ168" i="17" s="1"/>
  <c r="AQ99" i="17"/>
  <c r="AQ169" i="17" a="1"/>
  <c r="AQ169" i="17" s="1"/>
  <c r="AQ67" i="17"/>
  <c r="AQ100" i="17"/>
  <c r="AQ101" i="17"/>
  <c r="AQ68" i="17"/>
  <c r="AQ170" i="17" a="1"/>
  <c r="AQ170" i="17" s="1"/>
  <c r="AQ171" i="17" a="1"/>
  <c r="AQ171" i="17" s="1"/>
  <c r="AQ69" i="17"/>
  <c r="AQ70" i="17"/>
  <c r="AQ172" i="17" a="1"/>
  <c r="AQ172" i="17" s="1"/>
  <c r="AQ104" i="17"/>
  <c r="AQ71" i="17"/>
  <c r="AQ173" i="17" a="1"/>
  <c r="AQ173" i="17" s="1"/>
  <c r="AQ105" i="17"/>
  <c r="AQ72" i="17"/>
  <c r="AQ174" i="17" a="1"/>
  <c r="AQ174" i="17" s="1"/>
  <c r="AQ106" i="17"/>
  <c r="AQ73" i="17"/>
  <c r="AQ175" i="17" a="1"/>
  <c r="AQ175" i="17" s="1"/>
  <c r="AQ74" i="17"/>
  <c r="AQ107" i="17"/>
  <c r="AQ176" i="17" a="1"/>
  <c r="AQ176" i="17" s="1"/>
  <c r="AQ177" i="17" a="1"/>
  <c r="AQ177" i="17" s="1"/>
  <c r="AQ75" i="17"/>
  <c r="AQ108" i="17"/>
  <c r="AQ109" i="17"/>
  <c r="AQ76" i="17"/>
  <c r="AQ178" i="17" a="1"/>
  <c r="AQ178" i="17" s="1"/>
  <c r="AQ179" i="17" a="1"/>
  <c r="AQ179" i="17" s="1"/>
  <c r="AQ77" i="17"/>
  <c r="AQ110" i="17"/>
  <c r="AQ180" i="17" a="1"/>
  <c r="AQ180" i="17" s="1"/>
  <c r="AQ78" i="17"/>
  <c r="AQ111" i="17"/>
  <c r="AQ112" i="17"/>
  <c r="AQ79" i="17"/>
  <c r="AQ181" i="17" a="1"/>
  <c r="AQ181" i="17" s="1"/>
  <c r="AQ80" i="17"/>
  <c r="AQ182" i="17" a="1"/>
  <c r="AQ182" i="17" s="1"/>
  <c r="AQ113" i="17"/>
  <c r="AQ81" i="17"/>
  <c r="AQ114" i="17"/>
  <c r="AQ33" i="17"/>
  <c r="AP34" i="17"/>
  <c r="AP43" i="17"/>
  <c r="AQ42" i="17"/>
  <c r="AO47" i="17"/>
  <c r="AO48" i="17" s="1"/>
  <c r="AO101" i="17"/>
  <c r="AO134" i="17" s="1"/>
  <c r="AQ128" i="17" l="1"/>
  <c r="AQ139" i="17"/>
  <c r="AQ124" i="17"/>
  <c r="AQ137" i="17"/>
  <c r="BN192" i="18"/>
  <c r="BN189" i="18"/>
  <c r="BL193" i="18"/>
  <c r="BL194" i="18" s="1"/>
  <c r="BN192" i="17"/>
  <c r="BN189" i="17"/>
  <c r="BL193" i="17"/>
  <c r="BL194" i="17" s="1"/>
  <c r="AQ134" i="17"/>
  <c r="AQ145" i="17"/>
  <c r="AQ202" i="17"/>
  <c r="AQ141" i="18"/>
  <c r="AQ142" i="18"/>
  <c r="AQ129" i="18"/>
  <c r="AQ125" i="18"/>
  <c r="AQ140" i="18"/>
  <c r="AQ137" i="18"/>
  <c r="AQ146" i="18"/>
  <c r="AR33" i="18"/>
  <c r="AQ34" i="18"/>
  <c r="AP59" i="18"/>
  <c r="AP125" i="18" s="1"/>
  <c r="AP38" i="18"/>
  <c r="AP39" i="18" s="1"/>
  <c r="AR42" i="18"/>
  <c r="AQ43" i="18"/>
  <c r="AP102" i="18"/>
  <c r="AP135" i="18" s="1"/>
  <c r="AP47" i="18"/>
  <c r="AP48" i="18" s="1"/>
  <c r="AQ199" i="18"/>
  <c r="AQ212" i="18"/>
  <c r="N220" i="18" s="1"/>
  <c r="AQ200" i="18"/>
  <c r="AQ213" i="18"/>
  <c r="N221" i="18" s="1"/>
  <c r="AR182" i="18" a="1"/>
  <c r="AR182" i="18" s="1"/>
  <c r="AR81" i="18"/>
  <c r="AR114" i="18"/>
  <c r="AR80" i="18"/>
  <c r="AR113" i="18"/>
  <c r="AR181" i="18" a="1"/>
  <c r="AR181" i="18" s="1"/>
  <c r="AR79" i="18"/>
  <c r="AR112" i="18"/>
  <c r="AR180" i="18" a="1"/>
  <c r="AR180" i="18" s="1"/>
  <c r="AR179" i="18" a="1"/>
  <c r="AR179" i="18" s="1"/>
  <c r="AR78" i="18"/>
  <c r="AR111" i="18"/>
  <c r="AR178" i="18" a="1"/>
  <c r="AR178" i="18" s="1"/>
  <c r="AR77" i="18"/>
  <c r="AR110" i="18"/>
  <c r="AR109" i="18"/>
  <c r="AR177" i="18" a="1"/>
  <c r="AR177" i="18" s="1"/>
  <c r="AR76" i="18"/>
  <c r="AR176" i="18" a="1"/>
  <c r="AR176" i="18" s="1"/>
  <c r="AR108" i="18"/>
  <c r="AR75" i="18"/>
  <c r="AR175" i="18" a="1"/>
  <c r="AR175" i="18" s="1"/>
  <c r="AR74" i="18"/>
  <c r="AR107" i="18"/>
  <c r="AR73" i="18"/>
  <c r="AR106" i="18"/>
  <c r="AR174" i="18" a="1"/>
  <c r="AR174" i="18" s="1"/>
  <c r="AR72" i="18"/>
  <c r="AR105" i="18"/>
  <c r="AR173" i="18" a="1"/>
  <c r="AR173" i="18" s="1"/>
  <c r="AR172" i="18" a="1"/>
  <c r="AR172" i="18" s="1"/>
  <c r="AR71" i="18"/>
  <c r="AR171" i="18" a="1"/>
  <c r="AR171" i="18" s="1"/>
  <c r="AR70" i="18"/>
  <c r="AR102" i="18"/>
  <c r="AR69" i="18"/>
  <c r="AR170" i="18" a="1"/>
  <c r="AR170" i="18" s="1"/>
  <c r="AR101" i="18"/>
  <c r="AR68" i="18"/>
  <c r="AR169" i="18" a="1"/>
  <c r="AR169" i="18" s="1"/>
  <c r="AR168" i="18" a="1"/>
  <c r="AR168" i="18" s="1"/>
  <c r="AR67" i="18"/>
  <c r="AR100" i="18"/>
  <c r="AR66" i="18"/>
  <c r="AR99" i="18"/>
  <c r="AR167" i="18" a="1"/>
  <c r="AR167" i="18" s="1"/>
  <c r="AR65" i="18"/>
  <c r="AR98" i="18"/>
  <c r="AR166" i="18" a="1"/>
  <c r="AR166" i="18" s="1"/>
  <c r="AR165" i="18" a="1"/>
  <c r="AR165" i="18" s="1"/>
  <c r="AR64" i="18"/>
  <c r="AR97" i="18"/>
  <c r="AR63" i="18"/>
  <c r="AR96" i="18"/>
  <c r="AR164" i="18" a="1"/>
  <c r="AR164" i="18" s="1"/>
  <c r="AR163" i="18" a="1"/>
  <c r="AR163" i="18" s="1"/>
  <c r="AR62" i="18"/>
  <c r="AR95" i="18"/>
  <c r="AR94" i="18"/>
  <c r="AR162" i="18" a="1"/>
  <c r="AR162" i="18" s="1"/>
  <c r="AR161" i="18" a="1"/>
  <c r="AR161" i="18" s="1"/>
  <c r="AR60" i="18"/>
  <c r="AR93" i="18"/>
  <c r="AR160" i="18" a="1"/>
  <c r="AR160" i="18" s="1"/>
  <c r="AR59" i="18"/>
  <c r="AR92" i="18"/>
  <c r="AR159" i="18" a="1"/>
  <c r="AR159" i="18" s="1"/>
  <c r="AR58" i="18"/>
  <c r="AR91" i="18"/>
  <c r="AR90" i="18"/>
  <c r="AR57" i="18"/>
  <c r="AR158" i="18" a="1"/>
  <c r="AR158" i="18" s="1"/>
  <c r="AR157" i="18" a="1"/>
  <c r="AR157" i="18" s="1"/>
  <c r="AR56" i="18"/>
  <c r="AR89" i="18"/>
  <c r="AR55" i="18"/>
  <c r="AR88" i="18"/>
  <c r="AR156" i="18" a="1"/>
  <c r="AR156" i="18" s="1"/>
  <c r="AR205" i="18"/>
  <c r="AR155" i="18" a="1"/>
  <c r="AR155" i="18" s="1"/>
  <c r="AR36" i="18"/>
  <c r="AR37" i="18"/>
  <c r="AR54" i="18"/>
  <c r="AR35" i="18"/>
  <c r="AS28" i="18"/>
  <c r="AR87" i="18"/>
  <c r="AQ132" i="18"/>
  <c r="AQ122" i="18"/>
  <c r="AQ130" i="18"/>
  <c r="AQ128" i="18"/>
  <c r="AQ127" i="18"/>
  <c r="AQ120" i="18"/>
  <c r="AQ202" i="18"/>
  <c r="AQ124" i="18"/>
  <c r="AQ121" i="18"/>
  <c r="AQ138" i="18"/>
  <c r="AQ134" i="18"/>
  <c r="AQ131" i="18"/>
  <c r="AQ147" i="18"/>
  <c r="AQ145" i="18"/>
  <c r="AQ144" i="18"/>
  <c r="AQ143" i="18"/>
  <c r="AQ139" i="18"/>
  <c r="AQ135" i="18"/>
  <c r="AQ133" i="18"/>
  <c r="AQ123" i="18"/>
  <c r="AQ129" i="17"/>
  <c r="AQ138" i="17"/>
  <c r="AQ142" i="17"/>
  <c r="AQ127" i="17"/>
  <c r="AQ120" i="17"/>
  <c r="AQ121" i="17"/>
  <c r="AQ122" i="17"/>
  <c r="AQ123" i="17"/>
  <c r="AQ133" i="17"/>
  <c r="AQ130" i="17"/>
  <c r="AQ131" i="17"/>
  <c r="AQ132" i="17"/>
  <c r="AQ140" i="17"/>
  <c r="AQ143" i="17"/>
  <c r="AQ144" i="17"/>
  <c r="AQ146" i="17"/>
  <c r="AQ147" i="17"/>
  <c r="AQ141" i="17"/>
  <c r="M220" i="17"/>
  <c r="AQ200" i="17"/>
  <c r="AQ212" i="17"/>
  <c r="AQ199" i="17"/>
  <c r="M221" i="17"/>
  <c r="AQ213" i="17"/>
  <c r="AR33" i="17"/>
  <c r="AQ34" i="17"/>
  <c r="AP38" i="17"/>
  <c r="AP39" i="17" s="1"/>
  <c r="AP59" i="17"/>
  <c r="AP125" i="17" s="1"/>
  <c r="AQ59" i="17"/>
  <c r="AQ125" i="17" s="1"/>
  <c r="AQ43" i="17"/>
  <c r="AR103" i="17" s="1"/>
  <c r="AR42" i="17"/>
  <c r="AP47" i="17"/>
  <c r="AP48" i="17" s="1"/>
  <c r="AP102" i="17"/>
  <c r="AP135" i="17" s="1"/>
  <c r="AR155" i="17" a="1"/>
  <c r="AR155" i="17" s="1"/>
  <c r="AR54" i="17"/>
  <c r="AR205" i="17"/>
  <c r="AR87" i="17"/>
  <c r="AR35" i="17"/>
  <c r="AS28" i="17"/>
  <c r="AR46" i="17"/>
  <c r="AR44" i="17"/>
  <c r="AR37" i="17"/>
  <c r="AR202" i="17" s="1"/>
  <c r="AR45" i="17"/>
  <c r="AR36" i="17"/>
  <c r="AR157" i="17" a="1"/>
  <c r="AR157" i="17" s="1"/>
  <c r="AR55" i="17"/>
  <c r="AR156" i="17" a="1"/>
  <c r="AR156" i="17" s="1"/>
  <c r="AR88" i="17"/>
  <c r="AR158" i="17" a="1"/>
  <c r="AR158" i="17" s="1"/>
  <c r="AR56" i="17"/>
  <c r="AR89" i="17"/>
  <c r="AR90" i="17"/>
  <c r="AR159" i="17" a="1"/>
  <c r="AR159" i="17" s="1"/>
  <c r="AR57" i="17"/>
  <c r="AR160" i="17" a="1"/>
  <c r="AR160" i="17" s="1"/>
  <c r="AR58" i="17"/>
  <c r="AR91" i="17"/>
  <c r="AR59" i="17"/>
  <c r="AR161" i="17" a="1"/>
  <c r="AR161" i="17" s="1"/>
  <c r="AR92" i="17"/>
  <c r="AR93" i="17"/>
  <c r="AR162" i="17" a="1"/>
  <c r="AR162" i="17" s="1"/>
  <c r="AR163" i="17" a="1"/>
  <c r="AR163" i="17" s="1"/>
  <c r="AR94" i="17"/>
  <c r="AR62" i="17"/>
  <c r="AR164" i="17" a="1"/>
  <c r="AR164" i="17" s="1"/>
  <c r="AR95" i="17"/>
  <c r="AR96" i="17"/>
  <c r="AR165" i="17" a="1"/>
  <c r="AR165" i="17" s="1"/>
  <c r="AR63" i="17"/>
  <c r="AR166" i="17" a="1"/>
  <c r="AR166" i="17" s="1"/>
  <c r="AR97" i="17"/>
  <c r="AR64" i="17"/>
  <c r="AR167" i="17" a="1"/>
  <c r="AR167" i="17" s="1"/>
  <c r="AR98" i="17"/>
  <c r="AR65" i="17"/>
  <c r="AR99" i="17"/>
  <c r="AR168" i="17" a="1"/>
  <c r="AR168" i="17" s="1"/>
  <c r="AR66" i="17"/>
  <c r="AR169" i="17" a="1"/>
  <c r="AR169" i="17" s="1"/>
  <c r="AR100" i="17"/>
  <c r="AR67" i="17"/>
  <c r="AR170" i="17" a="1"/>
  <c r="AR170" i="17" s="1"/>
  <c r="AR101" i="17"/>
  <c r="AR68" i="17"/>
  <c r="AR69" i="17"/>
  <c r="AR102" i="17"/>
  <c r="AR171" i="17" a="1"/>
  <c r="AR171" i="17" s="1"/>
  <c r="AR172" i="17" a="1"/>
  <c r="AR172" i="17" s="1"/>
  <c r="AR70" i="17"/>
  <c r="AR71" i="17"/>
  <c r="AR173" i="17" a="1"/>
  <c r="AR173" i="17" s="1"/>
  <c r="AR174" i="17" a="1"/>
  <c r="AR174" i="17" s="1"/>
  <c r="AR72" i="17"/>
  <c r="AR105" i="17"/>
  <c r="AR175" i="17" a="1"/>
  <c r="AR175" i="17" s="1"/>
  <c r="AR73" i="17"/>
  <c r="AR106" i="17"/>
  <c r="AR107" i="17"/>
  <c r="AR74" i="17"/>
  <c r="AR176" i="17" a="1"/>
  <c r="AR176" i="17" s="1"/>
  <c r="AR108" i="17"/>
  <c r="AR75" i="17"/>
  <c r="AR177" i="17" a="1"/>
  <c r="AR177" i="17" s="1"/>
  <c r="AR76" i="17"/>
  <c r="AR178" i="17" a="1"/>
  <c r="AR178" i="17" s="1"/>
  <c r="AR109" i="17"/>
  <c r="AR77" i="17"/>
  <c r="AR179" i="17" a="1"/>
  <c r="AR179" i="17" s="1"/>
  <c r="AR110" i="17"/>
  <c r="AR180" i="17" a="1"/>
  <c r="AR180" i="17" s="1"/>
  <c r="AR78" i="17"/>
  <c r="AR111" i="17"/>
  <c r="AR181" i="17" a="1"/>
  <c r="AR181" i="17" s="1"/>
  <c r="AR112" i="17"/>
  <c r="AR79" i="17"/>
  <c r="AR145" i="17" s="1"/>
  <c r="AR80" i="17"/>
  <c r="AR182" i="17" a="1"/>
  <c r="AR182" i="17" s="1"/>
  <c r="AR113" i="17"/>
  <c r="AR81" i="17"/>
  <c r="AR114" i="17"/>
  <c r="AQ102" i="17"/>
  <c r="AQ135" i="17" s="1"/>
  <c r="AR141" i="17" l="1"/>
  <c r="AR123" i="17"/>
  <c r="AR129" i="17"/>
  <c r="AR130" i="17"/>
  <c r="AR131" i="17"/>
  <c r="BO192" i="18"/>
  <c r="BO189" i="18"/>
  <c r="BO192" i="17"/>
  <c r="BO189" i="17"/>
  <c r="BM193" i="17"/>
  <c r="BM194" i="17" s="1"/>
  <c r="AR103" i="18"/>
  <c r="AR141" i="18"/>
  <c r="AR134" i="18"/>
  <c r="AR135" i="18"/>
  <c r="AR146" i="18"/>
  <c r="AR138" i="18"/>
  <c r="AR123" i="18"/>
  <c r="AR121" i="18"/>
  <c r="AR145" i="18"/>
  <c r="AS33" i="18"/>
  <c r="AR34" i="18"/>
  <c r="AQ60" i="18"/>
  <c r="AQ126" i="18" s="1"/>
  <c r="AQ38" i="18"/>
  <c r="AQ39" i="18" s="1"/>
  <c r="AS42" i="18"/>
  <c r="AR43" i="18"/>
  <c r="AQ103" i="18"/>
  <c r="AQ136" i="18" s="1"/>
  <c r="AQ47" i="18"/>
  <c r="AQ48" i="18" s="1"/>
  <c r="AR200" i="18"/>
  <c r="AR213" i="18"/>
  <c r="O221" i="18" s="1"/>
  <c r="AR199" i="18"/>
  <c r="AR212" i="18"/>
  <c r="O220" i="18" s="1"/>
  <c r="AS182" i="18" a="1"/>
  <c r="AS182" i="18" s="1"/>
  <c r="AS81" i="18"/>
  <c r="AS114" i="18"/>
  <c r="AS181" i="18" a="1"/>
  <c r="AS181" i="18" s="1"/>
  <c r="AS80" i="18"/>
  <c r="AS113" i="18"/>
  <c r="AS180" i="18" a="1"/>
  <c r="AS180" i="18" s="1"/>
  <c r="AS79" i="18"/>
  <c r="AS112" i="18"/>
  <c r="AS179" i="18" a="1"/>
  <c r="AS179" i="18" s="1"/>
  <c r="AS78" i="18"/>
  <c r="AS111" i="18"/>
  <c r="AS178" i="18" a="1"/>
  <c r="AS178" i="18" s="1"/>
  <c r="AS77" i="18"/>
  <c r="AS110" i="18"/>
  <c r="AS177" i="18" a="1"/>
  <c r="AS177" i="18" s="1"/>
  <c r="AS76" i="18"/>
  <c r="AS109" i="18"/>
  <c r="AS108" i="18"/>
  <c r="AS75" i="18"/>
  <c r="AS176" i="18" a="1"/>
  <c r="AS176" i="18" s="1"/>
  <c r="AS175" i="18" a="1"/>
  <c r="AS175" i="18" s="1"/>
  <c r="AS74" i="18"/>
  <c r="AS107" i="18"/>
  <c r="AS174" i="18" a="1"/>
  <c r="AS174" i="18" s="1"/>
  <c r="AS73" i="18"/>
  <c r="AS106" i="18"/>
  <c r="AS72" i="18"/>
  <c r="AS173" i="18" a="1"/>
  <c r="AS173" i="18" s="1"/>
  <c r="AS71" i="18"/>
  <c r="AS104" i="18"/>
  <c r="AS172" i="18" a="1"/>
  <c r="AS172" i="18" s="1"/>
  <c r="AS103" i="18"/>
  <c r="AS70" i="18"/>
  <c r="AS171" i="18" a="1"/>
  <c r="AS171" i="18" s="1"/>
  <c r="AS102" i="18"/>
  <c r="AS69" i="18"/>
  <c r="AS170" i="18" a="1"/>
  <c r="AS170" i="18" s="1"/>
  <c r="AS101" i="18"/>
  <c r="AS68" i="18"/>
  <c r="AS169" i="18" a="1"/>
  <c r="AS169" i="18" s="1"/>
  <c r="AS168" i="18" a="1"/>
  <c r="AS168" i="18" s="1"/>
  <c r="AS100" i="18"/>
  <c r="AS67" i="18"/>
  <c r="AS66" i="18"/>
  <c r="AS99" i="18"/>
  <c r="AS167" i="18" a="1"/>
  <c r="AS167" i="18" s="1"/>
  <c r="AS65" i="18"/>
  <c r="AS98" i="18"/>
  <c r="AS166" i="18" a="1"/>
  <c r="AS166" i="18" s="1"/>
  <c r="AS165" i="18" a="1"/>
  <c r="AS165" i="18" s="1"/>
  <c r="AS64" i="18"/>
  <c r="AS97" i="18"/>
  <c r="AS63" i="18"/>
  <c r="AS96" i="18"/>
  <c r="AS164" i="18" a="1"/>
  <c r="AS164" i="18" s="1"/>
  <c r="AS95" i="18"/>
  <c r="AS163" i="18" a="1"/>
  <c r="AS163" i="18" s="1"/>
  <c r="AS61" i="18"/>
  <c r="AS94" i="18"/>
  <c r="AS162" i="18" a="1"/>
  <c r="AS162" i="18" s="1"/>
  <c r="AS161" i="18" a="1"/>
  <c r="AS161" i="18" s="1"/>
  <c r="AS60" i="18"/>
  <c r="AS93" i="18"/>
  <c r="AS160" i="18" a="1"/>
  <c r="AS160" i="18" s="1"/>
  <c r="AS59" i="18"/>
  <c r="AS92" i="18"/>
  <c r="AS159" i="18" a="1"/>
  <c r="AS159" i="18" s="1"/>
  <c r="AS58" i="18"/>
  <c r="AS91" i="18"/>
  <c r="AS57" i="18"/>
  <c r="AS158" i="18" a="1"/>
  <c r="AS158" i="18" s="1"/>
  <c r="AS90" i="18"/>
  <c r="AS56" i="18"/>
  <c r="AS89" i="18"/>
  <c r="AS157" i="18" a="1"/>
  <c r="AS157" i="18" s="1"/>
  <c r="AS55" i="18"/>
  <c r="AS88" i="18"/>
  <c r="AS156" i="18" a="1"/>
  <c r="AS156" i="18" s="1"/>
  <c r="AS205" i="18"/>
  <c r="AS87" i="18"/>
  <c r="AS36" i="18"/>
  <c r="AT28" i="18"/>
  <c r="AS35" i="18"/>
  <c r="AS155" i="18" a="1"/>
  <c r="AS155" i="18" s="1"/>
  <c r="AS37" i="18"/>
  <c r="AS54" i="18"/>
  <c r="AR130" i="18"/>
  <c r="AR129" i="18"/>
  <c r="AR202" i="18"/>
  <c r="AR120" i="18"/>
  <c r="AR147" i="18"/>
  <c r="AR144" i="18"/>
  <c r="AR125" i="18"/>
  <c r="AR122" i="18"/>
  <c r="AR139" i="18"/>
  <c r="AR133" i="18"/>
  <c r="AR124" i="18"/>
  <c r="AR143" i="18"/>
  <c r="AR142" i="18"/>
  <c r="AR128" i="18"/>
  <c r="AR126" i="18"/>
  <c r="AR131" i="18"/>
  <c r="AR140" i="18"/>
  <c r="AR132" i="18"/>
  <c r="AR132" i="17"/>
  <c r="N220" i="17"/>
  <c r="AR124" i="17"/>
  <c r="AR133" i="17"/>
  <c r="AR143" i="17"/>
  <c r="AR135" i="17"/>
  <c r="AR134" i="17"/>
  <c r="AR140" i="17"/>
  <c r="AR121" i="17"/>
  <c r="AR122" i="17"/>
  <c r="AR128" i="17"/>
  <c r="AR136" i="17"/>
  <c r="AR138" i="17"/>
  <c r="AR139" i="17"/>
  <c r="AR144" i="17"/>
  <c r="AR146" i="17"/>
  <c r="AR147" i="17"/>
  <c r="AR142" i="17"/>
  <c r="AR120" i="17"/>
  <c r="AR125" i="17"/>
  <c r="AR200" i="17"/>
  <c r="AR212" i="17"/>
  <c r="AR199" i="17"/>
  <c r="N221" i="17"/>
  <c r="AR213" i="17"/>
  <c r="AS87" i="17"/>
  <c r="AS54" i="17"/>
  <c r="AS88" i="17"/>
  <c r="AS155" i="17" a="1"/>
  <c r="AS155" i="17" s="1"/>
  <c r="AS37" i="17"/>
  <c r="AS44" i="17"/>
  <c r="AS36" i="17"/>
  <c r="AS45" i="17"/>
  <c r="AT28" i="17"/>
  <c r="AS46" i="17"/>
  <c r="AS35" i="17"/>
  <c r="AS55" i="17"/>
  <c r="AS205" i="17"/>
  <c r="AS157" i="17" a="1"/>
  <c r="AS157" i="17" s="1"/>
  <c r="AS156" i="17" a="1"/>
  <c r="AS156" i="17" s="1"/>
  <c r="AS56" i="17"/>
  <c r="AS89" i="17"/>
  <c r="AS158" i="17" a="1"/>
  <c r="AS158" i="17" s="1"/>
  <c r="AS90" i="17"/>
  <c r="AS159" i="17" a="1"/>
  <c r="AS159" i="17" s="1"/>
  <c r="AS57" i="17"/>
  <c r="AS160" i="17" a="1"/>
  <c r="AS160" i="17" s="1"/>
  <c r="AS91" i="17"/>
  <c r="AS58" i="17"/>
  <c r="AS59" i="17"/>
  <c r="AS161" i="17" a="1"/>
  <c r="AS161" i="17" s="1"/>
  <c r="AS92" i="17"/>
  <c r="AS60" i="17"/>
  <c r="AS162" i="17" a="1"/>
  <c r="AS162" i="17" s="1"/>
  <c r="AS93" i="17"/>
  <c r="AS94" i="17"/>
  <c r="AS163" i="17" a="1"/>
  <c r="AS163" i="17" s="1"/>
  <c r="AS95" i="17"/>
  <c r="AS164" i="17" a="1"/>
  <c r="AS164" i="17" s="1"/>
  <c r="AS165" i="17" a="1"/>
  <c r="AS165" i="17" s="1"/>
  <c r="AS96" i="17"/>
  <c r="AS63" i="17"/>
  <c r="AS97" i="17"/>
  <c r="AS64" i="17"/>
  <c r="AS166" i="17" a="1"/>
  <c r="AS166" i="17" s="1"/>
  <c r="AS65" i="17"/>
  <c r="AS98" i="17"/>
  <c r="AS167" i="17" a="1"/>
  <c r="AS167" i="17" s="1"/>
  <c r="AS168" i="17" a="1"/>
  <c r="AS168" i="17" s="1"/>
  <c r="AS66" i="17"/>
  <c r="AS99" i="17"/>
  <c r="AS100" i="17"/>
  <c r="AS67" i="17"/>
  <c r="AS169" i="17" a="1"/>
  <c r="AS169" i="17" s="1"/>
  <c r="AS170" i="17" a="1"/>
  <c r="AS170" i="17" s="1"/>
  <c r="AS101" i="17"/>
  <c r="AS68" i="17"/>
  <c r="AS102" i="17"/>
  <c r="AS171" i="17" a="1"/>
  <c r="AS171" i="17" s="1"/>
  <c r="AS69" i="17"/>
  <c r="AS172" i="17" a="1"/>
  <c r="AS172" i="17" s="1"/>
  <c r="AS70" i="17"/>
  <c r="AS103" i="17"/>
  <c r="AS71" i="17"/>
  <c r="AS173" i="17" a="1"/>
  <c r="AS173" i="17" s="1"/>
  <c r="AS72" i="17"/>
  <c r="AS174" i="17" a="1"/>
  <c r="AS174" i="17" s="1"/>
  <c r="AS106" i="17"/>
  <c r="AS175" i="17" a="1"/>
  <c r="AS175" i="17" s="1"/>
  <c r="AS73" i="17"/>
  <c r="AS107" i="17"/>
  <c r="AS176" i="17" a="1"/>
  <c r="AS176" i="17" s="1"/>
  <c r="AS74" i="17"/>
  <c r="AS177" i="17" a="1"/>
  <c r="AS177" i="17" s="1"/>
  <c r="AS75" i="17"/>
  <c r="AS108" i="17"/>
  <c r="AS109" i="17"/>
  <c r="AS178" i="17" a="1"/>
  <c r="AS178" i="17" s="1"/>
  <c r="AS76" i="17"/>
  <c r="AS179" i="17" a="1"/>
  <c r="AS179" i="17" s="1"/>
  <c r="AS77" i="17"/>
  <c r="AS110" i="17"/>
  <c r="AS180" i="17" a="1"/>
  <c r="AS180" i="17" s="1"/>
  <c r="AS78" i="17"/>
  <c r="AS111" i="17"/>
  <c r="AS79" i="17"/>
  <c r="AS112" i="17"/>
  <c r="AS181" i="17" a="1"/>
  <c r="AS181" i="17" s="1"/>
  <c r="AS182" i="17" a="1"/>
  <c r="AS182" i="17" s="1"/>
  <c r="AS113" i="17"/>
  <c r="AS80" i="17"/>
  <c r="AS81" i="17"/>
  <c r="AS114" i="17"/>
  <c r="AQ38" i="17"/>
  <c r="AQ39" i="17" s="1"/>
  <c r="AQ60" i="17"/>
  <c r="AQ126" i="17" s="1"/>
  <c r="AS33" i="17"/>
  <c r="AR34" i="17"/>
  <c r="AQ47" i="17"/>
  <c r="AQ48" i="17" s="1"/>
  <c r="AQ103" i="17"/>
  <c r="AQ136" i="17" s="1"/>
  <c r="AR60" i="17"/>
  <c r="AR126" i="17" s="1"/>
  <c r="AR43" i="17"/>
  <c r="AS42" i="17"/>
  <c r="AS121" i="17" l="1"/>
  <c r="AS142" i="17"/>
  <c r="AS139" i="17"/>
  <c r="BM193" i="18"/>
  <c r="BM194" i="18" s="1"/>
  <c r="BP192" i="18"/>
  <c r="BP189" i="18"/>
  <c r="BP192" i="17"/>
  <c r="BP189" i="17"/>
  <c r="AS130" i="17"/>
  <c r="AS135" i="17"/>
  <c r="AS129" i="17"/>
  <c r="AS120" i="17"/>
  <c r="AS124" i="17"/>
  <c r="AS202" i="17"/>
  <c r="AS134" i="17"/>
  <c r="AR136" i="18"/>
  <c r="AS135" i="18"/>
  <c r="AS146" i="18"/>
  <c r="AS133" i="18"/>
  <c r="AS140" i="18"/>
  <c r="AS120" i="18"/>
  <c r="AS143" i="18"/>
  <c r="AS123" i="18"/>
  <c r="AS134" i="18"/>
  <c r="AT33" i="18"/>
  <c r="AS34" i="18"/>
  <c r="AR61" i="18"/>
  <c r="AR127" i="18" s="1"/>
  <c r="AR38" i="18"/>
  <c r="AR39" i="18" s="1"/>
  <c r="AT42" i="18"/>
  <c r="AS43" i="18"/>
  <c r="AR104" i="18"/>
  <c r="AR137" i="18" s="1"/>
  <c r="AR47" i="18"/>
  <c r="AR48" i="18" s="1"/>
  <c r="AS200" i="18"/>
  <c r="AS213" i="18"/>
  <c r="P221" i="18" s="1"/>
  <c r="AT81" i="18"/>
  <c r="AT114" i="18"/>
  <c r="AT182" i="18" a="1"/>
  <c r="AT182" i="18" s="1"/>
  <c r="AT80" i="18"/>
  <c r="AT113" i="18"/>
  <c r="AT181" i="18" a="1"/>
  <c r="AT181" i="18" s="1"/>
  <c r="AT79" i="18"/>
  <c r="AT112" i="18"/>
  <c r="AT180" i="18" a="1"/>
  <c r="AT180" i="18" s="1"/>
  <c r="AT179" i="18" a="1"/>
  <c r="AT179" i="18" s="1"/>
  <c r="AT78" i="18"/>
  <c r="AT111" i="18"/>
  <c r="AT178" i="18" a="1"/>
  <c r="AT178" i="18" s="1"/>
  <c r="AT77" i="18"/>
  <c r="AT110" i="18"/>
  <c r="AT109" i="18"/>
  <c r="AT177" i="18" a="1"/>
  <c r="AT177" i="18" s="1"/>
  <c r="AT76" i="18"/>
  <c r="AT108" i="18"/>
  <c r="AT75" i="18"/>
  <c r="AT176" i="18" a="1"/>
  <c r="AT176" i="18" s="1"/>
  <c r="AT175" i="18" a="1"/>
  <c r="AT175" i="18" s="1"/>
  <c r="AT74" i="18"/>
  <c r="AT107" i="18"/>
  <c r="AT73" i="18"/>
  <c r="AT174" i="18" a="1"/>
  <c r="AT174" i="18" s="1"/>
  <c r="AT72" i="18"/>
  <c r="AT173" i="18" a="1"/>
  <c r="AT173" i="18" s="1"/>
  <c r="AT71" i="18"/>
  <c r="AT104" i="18"/>
  <c r="AT172" i="18" a="1"/>
  <c r="AT172" i="18" s="1"/>
  <c r="AT103" i="18"/>
  <c r="AT171" i="18" a="1"/>
  <c r="AT171" i="18" s="1"/>
  <c r="AT70" i="18"/>
  <c r="AT170" i="18" a="1"/>
  <c r="AT170" i="18" s="1"/>
  <c r="AT69" i="18"/>
  <c r="AT102" i="18"/>
  <c r="AT101" i="18"/>
  <c r="AT68" i="18"/>
  <c r="AT169" i="18" a="1"/>
  <c r="AT169" i="18" s="1"/>
  <c r="AT168" i="18" a="1"/>
  <c r="AT168" i="18" s="1"/>
  <c r="AT67" i="18"/>
  <c r="AT100" i="18"/>
  <c r="AT66" i="18"/>
  <c r="AT99" i="18"/>
  <c r="AT167" i="18" a="1"/>
  <c r="AT167" i="18" s="1"/>
  <c r="AT65" i="18"/>
  <c r="AT98" i="18"/>
  <c r="AT166" i="18" a="1"/>
  <c r="AT166" i="18" s="1"/>
  <c r="AT165" i="18" a="1"/>
  <c r="AT165" i="18" s="1"/>
  <c r="AT64" i="18"/>
  <c r="AT97" i="18"/>
  <c r="AT164" i="18" a="1"/>
  <c r="AT164" i="18" s="1"/>
  <c r="AT96" i="18"/>
  <c r="AT163" i="18" a="1"/>
  <c r="AT163" i="18" s="1"/>
  <c r="AT62" i="18"/>
  <c r="AT95" i="18"/>
  <c r="AT61" i="18"/>
  <c r="AT94" i="18"/>
  <c r="AT162" i="18" a="1"/>
  <c r="AT162" i="18" s="1"/>
  <c r="AT161" i="18" a="1"/>
  <c r="AT161" i="18" s="1"/>
  <c r="AT60" i="18"/>
  <c r="AT93" i="18"/>
  <c r="AT160" i="18" a="1"/>
  <c r="AT160" i="18" s="1"/>
  <c r="AT59" i="18"/>
  <c r="AT92" i="18"/>
  <c r="AT58" i="18"/>
  <c r="AT91" i="18"/>
  <c r="AT159" i="18" a="1"/>
  <c r="AT159" i="18" s="1"/>
  <c r="AT57" i="18"/>
  <c r="AT158" i="18" a="1"/>
  <c r="AT158" i="18" s="1"/>
  <c r="AT90" i="18"/>
  <c r="AT56" i="18"/>
  <c r="AT89" i="18"/>
  <c r="AT157" i="18" a="1"/>
  <c r="AT157" i="18" s="1"/>
  <c r="AT55" i="18"/>
  <c r="AT88" i="18"/>
  <c r="AT156" i="18" a="1"/>
  <c r="AT156" i="18" s="1"/>
  <c r="AT205" i="18"/>
  <c r="AT37" i="18"/>
  <c r="AT155" i="18" a="1"/>
  <c r="AT155" i="18" s="1"/>
  <c r="AT54" i="18"/>
  <c r="AU28" i="18"/>
  <c r="AT87" i="18"/>
  <c r="AT36" i="18"/>
  <c r="AT35" i="18"/>
  <c r="AS199" i="18"/>
  <c r="AS212" i="18"/>
  <c r="P220" i="18" s="1"/>
  <c r="AS131" i="18"/>
  <c r="AS130" i="18"/>
  <c r="AS129" i="18"/>
  <c r="AS127" i="18"/>
  <c r="AS126" i="18"/>
  <c r="AS125" i="18"/>
  <c r="AS122" i="18"/>
  <c r="AS121" i="18"/>
  <c r="AS202" i="18"/>
  <c r="AS141" i="18"/>
  <c r="AS136" i="18"/>
  <c r="AS142" i="18"/>
  <c r="AS139" i="18"/>
  <c r="AS132" i="18"/>
  <c r="AS124" i="18"/>
  <c r="AS144" i="18"/>
  <c r="AS137" i="18"/>
  <c r="AS147" i="18"/>
  <c r="AS145" i="18"/>
  <c r="AS146" i="17"/>
  <c r="AS123" i="17"/>
  <c r="AS133" i="17"/>
  <c r="AS125" i="17"/>
  <c r="AS140" i="17"/>
  <c r="AS126" i="17"/>
  <c r="AS131" i="17"/>
  <c r="AS132" i="17"/>
  <c r="AS141" i="17"/>
  <c r="AS143" i="17"/>
  <c r="AS144" i="17"/>
  <c r="AS145" i="17"/>
  <c r="AS147" i="17"/>
  <c r="O220" i="17"/>
  <c r="AS136" i="17"/>
  <c r="AS122" i="17"/>
  <c r="AS200" i="17"/>
  <c r="AS212" i="17"/>
  <c r="AS199" i="17"/>
  <c r="O221" i="17"/>
  <c r="AS213" i="17"/>
  <c r="AS104" i="17"/>
  <c r="AS137" i="17" s="1"/>
  <c r="AS61" i="17"/>
  <c r="AS127" i="17" s="1"/>
  <c r="AR47" i="17"/>
  <c r="AR48" i="17" s="1"/>
  <c r="AR104" i="17"/>
  <c r="AR137" i="17" s="1"/>
  <c r="AT42" i="17"/>
  <c r="AS43" i="17"/>
  <c r="AT105" i="17" s="1"/>
  <c r="AT155" i="17" a="1"/>
  <c r="AT155" i="17" s="1"/>
  <c r="AT156" i="17" a="1"/>
  <c r="AT156" i="17" s="1"/>
  <c r="AT54" i="17"/>
  <c r="AT87" i="17"/>
  <c r="AT88" i="17"/>
  <c r="AT44" i="17"/>
  <c r="AU28" i="17"/>
  <c r="AT36" i="17"/>
  <c r="AT46" i="17"/>
  <c r="AT45" i="17"/>
  <c r="AT35" i="17"/>
  <c r="AT37" i="17"/>
  <c r="AT202" i="17" s="1"/>
  <c r="AT157" i="17" a="1"/>
  <c r="AT157" i="17" s="1"/>
  <c r="AT55" i="17"/>
  <c r="AT205" i="17"/>
  <c r="AT56" i="17"/>
  <c r="AT89" i="17"/>
  <c r="AT158" i="17" a="1"/>
  <c r="AT158" i="17" s="1"/>
  <c r="AT57" i="17"/>
  <c r="AT90" i="17"/>
  <c r="AT159" i="17" a="1"/>
  <c r="AT159" i="17" s="1"/>
  <c r="AT91" i="17"/>
  <c r="AT160" i="17" a="1"/>
  <c r="AT160" i="17" s="1"/>
  <c r="AT58" i="17"/>
  <c r="AT161" i="17" a="1"/>
  <c r="AT161" i="17" s="1"/>
  <c r="AT92" i="17"/>
  <c r="AT59" i="17"/>
  <c r="AT162" i="17" a="1"/>
  <c r="AT162" i="17" s="1"/>
  <c r="AT60" i="17"/>
  <c r="AT93" i="17"/>
  <c r="AT163" i="17" a="1"/>
  <c r="AT163" i="17" s="1"/>
  <c r="AT61" i="17"/>
  <c r="AT94" i="17"/>
  <c r="AT95" i="17"/>
  <c r="AT164" i="17" a="1"/>
  <c r="AT164" i="17" s="1"/>
  <c r="AT96" i="17"/>
  <c r="AT165" i="17" a="1"/>
  <c r="AT165" i="17" s="1"/>
  <c r="AT64" i="17"/>
  <c r="AT97" i="17"/>
  <c r="AT166" i="17" a="1"/>
  <c r="AT166" i="17" s="1"/>
  <c r="AT65" i="17"/>
  <c r="AT98" i="17"/>
  <c r="AT167" i="17" a="1"/>
  <c r="AT167" i="17" s="1"/>
  <c r="AT99" i="17"/>
  <c r="AT66" i="17"/>
  <c r="AT132" i="17" s="1"/>
  <c r="AT168" i="17" a="1"/>
  <c r="AT168" i="17" s="1"/>
  <c r="AT100" i="17"/>
  <c r="AT67" i="17"/>
  <c r="AT169" i="17" a="1"/>
  <c r="AT169" i="17" s="1"/>
  <c r="AT170" i="17" a="1"/>
  <c r="AT170" i="17" s="1"/>
  <c r="AT68" i="17"/>
  <c r="AT101" i="17"/>
  <c r="AT102" i="17"/>
  <c r="AT69" i="17"/>
  <c r="AT171" i="17" a="1"/>
  <c r="AT171" i="17" s="1"/>
  <c r="AT172" i="17" a="1"/>
  <c r="AT172" i="17" s="1"/>
  <c r="AT70" i="17"/>
  <c r="AT103" i="17"/>
  <c r="AT104" i="17"/>
  <c r="AT71" i="17"/>
  <c r="AT173" i="17" a="1"/>
  <c r="AT173" i="17" s="1"/>
  <c r="AT174" i="17" a="1"/>
  <c r="AT174" i="17" s="1"/>
  <c r="AT72" i="17"/>
  <c r="AT73" i="17"/>
  <c r="AT175" i="17" a="1"/>
  <c r="AT175" i="17" s="1"/>
  <c r="AT107" i="17"/>
  <c r="AT74" i="17"/>
  <c r="AT140" i="17" s="1"/>
  <c r="AT176" i="17" a="1"/>
  <c r="AT176" i="17" s="1"/>
  <c r="AT177" i="17" a="1"/>
  <c r="AT177" i="17" s="1"/>
  <c r="AT108" i="17"/>
  <c r="AT75" i="17"/>
  <c r="AT76" i="17"/>
  <c r="AT178" i="17" a="1"/>
  <c r="AT178" i="17" s="1"/>
  <c r="AT109" i="17"/>
  <c r="AT77" i="17"/>
  <c r="AT179" i="17" a="1"/>
  <c r="AT179" i="17" s="1"/>
  <c r="AT110" i="17"/>
  <c r="AT111" i="17"/>
  <c r="AT180" i="17" a="1"/>
  <c r="AT180" i="17" s="1"/>
  <c r="AT78" i="17"/>
  <c r="AT79" i="17"/>
  <c r="AT181" i="17" a="1"/>
  <c r="AT181" i="17" s="1"/>
  <c r="AT112" i="17"/>
  <c r="AT80" i="17"/>
  <c r="AT113" i="17"/>
  <c r="AT182" i="17" a="1"/>
  <c r="AT182" i="17" s="1"/>
  <c r="AT81" i="17"/>
  <c r="AT114" i="17"/>
  <c r="AR38" i="17"/>
  <c r="AR39" i="17" s="1"/>
  <c r="AR61" i="17"/>
  <c r="AR127" i="17" s="1"/>
  <c r="AT33" i="17"/>
  <c r="AS34" i="17"/>
  <c r="AT137" i="17" l="1"/>
  <c r="AT133" i="17"/>
  <c r="AT125" i="17"/>
  <c r="AT124" i="17"/>
  <c r="BN193" i="18"/>
  <c r="BN194" i="18" s="1"/>
  <c r="BQ192" i="18"/>
  <c r="BQ189" i="18"/>
  <c r="BO193" i="18"/>
  <c r="BO194" i="18" s="1"/>
  <c r="BQ192" i="17"/>
  <c r="BQ189" i="17"/>
  <c r="BN193" i="17"/>
  <c r="BN194" i="17" s="1"/>
  <c r="BO193" i="17"/>
  <c r="BO194" i="17" s="1"/>
  <c r="AT141" i="17"/>
  <c r="AT144" i="17"/>
  <c r="AT128" i="18"/>
  <c r="AT127" i="18"/>
  <c r="AT126" i="18"/>
  <c r="AT124" i="18"/>
  <c r="AT123" i="18"/>
  <c r="AT145" i="18"/>
  <c r="AT134" i="18"/>
  <c r="AT131" i="18"/>
  <c r="AT146" i="18"/>
  <c r="AT142" i="18"/>
  <c r="AT136" i="18"/>
  <c r="AU33" i="18"/>
  <c r="AT34" i="18"/>
  <c r="AS62" i="18"/>
  <c r="AS128" i="18" s="1"/>
  <c r="AS38" i="18"/>
  <c r="AS39" i="18" s="1"/>
  <c r="AU42" i="18"/>
  <c r="AT43" i="18"/>
  <c r="AS105" i="18"/>
  <c r="AS138" i="18" s="1"/>
  <c r="AS47" i="18"/>
  <c r="AS48" i="18" s="1"/>
  <c r="AU182" i="18" a="1"/>
  <c r="AU182" i="18" s="1"/>
  <c r="AU81" i="18"/>
  <c r="AU114" i="18"/>
  <c r="AU181" i="18" a="1"/>
  <c r="AU181" i="18" s="1"/>
  <c r="AU80" i="18"/>
  <c r="AU113" i="18"/>
  <c r="AU180" i="18" a="1"/>
  <c r="AU180" i="18" s="1"/>
  <c r="AU79" i="18"/>
  <c r="AU112" i="18"/>
  <c r="AU78" i="18"/>
  <c r="AU179" i="18" a="1"/>
  <c r="AU179" i="18" s="1"/>
  <c r="AU111" i="18"/>
  <c r="AU178" i="18" a="1"/>
  <c r="AU178" i="18" s="1"/>
  <c r="AU77" i="18"/>
  <c r="AU110" i="18"/>
  <c r="AU177" i="18" a="1"/>
  <c r="AU177" i="18" s="1"/>
  <c r="AU76" i="18"/>
  <c r="AU109" i="18"/>
  <c r="AU108" i="18"/>
  <c r="AU75" i="18"/>
  <c r="AU176" i="18" a="1"/>
  <c r="AU176" i="18" s="1"/>
  <c r="AU175" i="18" a="1"/>
  <c r="AU175" i="18" s="1"/>
  <c r="AU74" i="18"/>
  <c r="AU174" i="18" a="1"/>
  <c r="AU174" i="18" s="1"/>
  <c r="AU73" i="18"/>
  <c r="AU106" i="18"/>
  <c r="AU72" i="18"/>
  <c r="AU105" i="18"/>
  <c r="AU173" i="18" a="1"/>
  <c r="AU173" i="18" s="1"/>
  <c r="AU71" i="18"/>
  <c r="AU104" i="18"/>
  <c r="AU172" i="18" a="1"/>
  <c r="AU172" i="18" s="1"/>
  <c r="AU70" i="18"/>
  <c r="AU103" i="18"/>
  <c r="AU171" i="18" a="1"/>
  <c r="AU171" i="18" s="1"/>
  <c r="AU102" i="18"/>
  <c r="AU69" i="18"/>
  <c r="AU170" i="18" a="1"/>
  <c r="AU170" i="18" s="1"/>
  <c r="AU101" i="18"/>
  <c r="AU68" i="18"/>
  <c r="AU169" i="18" a="1"/>
  <c r="AU169" i="18" s="1"/>
  <c r="AU168" i="18" a="1"/>
  <c r="AU168" i="18" s="1"/>
  <c r="AU100" i="18"/>
  <c r="AU67" i="18"/>
  <c r="AU66" i="18"/>
  <c r="AU99" i="18"/>
  <c r="AU167" i="18" a="1"/>
  <c r="AU167" i="18" s="1"/>
  <c r="AU65" i="18"/>
  <c r="AU98" i="18"/>
  <c r="AU166" i="18" a="1"/>
  <c r="AU166" i="18" s="1"/>
  <c r="AU165" i="18" a="1"/>
  <c r="AU165" i="18" s="1"/>
  <c r="AU97" i="18"/>
  <c r="AU63" i="18"/>
  <c r="AU96" i="18"/>
  <c r="AU164" i="18" a="1"/>
  <c r="AU164" i="18" s="1"/>
  <c r="AU163" i="18" a="1"/>
  <c r="AU163" i="18" s="1"/>
  <c r="AU62" i="18"/>
  <c r="AU95" i="18"/>
  <c r="AU162" i="18" a="1"/>
  <c r="AU162" i="18" s="1"/>
  <c r="AU61" i="18"/>
  <c r="AU94" i="18"/>
  <c r="AU161" i="18" a="1"/>
  <c r="AU161" i="18" s="1"/>
  <c r="AU60" i="18"/>
  <c r="AU93" i="18"/>
  <c r="AU160" i="18" a="1"/>
  <c r="AU160" i="18" s="1"/>
  <c r="AU59" i="18"/>
  <c r="AU92" i="18"/>
  <c r="AU159" i="18" a="1"/>
  <c r="AU159" i="18" s="1"/>
  <c r="AU91" i="18"/>
  <c r="AU58" i="18"/>
  <c r="AU90" i="18"/>
  <c r="AU57" i="18"/>
  <c r="AU158" i="18" a="1"/>
  <c r="AU158" i="18" s="1"/>
  <c r="AU157" i="18" a="1"/>
  <c r="AU157" i="18" s="1"/>
  <c r="AU56" i="18"/>
  <c r="AU89" i="18"/>
  <c r="AU55" i="18"/>
  <c r="AU88" i="18"/>
  <c r="AU156" i="18" a="1"/>
  <c r="AU156" i="18" s="1"/>
  <c r="AU205" i="18"/>
  <c r="AU155" i="18" a="1"/>
  <c r="AU155" i="18" s="1"/>
  <c r="AU36" i="18"/>
  <c r="AV28" i="18"/>
  <c r="AU35" i="18"/>
  <c r="AU37" i="18"/>
  <c r="AU202" i="18" s="1"/>
  <c r="AU54" i="18"/>
  <c r="AT200" i="18"/>
  <c r="AT213" i="18"/>
  <c r="Q221" i="18" s="1"/>
  <c r="AT199" i="18"/>
  <c r="AT212" i="18"/>
  <c r="Q220" i="18" s="1"/>
  <c r="AT140" i="18"/>
  <c r="AT105" i="18"/>
  <c r="AT138" i="18" s="1"/>
  <c r="AT137" i="18"/>
  <c r="AT135" i="18"/>
  <c r="AT133" i="18"/>
  <c r="AT130" i="18"/>
  <c r="AT122" i="18"/>
  <c r="AT202" i="18"/>
  <c r="AT120" i="18"/>
  <c r="AT143" i="18"/>
  <c r="AT141" i="18"/>
  <c r="AT147" i="18"/>
  <c r="AT132" i="18"/>
  <c r="AT121" i="18"/>
  <c r="AT144" i="18"/>
  <c r="AT125" i="18"/>
  <c r="AT135" i="17"/>
  <c r="AT143" i="17"/>
  <c r="AT121" i="17"/>
  <c r="AT122" i="17"/>
  <c r="AT123" i="17"/>
  <c r="AT127" i="17"/>
  <c r="AT138" i="17"/>
  <c r="AT136" i="17"/>
  <c r="AT130" i="17"/>
  <c r="AT131" i="17"/>
  <c r="AT134" i="17"/>
  <c r="AT142" i="17"/>
  <c r="AT145" i="17"/>
  <c r="AT146" i="17"/>
  <c r="AT147" i="17"/>
  <c r="AT120" i="17"/>
  <c r="AT126" i="17"/>
  <c r="AT200" i="17"/>
  <c r="P220" i="17"/>
  <c r="AT212" i="17"/>
  <c r="AT199" i="17"/>
  <c r="P221" i="17"/>
  <c r="AT213" i="17"/>
  <c r="AT62" i="17"/>
  <c r="AT128" i="17" s="1"/>
  <c r="AU42" i="17"/>
  <c r="AT43" i="17"/>
  <c r="AS47" i="17"/>
  <c r="AS48" i="17" s="1"/>
  <c r="AS105" i="17"/>
  <c r="AS138" i="17" s="1"/>
  <c r="AS38" i="17"/>
  <c r="AS39" i="17" s="1"/>
  <c r="AS62" i="17"/>
  <c r="AS128" i="17" s="1"/>
  <c r="AU33" i="17"/>
  <c r="AT34" i="17"/>
  <c r="AU155" i="17" a="1"/>
  <c r="AU155" i="17" s="1"/>
  <c r="AU54" i="17"/>
  <c r="AU88" i="17"/>
  <c r="AU44" i="17"/>
  <c r="AU35" i="17"/>
  <c r="AV28" i="17"/>
  <c r="AU37" i="17"/>
  <c r="AU202" i="17" s="1"/>
  <c r="AU46" i="17"/>
  <c r="AU55" i="17"/>
  <c r="AU36" i="17"/>
  <c r="AU45" i="17"/>
  <c r="AU157" i="17" a="1"/>
  <c r="AU157" i="17" s="1"/>
  <c r="AU156" i="17" a="1"/>
  <c r="AU156" i="17" s="1"/>
  <c r="AU205" i="17"/>
  <c r="AU158" i="17" a="1"/>
  <c r="AU158" i="17" s="1"/>
  <c r="AU56" i="17"/>
  <c r="AU89" i="17"/>
  <c r="AU90" i="17"/>
  <c r="AU57" i="17"/>
  <c r="AU159" i="17" a="1"/>
  <c r="AU159" i="17" s="1"/>
  <c r="AU160" i="17" a="1"/>
  <c r="AU160" i="17" s="1"/>
  <c r="AU91" i="17"/>
  <c r="AU58" i="17"/>
  <c r="AU92" i="17"/>
  <c r="AU161" i="17" a="1"/>
  <c r="AU161" i="17" s="1"/>
  <c r="AU59" i="17"/>
  <c r="AU93" i="17"/>
  <c r="AU60" i="17"/>
  <c r="AU162" i="17" a="1"/>
  <c r="AU162" i="17" s="1"/>
  <c r="AU163" i="17" a="1"/>
  <c r="AU163" i="17" s="1"/>
  <c r="AU61" i="17"/>
  <c r="AU94" i="17"/>
  <c r="AU164" i="17" a="1"/>
  <c r="AU164" i="17" s="1"/>
  <c r="AU62" i="17"/>
  <c r="AU95" i="17"/>
  <c r="AU165" i="17" a="1"/>
  <c r="AU165" i="17" s="1"/>
  <c r="AU96" i="17"/>
  <c r="AU97" i="17"/>
  <c r="AU166" i="17" a="1"/>
  <c r="AU166" i="17" s="1"/>
  <c r="AU65" i="17"/>
  <c r="AU98" i="17"/>
  <c r="AU167" i="17" a="1"/>
  <c r="AU167" i="17" s="1"/>
  <c r="AU99" i="17"/>
  <c r="AU168" i="17" a="1"/>
  <c r="AU168" i="17" s="1"/>
  <c r="AU66" i="17"/>
  <c r="AU100" i="17"/>
  <c r="AU67" i="17"/>
  <c r="AU169" i="17" a="1"/>
  <c r="AU169" i="17" s="1"/>
  <c r="AU68" i="17"/>
  <c r="AU170" i="17" a="1"/>
  <c r="AU170" i="17" s="1"/>
  <c r="AU101" i="17"/>
  <c r="AU171" i="17" a="1"/>
  <c r="AU171" i="17" s="1"/>
  <c r="AU69" i="17"/>
  <c r="AU102" i="17"/>
  <c r="AU172" i="17" a="1"/>
  <c r="AU172" i="17" s="1"/>
  <c r="AU70" i="17"/>
  <c r="AU103" i="17"/>
  <c r="AU71" i="17"/>
  <c r="AU173" i="17" a="1"/>
  <c r="AU173" i="17" s="1"/>
  <c r="AU104" i="17"/>
  <c r="AU105" i="17"/>
  <c r="AU72" i="17"/>
  <c r="AU174" i="17" a="1"/>
  <c r="AU174" i="17" s="1"/>
  <c r="AU175" i="17" a="1"/>
  <c r="AU175" i="17" s="1"/>
  <c r="AU73" i="17"/>
  <c r="AU176" i="17" a="1"/>
  <c r="AU176" i="17" s="1"/>
  <c r="AU74" i="17"/>
  <c r="AU177" i="17" a="1"/>
  <c r="AU177" i="17" s="1"/>
  <c r="AU75" i="17"/>
  <c r="AU108" i="17"/>
  <c r="AU76" i="17"/>
  <c r="AU178" i="17" a="1"/>
  <c r="AU178" i="17" s="1"/>
  <c r="AU109" i="17"/>
  <c r="AU110" i="17"/>
  <c r="AU179" i="17" a="1"/>
  <c r="AU179" i="17" s="1"/>
  <c r="AU77" i="17"/>
  <c r="AU78" i="17"/>
  <c r="AU180" i="17" a="1"/>
  <c r="AU180" i="17" s="1"/>
  <c r="AU111" i="17"/>
  <c r="AU181" i="17" a="1"/>
  <c r="AU181" i="17" s="1"/>
  <c r="AU79" i="17"/>
  <c r="AU112" i="17"/>
  <c r="AU113" i="17"/>
  <c r="AU80" i="17"/>
  <c r="AU146" i="17" s="1"/>
  <c r="AU182" i="17" a="1"/>
  <c r="AU182" i="17" s="1"/>
  <c r="AU114" i="17"/>
  <c r="AU81" i="17"/>
  <c r="AU123" i="17" l="1"/>
  <c r="AU126" i="17"/>
  <c r="AU133" i="17"/>
  <c r="AU138" i="17"/>
  <c r="AU147" i="17"/>
  <c r="AU132" i="17"/>
  <c r="BR192" i="18"/>
  <c r="BR189" i="18"/>
  <c r="BP193" i="18"/>
  <c r="BP194" i="18" s="1"/>
  <c r="BR192" i="17"/>
  <c r="BR189" i="17"/>
  <c r="BP193" i="17"/>
  <c r="BP194" i="17" s="1"/>
  <c r="AU125" i="17"/>
  <c r="AU124" i="17"/>
  <c r="AU124" i="18"/>
  <c r="AU142" i="18"/>
  <c r="AU125" i="18"/>
  <c r="AU121" i="18"/>
  <c r="AU135" i="18"/>
  <c r="AU143" i="18"/>
  <c r="AU141" i="18"/>
  <c r="AV33" i="18"/>
  <c r="AU34" i="18"/>
  <c r="AT63" i="18"/>
  <c r="AT129" i="18" s="1"/>
  <c r="AT38" i="18"/>
  <c r="AT39" i="18" s="1"/>
  <c r="AV42" i="18"/>
  <c r="AU43" i="18"/>
  <c r="AT106" i="18"/>
  <c r="AT139" i="18" s="1"/>
  <c r="AT47" i="18"/>
  <c r="AT48" i="18" s="1"/>
  <c r="AU200" i="18"/>
  <c r="AU213" i="18"/>
  <c r="R221" i="18" s="1"/>
  <c r="AV182" i="18" a="1"/>
  <c r="AV182" i="18" s="1"/>
  <c r="AV81" i="18"/>
  <c r="AV114" i="18"/>
  <c r="AV113" i="18"/>
  <c r="AV181" i="18" a="1"/>
  <c r="AV181" i="18" s="1"/>
  <c r="AV80" i="18"/>
  <c r="AV79" i="18"/>
  <c r="AV112" i="18"/>
  <c r="AV180" i="18" a="1"/>
  <c r="AV180" i="18" s="1"/>
  <c r="AV179" i="18" a="1"/>
  <c r="AV179" i="18" s="1"/>
  <c r="AV78" i="18"/>
  <c r="AV111" i="18"/>
  <c r="AV178" i="18" a="1"/>
  <c r="AV178" i="18" s="1"/>
  <c r="AV77" i="18"/>
  <c r="AV110" i="18"/>
  <c r="AV177" i="18" a="1"/>
  <c r="AV177" i="18" s="1"/>
  <c r="AV76" i="18"/>
  <c r="AV109" i="18"/>
  <c r="AV176" i="18" a="1"/>
  <c r="AV176" i="18" s="1"/>
  <c r="AV75" i="18"/>
  <c r="AV175" i="18" a="1"/>
  <c r="AV175" i="18" s="1"/>
  <c r="AV74" i="18"/>
  <c r="AV107" i="18"/>
  <c r="AV73" i="18"/>
  <c r="AV106" i="18"/>
  <c r="AV174" i="18" a="1"/>
  <c r="AV174" i="18" s="1"/>
  <c r="AV72" i="18"/>
  <c r="AV105" i="18"/>
  <c r="AV173" i="18" a="1"/>
  <c r="AV173" i="18" s="1"/>
  <c r="AV172" i="18" a="1"/>
  <c r="AV172" i="18" s="1"/>
  <c r="AV71" i="18"/>
  <c r="AV104" i="18"/>
  <c r="AV171" i="18" a="1"/>
  <c r="AV171" i="18" s="1"/>
  <c r="AV103" i="18"/>
  <c r="AV70" i="18"/>
  <c r="AV170" i="18" a="1"/>
  <c r="AV170" i="18" s="1"/>
  <c r="AV69" i="18"/>
  <c r="AV102" i="18"/>
  <c r="AV101" i="18"/>
  <c r="AV68" i="18"/>
  <c r="AV169" i="18" a="1"/>
  <c r="AV169" i="18" s="1"/>
  <c r="AV168" i="18" a="1"/>
  <c r="AV168" i="18" s="1"/>
  <c r="AV67" i="18"/>
  <c r="AV100" i="18"/>
  <c r="AV66" i="18"/>
  <c r="AV99" i="18"/>
  <c r="AV167" i="18" a="1"/>
  <c r="AV167" i="18" s="1"/>
  <c r="AV98" i="18"/>
  <c r="AV166" i="18" a="1"/>
  <c r="AV166" i="18" s="1"/>
  <c r="AV64" i="18"/>
  <c r="AV165" i="18" a="1"/>
  <c r="AV165" i="18" s="1"/>
  <c r="AV97" i="18"/>
  <c r="AV63" i="18"/>
  <c r="AV96" i="18"/>
  <c r="AV164" i="18" a="1"/>
  <c r="AV164" i="18" s="1"/>
  <c r="AV62" i="18"/>
  <c r="AV95" i="18"/>
  <c r="AV163" i="18" a="1"/>
  <c r="AV163" i="18" s="1"/>
  <c r="AV61" i="18"/>
  <c r="AV94" i="18"/>
  <c r="AV162" i="18" a="1"/>
  <c r="AV162" i="18" s="1"/>
  <c r="AV161" i="18" a="1"/>
  <c r="AV161" i="18" s="1"/>
  <c r="AV60" i="18"/>
  <c r="AV93" i="18"/>
  <c r="AV160" i="18" a="1"/>
  <c r="AV160" i="18" s="1"/>
  <c r="AV59" i="18"/>
  <c r="AV92" i="18"/>
  <c r="AV159" i="18" a="1"/>
  <c r="AV159" i="18" s="1"/>
  <c r="AV91" i="18"/>
  <c r="AV58" i="18"/>
  <c r="AV57" i="18"/>
  <c r="AV90" i="18"/>
  <c r="AV158" i="18" a="1"/>
  <c r="AV158" i="18" s="1"/>
  <c r="AV56" i="18"/>
  <c r="AV89" i="18"/>
  <c r="AV157" i="18" a="1"/>
  <c r="AV157" i="18" s="1"/>
  <c r="AV55" i="18"/>
  <c r="AV156" i="18" a="1"/>
  <c r="AV156" i="18" s="1"/>
  <c r="AV205" i="18"/>
  <c r="AV54" i="18"/>
  <c r="AV37" i="18"/>
  <c r="AV202" i="18" s="1"/>
  <c r="AW28" i="18"/>
  <c r="AV36" i="18"/>
  <c r="AV87" i="18"/>
  <c r="AV35" i="18"/>
  <c r="AV155" i="18" a="1"/>
  <c r="AV155" i="18" s="1"/>
  <c r="AU199" i="18"/>
  <c r="AU212" i="18"/>
  <c r="R220" i="18" s="1"/>
  <c r="AU147" i="18"/>
  <c r="AU146" i="18"/>
  <c r="AU145" i="18"/>
  <c r="AU144" i="18"/>
  <c r="AU132" i="18"/>
  <c r="AU139" i="18"/>
  <c r="AU137" i="18"/>
  <c r="AU129" i="18"/>
  <c r="AU128" i="18"/>
  <c r="AU127" i="18"/>
  <c r="AU126" i="18"/>
  <c r="AU122" i="18"/>
  <c r="AU136" i="18"/>
  <c r="AU134" i="18"/>
  <c r="AU131" i="18"/>
  <c r="AU138" i="18"/>
  <c r="AU133" i="18"/>
  <c r="AU123" i="18"/>
  <c r="AU121" i="17"/>
  <c r="AU143" i="17"/>
  <c r="AU128" i="17"/>
  <c r="Q220" i="17"/>
  <c r="AU122" i="17"/>
  <c r="AU131" i="17"/>
  <c r="AU145" i="17"/>
  <c r="AU136" i="17"/>
  <c r="AU137" i="17"/>
  <c r="AU141" i="17"/>
  <c r="AU142" i="17"/>
  <c r="AU144" i="17"/>
  <c r="AU134" i="17"/>
  <c r="AU135" i="17"/>
  <c r="AU127" i="17"/>
  <c r="AU200" i="17"/>
  <c r="AU212" i="17"/>
  <c r="AU199" i="17"/>
  <c r="Q221" i="17"/>
  <c r="AU213" i="17"/>
  <c r="AV33" i="17"/>
  <c r="AU34" i="17"/>
  <c r="AV54" i="17"/>
  <c r="AV156" i="17" a="1"/>
  <c r="AV156" i="17" s="1"/>
  <c r="AV155" i="17" a="1"/>
  <c r="AV155" i="17" s="1"/>
  <c r="AV36" i="17"/>
  <c r="AV37" i="17"/>
  <c r="AV35" i="17"/>
  <c r="AV44" i="17"/>
  <c r="AW28" i="17"/>
  <c r="AV46" i="17"/>
  <c r="AV45" i="17"/>
  <c r="AV55" i="17"/>
  <c r="AV157" i="17" a="1"/>
  <c r="AV157" i="17" s="1"/>
  <c r="AV205" i="17"/>
  <c r="AV89" i="17"/>
  <c r="AV56" i="17"/>
  <c r="AV158" i="17" a="1"/>
  <c r="AV158" i="17" s="1"/>
  <c r="AV57" i="17"/>
  <c r="AV159" i="17" a="1"/>
  <c r="AV159" i="17" s="1"/>
  <c r="AV90" i="17"/>
  <c r="AV58" i="17"/>
  <c r="AV91" i="17"/>
  <c r="AV160" i="17" a="1"/>
  <c r="AV160" i="17" s="1"/>
  <c r="AV92" i="17"/>
  <c r="AV59" i="17"/>
  <c r="AV161" i="17" a="1"/>
  <c r="AV161" i="17" s="1"/>
  <c r="AV93" i="17"/>
  <c r="AV60" i="17"/>
  <c r="AV162" i="17" a="1"/>
  <c r="AV162" i="17" s="1"/>
  <c r="AV94" i="17"/>
  <c r="AV61" i="17"/>
  <c r="AV163" i="17" a="1"/>
  <c r="AV163" i="17" s="1"/>
  <c r="AV62" i="17"/>
  <c r="AV164" i="17" a="1"/>
  <c r="AV164" i="17" s="1"/>
  <c r="AV95" i="17"/>
  <c r="AV63" i="17"/>
  <c r="AV96" i="17"/>
  <c r="AV165" i="17" a="1"/>
  <c r="AV165" i="17" s="1"/>
  <c r="AV166" i="17" a="1"/>
  <c r="AV166" i="17" s="1"/>
  <c r="AV64" i="17"/>
  <c r="AV97" i="17"/>
  <c r="AV167" i="17" a="1"/>
  <c r="AV167" i="17" s="1"/>
  <c r="AV98" i="17"/>
  <c r="AV66" i="17"/>
  <c r="AV99" i="17"/>
  <c r="AV168" i="17" a="1"/>
  <c r="AV168" i="17" s="1"/>
  <c r="AV169" i="17" a="1"/>
  <c r="AV169" i="17" s="1"/>
  <c r="AV100" i="17"/>
  <c r="AV67" i="17"/>
  <c r="AV68" i="17"/>
  <c r="AV101" i="17"/>
  <c r="AV170" i="17" a="1"/>
  <c r="AV170" i="17" s="1"/>
  <c r="AV171" i="17" a="1"/>
  <c r="AV171" i="17" s="1"/>
  <c r="AV69" i="17"/>
  <c r="AV102" i="17"/>
  <c r="AV70" i="17"/>
  <c r="AV172" i="17" a="1"/>
  <c r="AV172" i="17" s="1"/>
  <c r="AV103" i="17"/>
  <c r="AV104" i="17"/>
  <c r="AV173" i="17" a="1"/>
  <c r="AV173" i="17" s="1"/>
  <c r="AV71" i="17"/>
  <c r="AV174" i="17" a="1"/>
  <c r="AV174" i="17" s="1"/>
  <c r="AV72" i="17"/>
  <c r="AV105" i="17"/>
  <c r="AV73" i="17"/>
  <c r="AV106" i="17"/>
  <c r="AV175" i="17" a="1"/>
  <c r="AV175" i="17" s="1"/>
  <c r="AV176" i="17" a="1"/>
  <c r="AV176" i="17" s="1"/>
  <c r="AV74" i="17"/>
  <c r="AV75" i="17"/>
  <c r="AV177" i="17" a="1"/>
  <c r="AV177" i="17" s="1"/>
  <c r="AV76" i="17"/>
  <c r="AV178" i="17" a="1"/>
  <c r="AV178" i="17" s="1"/>
  <c r="AV109" i="17"/>
  <c r="AV179" i="17" a="1"/>
  <c r="AV179" i="17" s="1"/>
  <c r="AV110" i="17"/>
  <c r="AV77" i="17"/>
  <c r="AV111" i="17"/>
  <c r="AV180" i="17" a="1"/>
  <c r="AV180" i="17" s="1"/>
  <c r="AV78" i="17"/>
  <c r="AV181" i="17" a="1"/>
  <c r="AV181" i="17" s="1"/>
  <c r="AV79" i="17"/>
  <c r="AV112" i="17"/>
  <c r="AV80" i="17"/>
  <c r="AV182" i="17" a="1"/>
  <c r="AV182" i="17" s="1"/>
  <c r="AV113" i="17"/>
  <c r="AV114" i="17"/>
  <c r="AV81" i="17"/>
  <c r="AT38" i="17"/>
  <c r="AT39" i="17" s="1"/>
  <c r="AT63" i="17"/>
  <c r="AT129" i="17" s="1"/>
  <c r="AT47" i="17"/>
  <c r="AT48" i="17" s="1"/>
  <c r="AT106" i="17"/>
  <c r="AT139" i="17" s="1"/>
  <c r="AV42" i="17"/>
  <c r="AU43" i="17"/>
  <c r="AV107" i="17" s="1"/>
  <c r="AU63" i="17"/>
  <c r="AU129" i="17" s="1"/>
  <c r="AU106" i="17"/>
  <c r="AU139" i="17" s="1"/>
  <c r="AV143" i="17" l="1"/>
  <c r="AV144" i="17"/>
  <c r="AV137" i="17"/>
  <c r="AV147" i="17"/>
  <c r="AV127" i="17"/>
  <c r="AV125" i="17"/>
  <c r="AV133" i="17"/>
  <c r="BS192" i="18"/>
  <c r="BS189" i="18"/>
  <c r="BQ193" i="18"/>
  <c r="BQ194" i="18" s="1"/>
  <c r="BS192" i="17"/>
  <c r="BS189" i="17"/>
  <c r="BQ193" i="17"/>
  <c r="BQ194" i="17" s="1"/>
  <c r="AV202" i="17"/>
  <c r="AV142" i="18"/>
  <c r="AV126" i="18"/>
  <c r="AV129" i="18"/>
  <c r="AV127" i="18"/>
  <c r="AV124" i="18"/>
  <c r="AV133" i="18"/>
  <c r="AV125" i="18"/>
  <c r="AV146" i="18"/>
  <c r="AV134" i="18"/>
  <c r="AV128" i="18"/>
  <c r="AV120" i="18"/>
  <c r="AW33" i="18"/>
  <c r="AV34" i="18"/>
  <c r="AU64" i="18"/>
  <c r="AU130" i="18" s="1"/>
  <c r="AU38" i="18"/>
  <c r="AU39" i="18" s="1"/>
  <c r="AW42" i="18"/>
  <c r="AV43" i="18"/>
  <c r="AU87" i="18"/>
  <c r="AU120" i="18" s="1"/>
  <c r="AU107" i="18"/>
  <c r="AU140" i="18" s="1"/>
  <c r="AU47" i="18"/>
  <c r="AU48" i="18" s="1"/>
  <c r="AW81" i="18"/>
  <c r="AW114" i="18"/>
  <c r="AW182" i="18" a="1"/>
  <c r="AW182" i="18" s="1"/>
  <c r="AW80" i="18"/>
  <c r="AW113" i="18"/>
  <c r="AW181" i="18" a="1"/>
  <c r="AW181" i="18" s="1"/>
  <c r="AW180" i="18" a="1"/>
  <c r="AW180" i="18" s="1"/>
  <c r="AW79" i="18"/>
  <c r="AW112" i="18"/>
  <c r="AW179" i="18" a="1"/>
  <c r="AW179" i="18" s="1"/>
  <c r="AW78" i="18"/>
  <c r="AW111" i="18"/>
  <c r="AW178" i="18" a="1"/>
  <c r="AW178" i="18" s="1"/>
  <c r="AW77" i="18"/>
  <c r="AW110" i="18"/>
  <c r="AW76" i="18"/>
  <c r="AW177" i="18" a="1"/>
  <c r="AW177" i="18" s="1"/>
  <c r="AW176" i="18" a="1"/>
  <c r="AW176" i="18" s="1"/>
  <c r="AW108" i="18"/>
  <c r="AW75" i="18"/>
  <c r="AW175" i="18" a="1"/>
  <c r="AW175" i="18" s="1"/>
  <c r="AW74" i="18"/>
  <c r="AW107" i="18"/>
  <c r="AW174" i="18" a="1"/>
  <c r="AW174" i="18" s="1"/>
  <c r="AW73" i="18"/>
  <c r="AW106" i="18"/>
  <c r="AW72" i="18"/>
  <c r="AW105" i="18"/>
  <c r="AW173" i="18" a="1"/>
  <c r="AW173" i="18" s="1"/>
  <c r="AW172" i="18" a="1"/>
  <c r="AW172" i="18" s="1"/>
  <c r="AW71" i="18"/>
  <c r="AW104" i="18"/>
  <c r="AW103" i="18"/>
  <c r="AW70" i="18"/>
  <c r="AW171" i="18" a="1"/>
  <c r="AW171" i="18" s="1"/>
  <c r="AW102" i="18"/>
  <c r="AW69" i="18"/>
  <c r="AW170" i="18" a="1"/>
  <c r="AW170" i="18" s="1"/>
  <c r="AW101" i="18"/>
  <c r="AW68" i="18"/>
  <c r="AW169" i="18" a="1"/>
  <c r="AW169" i="18" s="1"/>
  <c r="AW168" i="18" a="1"/>
  <c r="AW168" i="18" s="1"/>
  <c r="AW67" i="18"/>
  <c r="AW100" i="18"/>
  <c r="AW99" i="18"/>
  <c r="AW167" i="18" a="1"/>
  <c r="AW167" i="18" s="1"/>
  <c r="AW65" i="18"/>
  <c r="AW98" i="18"/>
  <c r="AW166" i="18" a="1"/>
  <c r="AW166" i="18" s="1"/>
  <c r="AW165" i="18" a="1"/>
  <c r="AW165" i="18" s="1"/>
  <c r="AW97" i="18"/>
  <c r="AW64" i="18"/>
  <c r="AW63" i="18"/>
  <c r="AW164" i="18" a="1"/>
  <c r="AW164" i="18" s="1"/>
  <c r="AW96" i="18"/>
  <c r="AW163" i="18" a="1"/>
  <c r="AW163" i="18" s="1"/>
  <c r="AW62" i="18"/>
  <c r="AW95" i="18"/>
  <c r="AW61" i="18"/>
  <c r="AW94" i="18"/>
  <c r="AW162" i="18" a="1"/>
  <c r="AW162" i="18" s="1"/>
  <c r="AW161" i="18" a="1"/>
  <c r="AW161" i="18" s="1"/>
  <c r="AW60" i="18"/>
  <c r="AW93" i="18"/>
  <c r="AW59" i="18"/>
  <c r="AW160" i="18" a="1"/>
  <c r="AW160" i="18" s="1"/>
  <c r="AW92" i="18"/>
  <c r="AW58" i="18"/>
  <c r="AW159" i="18" a="1"/>
  <c r="AW159" i="18" s="1"/>
  <c r="AW91" i="18"/>
  <c r="AW57" i="18"/>
  <c r="AW90" i="18"/>
  <c r="AW158" i="18" a="1"/>
  <c r="AW158" i="18" s="1"/>
  <c r="AW56" i="18"/>
  <c r="AW157" i="18" a="1"/>
  <c r="AW157" i="18" s="1"/>
  <c r="AW55" i="18"/>
  <c r="AW88" i="18"/>
  <c r="AW156" i="18" a="1"/>
  <c r="AW156" i="18" s="1"/>
  <c r="AW205" i="18"/>
  <c r="AW87" i="18"/>
  <c r="AW35" i="18"/>
  <c r="AW37" i="18"/>
  <c r="AW155" i="18" a="1"/>
  <c r="AW155" i="18" s="1"/>
  <c r="AW54" i="18"/>
  <c r="AX28" i="18"/>
  <c r="AW36" i="18"/>
  <c r="AV200" i="18"/>
  <c r="AV213" i="18"/>
  <c r="S221" i="18" s="1"/>
  <c r="AV199" i="18"/>
  <c r="AV212" i="18"/>
  <c r="S220" i="18" s="1"/>
  <c r="AV147" i="18"/>
  <c r="AV145" i="18"/>
  <c r="AV143" i="18"/>
  <c r="AV140" i="18"/>
  <c r="AV138" i="18"/>
  <c r="AV122" i="18"/>
  <c r="AV130" i="18"/>
  <c r="AV144" i="18"/>
  <c r="AV139" i="18"/>
  <c r="AV136" i="18"/>
  <c r="AV132" i="18"/>
  <c r="AV137" i="18"/>
  <c r="AV135" i="18"/>
  <c r="AV123" i="18"/>
  <c r="AV145" i="17"/>
  <c r="R221" i="17"/>
  <c r="AV130" i="17"/>
  <c r="AV126" i="17"/>
  <c r="AV128" i="17"/>
  <c r="AV140" i="17"/>
  <c r="R220" i="17"/>
  <c r="AV123" i="17"/>
  <c r="AV135" i="17"/>
  <c r="AV139" i="17"/>
  <c r="AV134" i="17"/>
  <c r="AV138" i="17"/>
  <c r="AV122" i="17"/>
  <c r="AV132" i="17"/>
  <c r="AV124" i="17"/>
  <c r="AV129" i="17"/>
  <c r="AV136" i="17"/>
  <c r="AV142" i="17"/>
  <c r="AV146" i="17"/>
  <c r="AV200" i="17"/>
  <c r="AV212" i="17"/>
  <c r="AV199" i="17"/>
  <c r="AV213" i="17"/>
  <c r="AW42" i="17"/>
  <c r="AV43" i="17"/>
  <c r="AW155" i="17" a="1"/>
  <c r="AW155" i="17" s="1"/>
  <c r="AW54" i="17"/>
  <c r="AW87" i="17"/>
  <c r="AW35" i="17"/>
  <c r="AW37" i="17"/>
  <c r="AW45" i="17"/>
  <c r="AX28" i="17"/>
  <c r="AW157" i="17" a="1"/>
  <c r="AW157" i="17" s="1"/>
  <c r="AW55" i="17"/>
  <c r="AW36" i="17"/>
  <c r="AW46" i="17"/>
  <c r="AW44" i="17"/>
  <c r="AW156" i="17" a="1"/>
  <c r="AW156" i="17" s="1"/>
  <c r="AW205" i="17"/>
  <c r="AW56" i="17"/>
  <c r="AW158" i="17" a="1"/>
  <c r="AW158" i="17" s="1"/>
  <c r="AW57" i="17"/>
  <c r="AW159" i="17" a="1"/>
  <c r="AW159" i="17" s="1"/>
  <c r="AW90" i="17"/>
  <c r="AW160" i="17" a="1"/>
  <c r="AW160" i="17" s="1"/>
  <c r="AW91" i="17"/>
  <c r="AW58" i="17"/>
  <c r="AW59" i="17"/>
  <c r="AW92" i="17"/>
  <c r="AW161" i="17" a="1"/>
  <c r="AW161" i="17" s="1"/>
  <c r="AW162" i="17" a="1"/>
  <c r="AW162" i="17" s="1"/>
  <c r="AW60" i="17"/>
  <c r="AW93" i="17"/>
  <c r="AW94" i="17"/>
  <c r="AW61" i="17"/>
  <c r="AW163" i="17" a="1"/>
  <c r="AW163" i="17" s="1"/>
  <c r="AW62" i="17"/>
  <c r="AW164" i="17" a="1"/>
  <c r="AW164" i="17" s="1"/>
  <c r="AW95" i="17"/>
  <c r="AW96" i="17"/>
  <c r="AW165" i="17" a="1"/>
  <c r="AW165" i="17" s="1"/>
  <c r="AW63" i="17"/>
  <c r="AW64" i="17"/>
  <c r="AW97" i="17"/>
  <c r="AW166" i="17" a="1"/>
  <c r="AW166" i="17" s="1"/>
  <c r="AW167" i="17" a="1"/>
  <c r="AW167" i="17" s="1"/>
  <c r="AW98" i="17"/>
  <c r="AW99" i="17"/>
  <c r="AW168" i="17" a="1"/>
  <c r="AW168" i="17" s="1"/>
  <c r="AW67" i="17"/>
  <c r="AW100" i="17"/>
  <c r="AW169" i="17" a="1"/>
  <c r="AW169" i="17" s="1"/>
  <c r="AW68" i="17"/>
  <c r="AW101" i="17"/>
  <c r="AW170" i="17" a="1"/>
  <c r="AW170" i="17" s="1"/>
  <c r="AW171" i="17" a="1"/>
  <c r="AW171" i="17" s="1"/>
  <c r="AW69" i="17"/>
  <c r="AW102" i="17"/>
  <c r="AW70" i="17"/>
  <c r="AW172" i="17" a="1"/>
  <c r="AW172" i="17" s="1"/>
  <c r="AW103" i="17"/>
  <c r="AW173" i="17" a="1"/>
  <c r="AW173" i="17" s="1"/>
  <c r="AW104" i="17"/>
  <c r="AW71" i="17"/>
  <c r="AW72" i="17"/>
  <c r="AW105" i="17"/>
  <c r="AW174" i="17" a="1"/>
  <c r="AW174" i="17" s="1"/>
  <c r="AW175" i="17" a="1"/>
  <c r="AW175" i="17" s="1"/>
  <c r="AW106" i="17"/>
  <c r="AW73" i="17"/>
  <c r="AW176" i="17" a="1"/>
  <c r="AW176" i="17" s="1"/>
  <c r="AW74" i="17"/>
  <c r="AW107" i="17"/>
  <c r="AW177" i="17" a="1"/>
  <c r="AW177" i="17" s="1"/>
  <c r="AW75" i="17"/>
  <c r="AW178" i="17" a="1"/>
  <c r="AW178" i="17" s="1"/>
  <c r="AW76" i="17"/>
  <c r="AW77" i="17"/>
  <c r="AW110" i="17"/>
  <c r="AW179" i="17" a="1"/>
  <c r="AW179" i="17" s="1"/>
  <c r="AW78" i="17"/>
  <c r="AW180" i="17" a="1"/>
  <c r="AW180" i="17" s="1"/>
  <c r="AW111" i="17"/>
  <c r="AW112" i="17"/>
  <c r="AW79" i="17"/>
  <c r="AW181" i="17" a="1"/>
  <c r="AW181" i="17" s="1"/>
  <c r="AW80" i="17"/>
  <c r="AW182" i="17" a="1"/>
  <c r="AW182" i="17" s="1"/>
  <c r="AW113" i="17"/>
  <c r="AW81" i="17"/>
  <c r="AW114" i="17"/>
  <c r="S220" i="17"/>
  <c r="AV87" i="17"/>
  <c r="AV120" i="17" s="1"/>
  <c r="AU38" i="17"/>
  <c r="AU39" i="17" s="1"/>
  <c r="AU64" i="17"/>
  <c r="AU130" i="17" s="1"/>
  <c r="AV34" i="17"/>
  <c r="AW33" i="17"/>
  <c r="AU47" i="17"/>
  <c r="AU48" i="17" s="1"/>
  <c r="AU107" i="17"/>
  <c r="AU140" i="17" s="1"/>
  <c r="AU87" i="17"/>
  <c r="AU120" i="17" s="1"/>
  <c r="AW137" i="17" l="1"/>
  <c r="AW139" i="17"/>
  <c r="AW145" i="17"/>
  <c r="AW129" i="17"/>
  <c r="BT192" i="18"/>
  <c r="BT189" i="18"/>
  <c r="BR193" i="18"/>
  <c r="BR194" i="18" s="1"/>
  <c r="BT192" i="17"/>
  <c r="BT189" i="17"/>
  <c r="AW108" i="17"/>
  <c r="AW141" i="17" s="1"/>
  <c r="AW202" i="17"/>
  <c r="AW127" i="17"/>
  <c r="AW130" i="18"/>
  <c r="AW131" i="18"/>
  <c r="AW143" i="18"/>
  <c r="AW134" i="18"/>
  <c r="AW141" i="18"/>
  <c r="AW136" i="18"/>
  <c r="AX33" i="18"/>
  <c r="AW34" i="18"/>
  <c r="AV65" i="18"/>
  <c r="AV131" i="18" s="1"/>
  <c r="AV38" i="18"/>
  <c r="AV39" i="18" s="1"/>
  <c r="AX42" i="18"/>
  <c r="AW43" i="18"/>
  <c r="AV108" i="18"/>
  <c r="AV141" i="18" s="1"/>
  <c r="AV88" i="18"/>
  <c r="AV121" i="18" s="1"/>
  <c r="AV47" i="18"/>
  <c r="AV48" i="18" s="1"/>
  <c r="AW199" i="18"/>
  <c r="AW212" i="18"/>
  <c r="T220" i="18" s="1"/>
  <c r="AX81" i="18"/>
  <c r="AX114" i="18"/>
  <c r="AX182" i="18" a="1"/>
  <c r="AX182" i="18" s="1"/>
  <c r="AX181" i="18" a="1"/>
  <c r="AX181" i="18" s="1"/>
  <c r="AX80" i="18"/>
  <c r="AX113" i="18"/>
  <c r="AX79" i="18"/>
  <c r="AX112" i="18"/>
  <c r="AX180" i="18" a="1"/>
  <c r="AX180" i="18" s="1"/>
  <c r="AX179" i="18" a="1"/>
  <c r="AX179" i="18" s="1"/>
  <c r="AX78" i="18"/>
  <c r="AX111" i="18"/>
  <c r="AX178" i="18" a="1"/>
  <c r="AX178" i="18" s="1"/>
  <c r="AX77" i="18"/>
  <c r="AX177" i="18" a="1"/>
  <c r="AX177" i="18" s="1"/>
  <c r="AX76" i="18"/>
  <c r="AX109" i="18"/>
  <c r="AX108" i="18"/>
  <c r="AX75" i="18"/>
  <c r="AX176" i="18" a="1"/>
  <c r="AX176" i="18" s="1"/>
  <c r="AX175" i="18" a="1"/>
  <c r="AX175" i="18" s="1"/>
  <c r="AX74" i="18"/>
  <c r="AX107" i="18"/>
  <c r="AX174" i="18" a="1"/>
  <c r="AX174" i="18" s="1"/>
  <c r="AX73" i="18"/>
  <c r="AX106" i="18"/>
  <c r="AX72" i="18"/>
  <c r="AX105" i="18"/>
  <c r="AX173" i="18" a="1"/>
  <c r="AX173" i="18" s="1"/>
  <c r="AX172" i="18" a="1"/>
  <c r="AX172" i="18" s="1"/>
  <c r="AX71" i="18"/>
  <c r="AX104" i="18"/>
  <c r="AX70" i="18"/>
  <c r="AX103" i="18"/>
  <c r="AX171" i="18" a="1"/>
  <c r="AX171" i="18" s="1"/>
  <c r="AX69" i="18"/>
  <c r="AX102" i="18"/>
  <c r="AX170" i="18" a="1"/>
  <c r="AX170" i="18" s="1"/>
  <c r="AX101" i="18"/>
  <c r="AX68" i="18"/>
  <c r="AX169" i="18" a="1"/>
  <c r="AX169" i="18" s="1"/>
  <c r="AX168" i="18" a="1"/>
  <c r="AX168" i="18" s="1"/>
  <c r="AX100" i="18"/>
  <c r="AX66" i="18"/>
  <c r="AX99" i="18"/>
  <c r="AX167" i="18" a="1"/>
  <c r="AX167" i="18" s="1"/>
  <c r="AX65" i="18"/>
  <c r="AX98" i="18"/>
  <c r="AX166" i="18" a="1"/>
  <c r="AX166" i="18" s="1"/>
  <c r="AX165" i="18" a="1"/>
  <c r="AX165" i="18" s="1"/>
  <c r="AX97" i="18"/>
  <c r="AX64" i="18"/>
  <c r="AX63" i="18"/>
  <c r="AX96" i="18"/>
  <c r="AX164" i="18" a="1"/>
  <c r="AX164" i="18" s="1"/>
  <c r="AX163" i="18" a="1"/>
  <c r="AX163" i="18" s="1"/>
  <c r="AX62" i="18"/>
  <c r="AX95" i="18"/>
  <c r="AX61" i="18"/>
  <c r="AX94" i="18"/>
  <c r="AX162" i="18" a="1"/>
  <c r="AX162" i="18" s="1"/>
  <c r="AX161" i="18" a="1"/>
  <c r="AX161" i="18" s="1"/>
  <c r="AX60" i="18"/>
  <c r="AX93" i="18"/>
  <c r="AX59" i="18"/>
  <c r="AX160" i="18" a="1"/>
  <c r="AX160" i="18" s="1"/>
  <c r="AX92" i="18"/>
  <c r="AX58" i="18"/>
  <c r="AX91" i="18"/>
  <c r="AX159" i="18" a="1"/>
  <c r="AX159" i="18" s="1"/>
  <c r="AX57" i="18"/>
  <c r="AX158" i="18" a="1"/>
  <c r="AX158" i="18" s="1"/>
  <c r="AX157" i="18" a="1"/>
  <c r="AX157" i="18" s="1"/>
  <c r="AX56" i="18"/>
  <c r="AX89" i="18"/>
  <c r="AX55" i="18"/>
  <c r="AX88" i="18"/>
  <c r="AX156" i="18" a="1"/>
  <c r="AX156" i="18" s="1"/>
  <c r="AX205" i="18"/>
  <c r="AX35" i="18"/>
  <c r="AX87" i="18"/>
  <c r="AX36" i="18"/>
  <c r="AY28" i="18"/>
  <c r="AX155" i="18" a="1"/>
  <c r="AX155" i="18" s="1"/>
  <c r="AX37" i="18"/>
  <c r="AX54" i="18"/>
  <c r="AW200" i="18"/>
  <c r="AW213" i="18"/>
  <c r="T221" i="18" s="1"/>
  <c r="AW140" i="18"/>
  <c r="AW139" i="18"/>
  <c r="AW138" i="18"/>
  <c r="AW129" i="18"/>
  <c r="AW128" i="18"/>
  <c r="AW127" i="18"/>
  <c r="AW126" i="18"/>
  <c r="AW125" i="18"/>
  <c r="AW124" i="18"/>
  <c r="AW123" i="18"/>
  <c r="AW121" i="18"/>
  <c r="AW202" i="18"/>
  <c r="AW120" i="18"/>
  <c r="AW144" i="18"/>
  <c r="AW137" i="18"/>
  <c r="AW135" i="18"/>
  <c r="AW147" i="18"/>
  <c r="AW145" i="18"/>
  <c r="AW146" i="18"/>
  <c r="AW133" i="18"/>
  <c r="AW120" i="17"/>
  <c r="AW125" i="17"/>
  <c r="AW147" i="17"/>
  <c r="AW134" i="17"/>
  <c r="AW144" i="17"/>
  <c r="AW124" i="17"/>
  <c r="AW88" i="17"/>
  <c r="AW121" i="17" s="1"/>
  <c r="AW123" i="17"/>
  <c r="AW126" i="17"/>
  <c r="AW128" i="17"/>
  <c r="AW130" i="17"/>
  <c r="AW133" i="17"/>
  <c r="AW135" i="17"/>
  <c r="AW136" i="17"/>
  <c r="AW138" i="17"/>
  <c r="AW140" i="17"/>
  <c r="AW143" i="17"/>
  <c r="AW146" i="17"/>
  <c r="AW200" i="17"/>
  <c r="AW212" i="17"/>
  <c r="AW199" i="17"/>
  <c r="S221" i="17"/>
  <c r="AW213" i="17"/>
  <c r="AW65" i="17"/>
  <c r="AW131" i="17" s="1"/>
  <c r="AV38" i="17"/>
  <c r="AV39" i="17" s="1"/>
  <c r="AV65" i="17"/>
  <c r="AV131" i="17" s="1"/>
  <c r="AX155" i="17" a="1"/>
  <c r="AX155" i="17" s="1"/>
  <c r="AX55" i="17"/>
  <c r="AX88" i="17"/>
  <c r="AX157" i="17" a="1"/>
  <c r="AX157" i="17" s="1"/>
  <c r="AX54" i="17"/>
  <c r="AX36" i="17"/>
  <c r="AX87" i="17"/>
  <c r="AX45" i="17"/>
  <c r="AY28" i="17"/>
  <c r="AX46" i="17"/>
  <c r="AX44" i="17"/>
  <c r="AX37" i="17"/>
  <c r="AX202" i="17" s="1"/>
  <c r="AX35" i="17"/>
  <c r="AX205" i="17"/>
  <c r="AX156" i="17" a="1"/>
  <c r="AX156" i="17" s="1"/>
  <c r="AX158" i="17" a="1"/>
  <c r="AX158" i="17" s="1"/>
  <c r="AX56" i="17"/>
  <c r="AX57" i="17"/>
  <c r="AX159" i="17" a="1"/>
  <c r="AX159" i="17" s="1"/>
  <c r="AX160" i="17" a="1"/>
  <c r="AX160" i="17" s="1"/>
  <c r="AX91" i="17"/>
  <c r="AX58" i="17"/>
  <c r="AX92" i="17"/>
  <c r="AX161" i="17" a="1"/>
  <c r="AX161" i="17" s="1"/>
  <c r="AX59" i="17"/>
  <c r="AX60" i="17"/>
  <c r="AX93" i="17"/>
  <c r="AX162" i="17" a="1"/>
  <c r="AX162" i="17" s="1"/>
  <c r="AX94" i="17"/>
  <c r="AX61" i="17"/>
  <c r="AX163" i="17" a="1"/>
  <c r="AX163" i="17" s="1"/>
  <c r="AX62" i="17"/>
  <c r="AX95" i="17"/>
  <c r="AX164" i="17" a="1"/>
  <c r="AX164" i="17" s="1"/>
  <c r="AX63" i="17"/>
  <c r="AX96" i="17"/>
  <c r="AX165" i="17" a="1"/>
  <c r="AX165" i="17" s="1"/>
  <c r="AX64" i="17"/>
  <c r="AX97" i="17"/>
  <c r="AX166" i="17" a="1"/>
  <c r="AX166" i="17" s="1"/>
  <c r="AX98" i="17"/>
  <c r="AX167" i="17" a="1"/>
  <c r="AX167" i="17" s="1"/>
  <c r="AX65" i="17"/>
  <c r="AX168" i="17" a="1"/>
  <c r="AX168" i="17" s="1"/>
  <c r="AX99" i="17"/>
  <c r="AX100" i="17"/>
  <c r="AX169" i="17" a="1"/>
  <c r="AX169" i="17" s="1"/>
  <c r="AX170" i="17" a="1"/>
  <c r="AX170" i="17" s="1"/>
  <c r="AX101" i="17"/>
  <c r="AX68" i="17"/>
  <c r="AX171" i="17" a="1"/>
  <c r="AX171" i="17" s="1"/>
  <c r="AX102" i="17"/>
  <c r="AX69" i="17"/>
  <c r="AX103" i="17"/>
  <c r="AX70" i="17"/>
  <c r="AX172" i="17" a="1"/>
  <c r="AX172" i="17" s="1"/>
  <c r="AX71" i="17"/>
  <c r="AX173" i="17" a="1"/>
  <c r="AX173" i="17" s="1"/>
  <c r="AX104" i="17"/>
  <c r="AX72" i="17"/>
  <c r="AX105" i="17"/>
  <c r="AX174" i="17" a="1"/>
  <c r="AX174" i="17" s="1"/>
  <c r="AX106" i="17"/>
  <c r="AX175" i="17" a="1"/>
  <c r="AX175" i="17" s="1"/>
  <c r="AX73" i="17"/>
  <c r="AX107" i="17"/>
  <c r="AX176" i="17" a="1"/>
  <c r="AX176" i="17" s="1"/>
  <c r="AX74" i="17"/>
  <c r="AX108" i="17"/>
  <c r="AX177" i="17" a="1"/>
  <c r="AX177" i="17" s="1"/>
  <c r="AX75" i="17"/>
  <c r="AX76" i="17"/>
  <c r="AX178" i="17" a="1"/>
  <c r="AX178" i="17" s="1"/>
  <c r="AX179" i="17" a="1"/>
  <c r="AX179" i="17" s="1"/>
  <c r="AX77" i="17"/>
  <c r="AX78" i="17"/>
  <c r="AX180" i="17" a="1"/>
  <c r="AX180" i="17" s="1"/>
  <c r="AX111" i="17"/>
  <c r="AX112" i="17"/>
  <c r="AX79" i="17"/>
  <c r="AX181" i="17" a="1"/>
  <c r="AX181" i="17" s="1"/>
  <c r="AX80" i="17"/>
  <c r="AX113" i="17"/>
  <c r="AX182" i="17" a="1"/>
  <c r="AX182" i="17" s="1"/>
  <c r="AX114" i="17"/>
  <c r="AX81" i="17"/>
  <c r="AW34" i="17"/>
  <c r="AX33" i="17"/>
  <c r="AV47" i="17"/>
  <c r="AV48" i="17" s="1"/>
  <c r="AV88" i="17"/>
  <c r="AV121" i="17" s="1"/>
  <c r="AV108" i="17"/>
  <c r="AV141" i="17" s="1"/>
  <c r="AW43" i="17"/>
  <c r="AX42" i="17"/>
  <c r="AX124" i="17" l="1"/>
  <c r="AX135" i="17"/>
  <c r="AX136" i="17"/>
  <c r="AX125" i="17"/>
  <c r="BU192" i="18"/>
  <c r="BU189" i="18"/>
  <c r="BS193" i="18"/>
  <c r="BS194" i="18" s="1"/>
  <c r="BU192" i="17"/>
  <c r="BU189" i="17"/>
  <c r="BR193" i="17"/>
  <c r="BR194" i="17" s="1"/>
  <c r="AX141" i="17"/>
  <c r="AX144" i="18"/>
  <c r="AX141" i="18"/>
  <c r="AX134" i="18"/>
  <c r="AX130" i="18"/>
  <c r="AX120" i="18"/>
  <c r="AX131" i="18"/>
  <c r="AX139" i="18"/>
  <c r="AX132" i="18"/>
  <c r="AY33" i="18"/>
  <c r="AX34" i="18"/>
  <c r="AW66" i="18"/>
  <c r="AW132" i="18" s="1"/>
  <c r="AW38" i="18"/>
  <c r="AW39" i="18" s="1"/>
  <c r="AY42" i="18"/>
  <c r="AX43" i="18"/>
  <c r="AW109" i="18"/>
  <c r="AW142" i="18" s="1"/>
  <c r="AW89" i="18"/>
  <c r="AW122" i="18" s="1"/>
  <c r="AW47" i="18"/>
  <c r="AW48" i="18" s="1"/>
  <c r="AX199" i="18"/>
  <c r="AX212" i="18"/>
  <c r="U220" i="18" s="1"/>
  <c r="AX200" i="18"/>
  <c r="AX213" i="18"/>
  <c r="U221" i="18" s="1"/>
  <c r="AY182" i="18" a="1"/>
  <c r="AY182" i="18" s="1"/>
  <c r="AY81" i="18"/>
  <c r="AY114" i="18"/>
  <c r="AY113" i="18"/>
  <c r="AY80" i="18"/>
  <c r="AY181" i="18" a="1"/>
  <c r="AY181" i="18" s="1"/>
  <c r="AY180" i="18" a="1"/>
  <c r="AY180" i="18" s="1"/>
  <c r="AY79" i="18"/>
  <c r="AY112" i="18"/>
  <c r="AY179" i="18" a="1"/>
  <c r="AY179" i="18" s="1"/>
  <c r="AY78" i="18"/>
  <c r="AY178" i="18" a="1"/>
  <c r="AY178" i="18" s="1"/>
  <c r="AY77" i="18"/>
  <c r="AY110" i="18"/>
  <c r="AY177" i="18" a="1"/>
  <c r="AY177" i="18" s="1"/>
  <c r="AY76" i="18"/>
  <c r="AY109" i="18"/>
  <c r="AY75" i="18"/>
  <c r="AY108" i="18"/>
  <c r="AY176" i="18" a="1"/>
  <c r="AY176" i="18" s="1"/>
  <c r="AY74" i="18"/>
  <c r="AY107" i="18"/>
  <c r="AY175" i="18" a="1"/>
  <c r="AY175" i="18" s="1"/>
  <c r="AY73" i="18"/>
  <c r="AY106" i="18"/>
  <c r="AY174" i="18" a="1"/>
  <c r="AY174" i="18" s="1"/>
  <c r="AY72" i="18"/>
  <c r="AY105" i="18"/>
  <c r="AY173" i="18" a="1"/>
  <c r="AY173" i="18" s="1"/>
  <c r="AY172" i="18" a="1"/>
  <c r="AY172" i="18" s="1"/>
  <c r="AY71" i="18"/>
  <c r="AY104" i="18"/>
  <c r="AY103" i="18"/>
  <c r="AY70" i="18"/>
  <c r="AY171" i="18" a="1"/>
  <c r="AY171" i="18" s="1"/>
  <c r="AY170" i="18" a="1"/>
  <c r="AY170" i="18" s="1"/>
  <c r="AY102" i="18"/>
  <c r="AY69" i="18"/>
  <c r="AY101" i="18"/>
  <c r="AY169" i="18" a="1"/>
  <c r="AY169" i="18" s="1"/>
  <c r="AY168" i="18" a="1"/>
  <c r="AY168" i="18" s="1"/>
  <c r="AY100" i="18"/>
  <c r="AY67" i="18"/>
  <c r="AY66" i="18"/>
  <c r="AY99" i="18"/>
  <c r="AY167" i="18" a="1"/>
  <c r="AY167" i="18" s="1"/>
  <c r="AY65" i="18"/>
  <c r="AY98" i="18"/>
  <c r="AY166" i="18" a="1"/>
  <c r="AY166" i="18" s="1"/>
  <c r="AY165" i="18" a="1"/>
  <c r="AY165" i="18" s="1"/>
  <c r="AY97" i="18"/>
  <c r="AY64" i="18"/>
  <c r="AY63" i="18"/>
  <c r="AY164" i="18" a="1"/>
  <c r="AY164" i="18" s="1"/>
  <c r="AY96" i="18"/>
  <c r="AY62" i="18"/>
  <c r="AY95" i="18"/>
  <c r="AY163" i="18" a="1"/>
  <c r="AY163" i="18" s="1"/>
  <c r="AY61" i="18"/>
  <c r="AY94" i="18"/>
  <c r="AY162" i="18" a="1"/>
  <c r="AY162" i="18" s="1"/>
  <c r="AY161" i="18" a="1"/>
  <c r="AY161" i="18" s="1"/>
  <c r="AY60" i="18"/>
  <c r="AY93" i="18"/>
  <c r="AY59" i="18"/>
  <c r="AY160" i="18" a="1"/>
  <c r="AY160" i="18" s="1"/>
  <c r="AY92" i="18"/>
  <c r="AY159" i="18" a="1"/>
  <c r="AY159" i="18" s="1"/>
  <c r="AY58" i="18"/>
  <c r="AY57" i="18"/>
  <c r="AY90" i="18"/>
  <c r="AY158" i="18" a="1"/>
  <c r="AY158" i="18" s="1"/>
  <c r="AY56" i="18"/>
  <c r="AY89" i="18"/>
  <c r="AY157" i="18" a="1"/>
  <c r="AY157" i="18" s="1"/>
  <c r="AY55" i="18"/>
  <c r="AY88" i="18"/>
  <c r="AY156" i="18" a="1"/>
  <c r="AY156" i="18" s="1"/>
  <c r="AY205" i="18"/>
  <c r="AY36" i="18"/>
  <c r="AY37" i="18"/>
  <c r="AY155" i="18" a="1"/>
  <c r="AY155" i="18" s="1"/>
  <c r="AY54" i="18"/>
  <c r="AY35" i="18"/>
  <c r="AY87" i="18"/>
  <c r="AZ28" i="18"/>
  <c r="AX129" i="18"/>
  <c r="AX128" i="18"/>
  <c r="AX127" i="18"/>
  <c r="AX126" i="18"/>
  <c r="AX125" i="18"/>
  <c r="AX124" i="18"/>
  <c r="AX202" i="18"/>
  <c r="AX121" i="18"/>
  <c r="AX136" i="18"/>
  <c r="AX146" i="18"/>
  <c r="AX142" i="18"/>
  <c r="AX140" i="18"/>
  <c r="AX137" i="18"/>
  <c r="AX122" i="18"/>
  <c r="AX138" i="18"/>
  <c r="AX135" i="18"/>
  <c r="AX147" i="18"/>
  <c r="AX145" i="18"/>
  <c r="AX145" i="17"/>
  <c r="AX127" i="17"/>
  <c r="AX134" i="17"/>
  <c r="AX129" i="17"/>
  <c r="T220" i="17"/>
  <c r="AX128" i="17"/>
  <c r="AX126" i="17"/>
  <c r="AX140" i="17"/>
  <c r="AX121" i="17"/>
  <c r="AX131" i="17"/>
  <c r="AX139" i="17"/>
  <c r="AX144" i="17"/>
  <c r="AX146" i="17"/>
  <c r="AX147" i="17"/>
  <c r="AX137" i="17"/>
  <c r="AX120" i="17"/>
  <c r="AX130" i="17"/>
  <c r="AX138" i="17"/>
  <c r="AX200" i="17"/>
  <c r="AX212" i="17"/>
  <c r="AX199" i="17"/>
  <c r="T221" i="17"/>
  <c r="AX213" i="17"/>
  <c r="AX66" i="17"/>
  <c r="AX132" i="17" s="1"/>
  <c r="AX109" i="17"/>
  <c r="AX142" i="17" s="1"/>
  <c r="AY33" i="17"/>
  <c r="AX34" i="17"/>
  <c r="AW38" i="17"/>
  <c r="AW39" i="17" s="1"/>
  <c r="AW66" i="17"/>
  <c r="AW132" i="17" s="1"/>
  <c r="AX43" i="17"/>
  <c r="AY42" i="17"/>
  <c r="AY155" i="17" a="1"/>
  <c r="AY155" i="17" s="1"/>
  <c r="AY205" i="17"/>
  <c r="AY87" i="17"/>
  <c r="AY156" i="17" a="1"/>
  <c r="AY156" i="17" s="1"/>
  <c r="AY54" i="17"/>
  <c r="AY55" i="17"/>
  <c r="AY46" i="17"/>
  <c r="AY35" i="17"/>
  <c r="AY36" i="17"/>
  <c r="AY45" i="17"/>
  <c r="AY44" i="17"/>
  <c r="AZ28" i="17"/>
  <c r="AY37" i="17"/>
  <c r="AY202" i="17" s="1"/>
  <c r="AY88" i="17"/>
  <c r="AY157" i="17" a="1"/>
  <c r="AY157" i="17" s="1"/>
  <c r="AY89" i="17"/>
  <c r="AY56" i="17"/>
  <c r="AY158" i="17" a="1"/>
  <c r="AY158" i="17" s="1"/>
  <c r="AY90" i="17"/>
  <c r="AY57" i="17"/>
  <c r="AY159" i="17" a="1"/>
  <c r="AY159" i="17" s="1"/>
  <c r="AY58" i="17"/>
  <c r="AY160" i="17" a="1"/>
  <c r="AY160" i="17" s="1"/>
  <c r="AY59" i="17"/>
  <c r="AY92" i="17"/>
  <c r="AY161" i="17" a="1"/>
  <c r="AY161" i="17" s="1"/>
  <c r="AY93" i="17"/>
  <c r="AY162" i="17" a="1"/>
  <c r="AY162" i="17" s="1"/>
  <c r="AY60" i="17"/>
  <c r="AY94" i="17"/>
  <c r="AY61" i="17"/>
  <c r="AY163" i="17" a="1"/>
  <c r="AY163" i="17" s="1"/>
  <c r="AY95" i="17"/>
  <c r="AY62" i="17"/>
  <c r="AY164" i="17" a="1"/>
  <c r="AY164" i="17" s="1"/>
  <c r="AY165" i="17" a="1"/>
  <c r="AY165" i="17" s="1"/>
  <c r="AY96" i="17"/>
  <c r="AY63" i="17"/>
  <c r="AY97" i="17"/>
  <c r="AY166" i="17" a="1"/>
  <c r="AY166" i="17" s="1"/>
  <c r="AY64" i="17"/>
  <c r="AY65" i="17"/>
  <c r="AY98" i="17"/>
  <c r="AY167" i="17" a="1"/>
  <c r="AY167" i="17" s="1"/>
  <c r="AY66" i="17"/>
  <c r="AY168" i="17" a="1"/>
  <c r="AY168" i="17" s="1"/>
  <c r="AY99" i="17"/>
  <c r="AY169" i="17" a="1"/>
  <c r="AY169" i="17" s="1"/>
  <c r="AY100" i="17"/>
  <c r="AY170" i="17" a="1"/>
  <c r="AY170" i="17" s="1"/>
  <c r="AY101" i="17"/>
  <c r="AY69" i="17"/>
  <c r="AY171" i="17" a="1"/>
  <c r="AY171" i="17" s="1"/>
  <c r="AY102" i="17"/>
  <c r="AY103" i="17"/>
  <c r="AY172" i="17" a="1"/>
  <c r="AY172" i="17" s="1"/>
  <c r="AY70" i="17"/>
  <c r="AY173" i="17" a="1"/>
  <c r="AY173" i="17" s="1"/>
  <c r="AY104" i="17"/>
  <c r="AY71" i="17"/>
  <c r="AY72" i="17"/>
  <c r="AY105" i="17"/>
  <c r="AY174" i="17" a="1"/>
  <c r="AY174" i="17" s="1"/>
  <c r="AY73" i="17"/>
  <c r="AY106" i="17"/>
  <c r="AY175" i="17" a="1"/>
  <c r="AY175" i="17" s="1"/>
  <c r="AY176" i="17" a="1"/>
  <c r="AY176" i="17" s="1"/>
  <c r="AY107" i="17"/>
  <c r="AY74" i="17"/>
  <c r="AY75" i="17"/>
  <c r="AY108" i="17"/>
  <c r="AY177" i="17" a="1"/>
  <c r="AY177" i="17" s="1"/>
  <c r="AY178" i="17" a="1"/>
  <c r="AY178" i="17" s="1"/>
  <c r="AY109" i="17"/>
  <c r="AY76" i="17"/>
  <c r="AY110" i="17"/>
  <c r="AY179" i="17" a="1"/>
  <c r="AY179" i="17" s="1"/>
  <c r="AY77" i="17"/>
  <c r="AY78" i="17"/>
  <c r="AY180" i="17" a="1"/>
  <c r="AY180" i="17" s="1"/>
  <c r="AY112" i="17"/>
  <c r="AY79" i="17"/>
  <c r="AY181" i="17" a="1"/>
  <c r="AY181" i="17" s="1"/>
  <c r="AY113" i="17"/>
  <c r="AY80" i="17"/>
  <c r="AY182" i="17" a="1"/>
  <c r="AY182" i="17" s="1"/>
  <c r="AY114" i="17"/>
  <c r="AY81" i="17"/>
  <c r="AW47" i="17"/>
  <c r="AW48" i="17" s="1"/>
  <c r="AW109" i="17"/>
  <c r="AW142" i="17" s="1"/>
  <c r="AW89" i="17"/>
  <c r="AW122" i="17" s="1"/>
  <c r="AX89" i="17"/>
  <c r="AX122" i="17" s="1"/>
  <c r="AY128" i="17" l="1"/>
  <c r="AY126" i="17"/>
  <c r="AY120" i="17"/>
  <c r="AY127" i="17"/>
  <c r="AY129" i="17"/>
  <c r="AY145" i="17"/>
  <c r="AY142" i="17"/>
  <c r="AY140" i="17"/>
  <c r="BV192" i="18"/>
  <c r="BV189" i="18"/>
  <c r="BT193" i="18"/>
  <c r="BT194" i="18" s="1"/>
  <c r="BV192" i="17"/>
  <c r="BV189" i="17"/>
  <c r="BS193" i="17"/>
  <c r="BS194" i="17" s="1"/>
  <c r="BT193" i="17"/>
  <c r="BT194" i="17" s="1"/>
  <c r="AY146" i="17"/>
  <c r="AY147" i="17"/>
  <c r="AY133" i="18"/>
  <c r="AY136" i="18"/>
  <c r="AY142" i="18"/>
  <c r="AY132" i="18"/>
  <c r="AY131" i="18"/>
  <c r="AY147" i="18"/>
  <c r="AY146" i="18"/>
  <c r="AY122" i="18"/>
  <c r="AY130" i="18"/>
  <c r="AY121" i="18"/>
  <c r="AZ33" i="18"/>
  <c r="AY34" i="18"/>
  <c r="AX67" i="18"/>
  <c r="AX133" i="18" s="1"/>
  <c r="AX38" i="18"/>
  <c r="AX39" i="18" s="1"/>
  <c r="AZ42" i="18"/>
  <c r="AY43" i="18"/>
  <c r="AX110" i="18"/>
  <c r="AX143" i="18" s="1"/>
  <c r="AX90" i="18"/>
  <c r="AX123" i="18" s="1"/>
  <c r="AX47" i="18"/>
  <c r="AX48" i="18" s="1"/>
  <c r="AY200" i="18"/>
  <c r="AY213" i="18"/>
  <c r="V221" i="18" s="1"/>
  <c r="AY199" i="18"/>
  <c r="AY212" i="18"/>
  <c r="V220" i="18" s="1"/>
  <c r="AZ81" i="18"/>
  <c r="AZ114" i="18"/>
  <c r="AZ182" i="18" a="1"/>
  <c r="AZ182" i="18" s="1"/>
  <c r="AZ181" i="18" a="1"/>
  <c r="AZ181" i="18" s="1"/>
  <c r="AZ113" i="18"/>
  <c r="AZ80" i="18"/>
  <c r="AZ79" i="18"/>
  <c r="AZ180" i="18" a="1"/>
  <c r="AZ180" i="18" s="1"/>
  <c r="AZ179" i="18" a="1"/>
  <c r="AZ179" i="18" s="1"/>
  <c r="AZ78" i="18"/>
  <c r="AZ111" i="18"/>
  <c r="AZ178" i="18" a="1"/>
  <c r="AZ178" i="18" s="1"/>
  <c r="AZ77" i="18"/>
  <c r="AZ110" i="18"/>
  <c r="AZ177" i="18" a="1"/>
  <c r="AZ177" i="18" s="1"/>
  <c r="AZ109" i="18"/>
  <c r="AZ76" i="18"/>
  <c r="AZ176" i="18" a="1"/>
  <c r="AZ176" i="18" s="1"/>
  <c r="AZ75" i="18"/>
  <c r="AZ108" i="18"/>
  <c r="AZ74" i="18"/>
  <c r="AZ107" i="18"/>
  <c r="AZ175" i="18" a="1"/>
  <c r="AZ175" i="18" s="1"/>
  <c r="AZ174" i="18" a="1"/>
  <c r="AZ174" i="18" s="1"/>
  <c r="AZ73" i="18"/>
  <c r="AZ106" i="18"/>
  <c r="AZ72" i="18"/>
  <c r="AZ105" i="18"/>
  <c r="AZ173" i="18" a="1"/>
  <c r="AZ173" i="18" s="1"/>
  <c r="AZ71" i="18"/>
  <c r="AZ104" i="18"/>
  <c r="AZ172" i="18" a="1"/>
  <c r="AZ172" i="18" s="1"/>
  <c r="AZ70" i="18"/>
  <c r="AZ103" i="18"/>
  <c r="AZ171" i="18" a="1"/>
  <c r="AZ171" i="18" s="1"/>
  <c r="AZ170" i="18" a="1"/>
  <c r="AZ170" i="18" s="1"/>
  <c r="AZ102" i="18"/>
  <c r="AZ68" i="18"/>
  <c r="AZ101" i="18"/>
  <c r="AZ169" i="18" a="1"/>
  <c r="AZ169" i="18" s="1"/>
  <c r="AZ168" i="18" a="1"/>
  <c r="AZ168" i="18" s="1"/>
  <c r="AZ67" i="18"/>
  <c r="AZ100" i="18"/>
  <c r="AZ66" i="18"/>
  <c r="AZ99" i="18"/>
  <c r="AZ167" i="18" a="1"/>
  <c r="AZ167" i="18" s="1"/>
  <c r="AZ65" i="18"/>
  <c r="AZ98" i="18"/>
  <c r="AZ166" i="18" a="1"/>
  <c r="AZ166" i="18" s="1"/>
  <c r="AZ165" i="18" a="1"/>
  <c r="AZ165" i="18" s="1"/>
  <c r="AZ64" i="18"/>
  <c r="AZ97" i="18"/>
  <c r="AZ63" i="18"/>
  <c r="AZ96" i="18"/>
  <c r="AZ164" i="18" a="1"/>
  <c r="AZ164" i="18" s="1"/>
  <c r="AZ163" i="18" a="1"/>
  <c r="AZ163" i="18" s="1"/>
  <c r="AZ62" i="18"/>
  <c r="AZ95" i="18"/>
  <c r="AZ61" i="18"/>
  <c r="AZ94" i="18"/>
  <c r="AZ162" i="18" a="1"/>
  <c r="AZ162" i="18" s="1"/>
  <c r="AZ161" i="18" a="1"/>
  <c r="AZ161" i="18" s="1"/>
  <c r="AZ60" i="18"/>
  <c r="AZ93" i="18"/>
  <c r="AZ59" i="18"/>
  <c r="AZ160" i="18" a="1"/>
  <c r="AZ160" i="18" s="1"/>
  <c r="AZ159" i="18" a="1"/>
  <c r="AZ159" i="18" s="1"/>
  <c r="AZ91" i="18"/>
  <c r="AZ58" i="18"/>
  <c r="AZ57" i="18"/>
  <c r="AZ90" i="18"/>
  <c r="AZ158" i="18" a="1"/>
  <c r="AZ158" i="18" s="1"/>
  <c r="AZ56" i="18"/>
  <c r="AZ89" i="18"/>
  <c r="AZ157" i="18" a="1"/>
  <c r="AZ157" i="18" s="1"/>
  <c r="AZ55" i="18"/>
  <c r="AZ88" i="18"/>
  <c r="AZ156" i="18" a="1"/>
  <c r="AZ156" i="18" s="1"/>
  <c r="AZ205" i="18"/>
  <c r="BA28" i="18"/>
  <c r="AZ36" i="18"/>
  <c r="AZ155" i="18" a="1"/>
  <c r="AZ155" i="18" s="1"/>
  <c r="AZ54" i="18"/>
  <c r="AZ35" i="18"/>
  <c r="AZ37" i="18"/>
  <c r="AZ87" i="18"/>
  <c r="AY145" i="18"/>
  <c r="AY143" i="18"/>
  <c r="AY129" i="18"/>
  <c r="AY128" i="18"/>
  <c r="AY127" i="18"/>
  <c r="AY126" i="18"/>
  <c r="AY202" i="18"/>
  <c r="AY120" i="18"/>
  <c r="AY137" i="18"/>
  <c r="AY135" i="18"/>
  <c r="AY123" i="18"/>
  <c r="AY139" i="18"/>
  <c r="AY141" i="18"/>
  <c r="AY140" i="18"/>
  <c r="AY138" i="18"/>
  <c r="AY125" i="18"/>
  <c r="AY122" i="17"/>
  <c r="AY123" i="17"/>
  <c r="AY125" i="17"/>
  <c r="U220" i="17"/>
  <c r="AY139" i="17"/>
  <c r="AY143" i="17"/>
  <c r="AY130" i="17"/>
  <c r="AY131" i="17"/>
  <c r="AY137" i="17"/>
  <c r="AY138" i="17"/>
  <c r="AY136" i="17"/>
  <c r="AY121" i="17"/>
  <c r="AY132" i="17"/>
  <c r="AY67" i="17"/>
  <c r="AY133" i="17" s="1"/>
  <c r="AY135" i="17"/>
  <c r="AY141" i="17"/>
  <c r="AY200" i="17"/>
  <c r="AY212" i="17"/>
  <c r="AY199" i="17"/>
  <c r="U221" i="17"/>
  <c r="AY213" i="17"/>
  <c r="AZ42" i="17"/>
  <c r="AY43" i="17"/>
  <c r="AX38" i="17"/>
  <c r="AX39" i="17" s="1"/>
  <c r="AX67" i="17"/>
  <c r="AX133" i="17" s="1"/>
  <c r="AX47" i="17"/>
  <c r="AX48" i="17" s="1"/>
  <c r="AX90" i="17"/>
  <c r="AX123" i="17" s="1"/>
  <c r="AX110" i="17"/>
  <c r="AX143" i="17" s="1"/>
  <c r="AZ33" i="17"/>
  <c r="AY34" i="17"/>
  <c r="AZ155" i="17" a="1"/>
  <c r="AZ155" i="17" s="1"/>
  <c r="AZ87" i="17"/>
  <c r="AZ205" i="17"/>
  <c r="AZ55" i="17"/>
  <c r="AZ46" i="17"/>
  <c r="AZ36" i="17"/>
  <c r="AZ45" i="17"/>
  <c r="AZ37" i="17"/>
  <c r="AZ202" i="17" s="1"/>
  <c r="AZ44" i="17"/>
  <c r="BA28" i="17"/>
  <c r="AZ35" i="17"/>
  <c r="AZ54" i="17"/>
  <c r="AZ88" i="17"/>
  <c r="AZ156" i="17" a="1"/>
  <c r="AZ156" i="17" s="1"/>
  <c r="AZ157" i="17" a="1"/>
  <c r="AZ157" i="17" s="1"/>
  <c r="AZ158" i="17" a="1"/>
  <c r="AZ158" i="17" s="1"/>
  <c r="AZ89" i="17"/>
  <c r="AZ56" i="17"/>
  <c r="AZ90" i="17"/>
  <c r="AZ57" i="17"/>
  <c r="AZ159" i="17" a="1"/>
  <c r="AZ159" i="17" s="1"/>
  <c r="AZ160" i="17" a="1"/>
  <c r="AZ160" i="17" s="1"/>
  <c r="AZ58" i="17"/>
  <c r="AZ91" i="17"/>
  <c r="AZ59" i="17"/>
  <c r="AZ161" i="17" a="1"/>
  <c r="AZ161" i="17" s="1"/>
  <c r="AZ162" i="17" a="1"/>
  <c r="AZ162" i="17" s="1"/>
  <c r="AZ60" i="17"/>
  <c r="AZ93" i="17"/>
  <c r="AZ94" i="17"/>
  <c r="AZ163" i="17" a="1"/>
  <c r="AZ163" i="17" s="1"/>
  <c r="AZ61" i="17"/>
  <c r="AZ164" i="17" a="1"/>
  <c r="AZ164" i="17" s="1"/>
  <c r="AZ62" i="17"/>
  <c r="AZ95" i="17"/>
  <c r="AZ165" i="17" a="1"/>
  <c r="AZ165" i="17" s="1"/>
  <c r="AZ63" i="17"/>
  <c r="AZ96" i="17"/>
  <c r="AZ166" i="17" a="1"/>
  <c r="AZ166" i="17" s="1"/>
  <c r="AZ97" i="17"/>
  <c r="AZ64" i="17"/>
  <c r="AZ167" i="17" a="1"/>
  <c r="AZ167" i="17" s="1"/>
  <c r="AZ98" i="17"/>
  <c r="AZ65" i="17"/>
  <c r="AZ168" i="17" a="1"/>
  <c r="AZ168" i="17" s="1"/>
  <c r="AZ66" i="17"/>
  <c r="AZ99" i="17"/>
  <c r="AZ67" i="17"/>
  <c r="AZ100" i="17"/>
  <c r="AZ169" i="17" a="1"/>
  <c r="AZ169" i="17" s="1"/>
  <c r="AZ170" i="17" a="1"/>
  <c r="AZ170" i="17" s="1"/>
  <c r="AZ101" i="17"/>
  <c r="AZ171" i="17" a="1"/>
  <c r="AZ171" i="17" s="1"/>
  <c r="AZ102" i="17"/>
  <c r="AZ103" i="17"/>
  <c r="AZ70" i="17"/>
  <c r="AZ172" i="17" a="1"/>
  <c r="AZ172" i="17" s="1"/>
  <c r="AZ173" i="17" a="1"/>
  <c r="AZ173" i="17" s="1"/>
  <c r="AZ71" i="17"/>
  <c r="AZ104" i="17"/>
  <c r="AZ174" i="17" a="1"/>
  <c r="AZ174" i="17" s="1"/>
  <c r="AZ105" i="17"/>
  <c r="AZ72" i="17"/>
  <c r="AZ138" i="17" s="1"/>
  <c r="AZ106" i="17"/>
  <c r="AZ73" i="17"/>
  <c r="AZ175" i="17" a="1"/>
  <c r="AZ175" i="17" s="1"/>
  <c r="AZ107" i="17"/>
  <c r="AZ176" i="17" a="1"/>
  <c r="AZ176" i="17" s="1"/>
  <c r="AZ74" i="17"/>
  <c r="AZ108" i="17"/>
  <c r="AZ75" i="17"/>
  <c r="AZ177" i="17" a="1"/>
  <c r="AZ177" i="17" s="1"/>
  <c r="AZ178" i="17" a="1"/>
  <c r="AZ178" i="17" s="1"/>
  <c r="AZ76" i="17"/>
  <c r="AZ109" i="17"/>
  <c r="AZ77" i="17"/>
  <c r="AZ110" i="17"/>
  <c r="AZ179" i="17" a="1"/>
  <c r="AZ179" i="17" s="1"/>
  <c r="AZ180" i="17" a="1"/>
  <c r="AZ180" i="17" s="1"/>
  <c r="AZ78" i="17"/>
  <c r="AZ79" i="17"/>
  <c r="AZ181" i="17" a="1"/>
  <c r="AZ181" i="17" s="1"/>
  <c r="AZ80" i="17"/>
  <c r="AZ113" i="17"/>
  <c r="AZ182" i="17" a="1"/>
  <c r="AZ182" i="17" s="1"/>
  <c r="AZ81" i="17"/>
  <c r="AZ114" i="17"/>
  <c r="AZ141" i="17" l="1"/>
  <c r="AZ123" i="17"/>
  <c r="AZ130" i="17"/>
  <c r="BW192" i="18"/>
  <c r="BW189" i="18"/>
  <c r="BU193" i="18"/>
  <c r="BU194" i="18" s="1"/>
  <c r="BW192" i="17"/>
  <c r="BW189" i="17"/>
  <c r="BU193" i="17"/>
  <c r="BU194" i="17" s="1"/>
  <c r="AZ139" i="17"/>
  <c r="AZ124" i="18"/>
  <c r="AZ142" i="18"/>
  <c r="AZ146" i="18"/>
  <c r="AZ123" i="18"/>
  <c r="AZ134" i="18"/>
  <c r="BA33" i="18"/>
  <c r="AZ34" i="18"/>
  <c r="AY68" i="18"/>
  <c r="AY134" i="18" s="1"/>
  <c r="AY38" i="18"/>
  <c r="AY39" i="18" s="1"/>
  <c r="BA42" i="18"/>
  <c r="AZ43" i="18"/>
  <c r="AY91" i="18"/>
  <c r="AY124" i="18" s="1"/>
  <c r="AY111" i="18"/>
  <c r="AY144" i="18" s="1"/>
  <c r="AY47" i="18"/>
  <c r="AY48" i="18" s="1"/>
  <c r="BA182" i="18" a="1"/>
  <c r="BA182" i="18" s="1"/>
  <c r="BA81" i="18"/>
  <c r="BA114" i="18"/>
  <c r="BA80" i="18"/>
  <c r="BA181" i="18" a="1"/>
  <c r="BA181" i="18" s="1"/>
  <c r="BA180" i="18" a="1"/>
  <c r="BA180" i="18" s="1"/>
  <c r="BA79" i="18"/>
  <c r="BA112" i="18"/>
  <c r="BA179" i="18" a="1"/>
  <c r="BA179" i="18" s="1"/>
  <c r="BA78" i="18"/>
  <c r="BA111" i="18"/>
  <c r="BA178" i="18" a="1"/>
  <c r="BA178" i="18" s="1"/>
  <c r="BA77" i="18"/>
  <c r="BA110" i="18"/>
  <c r="BA76" i="18"/>
  <c r="BA109" i="18"/>
  <c r="BA177" i="18" a="1"/>
  <c r="BA177" i="18" s="1"/>
  <c r="BA75" i="18"/>
  <c r="BA108" i="18"/>
  <c r="BA176" i="18" a="1"/>
  <c r="BA176" i="18" s="1"/>
  <c r="BA74" i="18"/>
  <c r="BA107" i="18"/>
  <c r="BA175" i="18" a="1"/>
  <c r="BA175" i="18" s="1"/>
  <c r="BA73" i="18"/>
  <c r="BA106" i="18"/>
  <c r="BA174" i="18" a="1"/>
  <c r="BA174" i="18" s="1"/>
  <c r="BA72" i="18"/>
  <c r="BA105" i="18"/>
  <c r="BA173" i="18" a="1"/>
  <c r="BA173" i="18" s="1"/>
  <c r="BA71" i="18"/>
  <c r="BA104" i="18"/>
  <c r="BA172" i="18" a="1"/>
  <c r="BA172" i="18" s="1"/>
  <c r="BA103" i="18"/>
  <c r="BA171" i="18" a="1"/>
  <c r="BA171" i="18" s="1"/>
  <c r="BA69" i="18"/>
  <c r="BA170" i="18" a="1"/>
  <c r="BA170" i="18" s="1"/>
  <c r="BA102" i="18"/>
  <c r="BA101" i="18"/>
  <c r="BA68" i="18"/>
  <c r="BA169" i="18" a="1"/>
  <c r="BA169" i="18" s="1"/>
  <c r="BA168" i="18" a="1"/>
  <c r="BA168" i="18" s="1"/>
  <c r="BA67" i="18"/>
  <c r="BA100" i="18"/>
  <c r="BA66" i="18"/>
  <c r="BA99" i="18"/>
  <c r="BA167" i="18" a="1"/>
  <c r="BA167" i="18" s="1"/>
  <c r="BA65" i="18"/>
  <c r="BA98" i="18"/>
  <c r="BA166" i="18" a="1"/>
  <c r="BA166" i="18" s="1"/>
  <c r="BA97" i="18"/>
  <c r="BA165" i="18" a="1"/>
  <c r="BA165" i="18" s="1"/>
  <c r="BA64" i="18"/>
  <c r="BA63" i="18"/>
  <c r="BA164" i="18" a="1"/>
  <c r="BA164" i="18" s="1"/>
  <c r="BA96" i="18"/>
  <c r="BA163" i="18" a="1"/>
  <c r="BA163" i="18" s="1"/>
  <c r="BA62" i="18"/>
  <c r="BA95" i="18"/>
  <c r="BA162" i="18" a="1"/>
  <c r="BA162" i="18" s="1"/>
  <c r="BA61" i="18"/>
  <c r="BA94" i="18"/>
  <c r="BA161" i="18" a="1"/>
  <c r="BA161" i="18" s="1"/>
  <c r="BA60" i="18"/>
  <c r="BA59" i="18"/>
  <c r="BA160" i="18" a="1"/>
  <c r="BA160" i="18" s="1"/>
  <c r="BA92" i="18"/>
  <c r="BA58" i="18"/>
  <c r="BA91" i="18"/>
  <c r="BA159" i="18" a="1"/>
  <c r="BA159" i="18" s="1"/>
  <c r="BA57" i="18"/>
  <c r="BA90" i="18"/>
  <c r="BA158" i="18" a="1"/>
  <c r="BA158" i="18" s="1"/>
  <c r="BA56" i="18"/>
  <c r="BA89" i="18"/>
  <c r="BA157" i="18" a="1"/>
  <c r="BA157" i="18" s="1"/>
  <c r="BA55" i="18"/>
  <c r="BA88" i="18"/>
  <c r="BA156" i="18" a="1"/>
  <c r="BA156" i="18" s="1"/>
  <c r="BA205" i="18"/>
  <c r="BA37" i="18"/>
  <c r="BA202" i="18" s="1"/>
  <c r="BA35" i="18"/>
  <c r="BA36" i="18"/>
  <c r="BA155" i="18" a="1"/>
  <c r="BA155" i="18" s="1"/>
  <c r="BA54" i="18"/>
  <c r="BB28" i="18"/>
  <c r="BA87" i="18"/>
  <c r="AZ200" i="18"/>
  <c r="AZ213" i="18"/>
  <c r="W221" i="18" s="1"/>
  <c r="AZ199" i="18"/>
  <c r="AZ212" i="18"/>
  <c r="W220" i="18" s="1"/>
  <c r="AZ131" i="18"/>
  <c r="AZ130" i="18"/>
  <c r="AZ129" i="18"/>
  <c r="AZ128" i="18"/>
  <c r="AZ127" i="18"/>
  <c r="AZ126" i="18"/>
  <c r="AZ121" i="18"/>
  <c r="AZ120" i="18"/>
  <c r="AZ202" i="18"/>
  <c r="AZ139" i="18"/>
  <c r="AZ136" i="18"/>
  <c r="AZ133" i="18"/>
  <c r="AZ143" i="18"/>
  <c r="AZ140" i="18"/>
  <c r="AZ132" i="18"/>
  <c r="AZ147" i="18"/>
  <c r="AZ144" i="18"/>
  <c r="AZ138" i="18"/>
  <c r="AZ141" i="18"/>
  <c r="AZ137" i="18"/>
  <c r="AZ122" i="18"/>
  <c r="AZ122" i="17"/>
  <c r="V221" i="17"/>
  <c r="AZ133" i="17"/>
  <c r="V220" i="17"/>
  <c r="AZ140" i="17"/>
  <c r="AZ131" i="17"/>
  <c r="AZ129" i="17"/>
  <c r="AZ126" i="17"/>
  <c r="AZ143" i="17"/>
  <c r="AZ132" i="17"/>
  <c r="AZ142" i="17"/>
  <c r="AZ128" i="17"/>
  <c r="AZ136" i="17"/>
  <c r="AZ137" i="17"/>
  <c r="AZ111" i="17"/>
  <c r="AZ144" i="17" s="1"/>
  <c r="AZ146" i="17"/>
  <c r="AZ147" i="17"/>
  <c r="AZ121" i="17"/>
  <c r="AZ120" i="17"/>
  <c r="AZ124" i="17"/>
  <c r="AZ127" i="17"/>
  <c r="AZ200" i="17"/>
  <c r="AZ212" i="17"/>
  <c r="AZ199" i="17"/>
  <c r="AZ213" i="17"/>
  <c r="AZ68" i="17"/>
  <c r="AZ134" i="17" s="1"/>
  <c r="BA155" i="17" a="1"/>
  <c r="BA155" i="17" s="1"/>
  <c r="BA205" i="17"/>
  <c r="BA87" i="17"/>
  <c r="BA54" i="17"/>
  <c r="BA46" i="17"/>
  <c r="BA36" i="17"/>
  <c r="BA35" i="17"/>
  <c r="BA45" i="17"/>
  <c r="BA44" i="17"/>
  <c r="BB28" i="17"/>
  <c r="BA37" i="17"/>
  <c r="BA202" i="17" s="1"/>
  <c r="BA55" i="17"/>
  <c r="BA88" i="17"/>
  <c r="BA156" i="17" a="1"/>
  <c r="BA156" i="17" s="1"/>
  <c r="BA157" i="17" a="1"/>
  <c r="BA157" i="17" s="1"/>
  <c r="BA158" i="17" a="1"/>
  <c r="BA158" i="17" s="1"/>
  <c r="BA56" i="17"/>
  <c r="BA89" i="17"/>
  <c r="BA57" i="17"/>
  <c r="BA90" i="17"/>
  <c r="BA159" i="17" a="1"/>
  <c r="BA159" i="17" s="1"/>
  <c r="BA58" i="17"/>
  <c r="BA91" i="17"/>
  <c r="BA160" i="17" a="1"/>
  <c r="BA160" i="17" s="1"/>
  <c r="BA59" i="17"/>
  <c r="BA161" i="17" a="1"/>
  <c r="BA161" i="17" s="1"/>
  <c r="BA162" i="17" a="1"/>
  <c r="BA162" i="17" s="1"/>
  <c r="BA60" i="17"/>
  <c r="BA94" i="17"/>
  <c r="BA163" i="17" a="1"/>
  <c r="BA163" i="17" s="1"/>
  <c r="BA61" i="17"/>
  <c r="BA164" i="17" a="1"/>
  <c r="BA164" i="17" s="1"/>
  <c r="BA95" i="17"/>
  <c r="BA62" i="17"/>
  <c r="BA63" i="17"/>
  <c r="BA165" i="17" a="1"/>
  <c r="BA165" i="17" s="1"/>
  <c r="BA96" i="17"/>
  <c r="BA64" i="17"/>
  <c r="BA166" i="17" a="1"/>
  <c r="BA166" i="17" s="1"/>
  <c r="BA97" i="17"/>
  <c r="BA167" i="17" a="1"/>
  <c r="BA167" i="17" s="1"/>
  <c r="BA65" i="17"/>
  <c r="BA98" i="17"/>
  <c r="BA66" i="17"/>
  <c r="BA168" i="17" a="1"/>
  <c r="BA168" i="17" s="1"/>
  <c r="BA99" i="17"/>
  <c r="BA169" i="17" a="1"/>
  <c r="BA169" i="17" s="1"/>
  <c r="BA100" i="17"/>
  <c r="BA67" i="17"/>
  <c r="BA68" i="17"/>
  <c r="BA170" i="17" a="1"/>
  <c r="BA170" i="17" s="1"/>
  <c r="BA101" i="17"/>
  <c r="BA102" i="17"/>
  <c r="BA171" i="17" a="1"/>
  <c r="BA171" i="17" s="1"/>
  <c r="BA103" i="17"/>
  <c r="BA172" i="17" a="1"/>
  <c r="BA172" i="17" s="1"/>
  <c r="BA71" i="17"/>
  <c r="BA104" i="17"/>
  <c r="BA173" i="17" a="1"/>
  <c r="BA173" i="17" s="1"/>
  <c r="BA72" i="17"/>
  <c r="BA105" i="17"/>
  <c r="BA174" i="17" a="1"/>
  <c r="BA174" i="17" s="1"/>
  <c r="BA175" i="17" a="1"/>
  <c r="BA175" i="17" s="1"/>
  <c r="BA106" i="17"/>
  <c r="BA73" i="17"/>
  <c r="BA107" i="17"/>
  <c r="BA74" i="17"/>
  <c r="BA176" i="17" a="1"/>
  <c r="BA176" i="17" s="1"/>
  <c r="BA75" i="17"/>
  <c r="BA108" i="17"/>
  <c r="BA177" i="17" a="1"/>
  <c r="BA177" i="17" s="1"/>
  <c r="BA76" i="17"/>
  <c r="BA178" i="17" a="1"/>
  <c r="BA178" i="17" s="1"/>
  <c r="BA109" i="17"/>
  <c r="BA179" i="17" a="1"/>
  <c r="BA179" i="17" s="1"/>
  <c r="BA77" i="17"/>
  <c r="BA110" i="17"/>
  <c r="BA111" i="17"/>
  <c r="BA180" i="17" a="1"/>
  <c r="BA180" i="17" s="1"/>
  <c r="BA78" i="17"/>
  <c r="BA181" i="17" a="1"/>
  <c r="BA181" i="17" s="1"/>
  <c r="BA79" i="17"/>
  <c r="BA182" i="17" a="1"/>
  <c r="BA182" i="17" s="1"/>
  <c r="BA80" i="17"/>
  <c r="BA114" i="17"/>
  <c r="BA81" i="17"/>
  <c r="AY38" i="17"/>
  <c r="AY39" i="17" s="1"/>
  <c r="AY68" i="17"/>
  <c r="AY134" i="17" s="1"/>
  <c r="BA33" i="17"/>
  <c r="AZ34" i="17"/>
  <c r="AY47" i="17"/>
  <c r="AY48" i="17" s="1"/>
  <c r="AY111" i="17"/>
  <c r="AY144" i="17" s="1"/>
  <c r="AY91" i="17"/>
  <c r="AY124" i="17" s="1"/>
  <c r="AZ43" i="17"/>
  <c r="BA42" i="17"/>
  <c r="BA128" i="17" l="1"/>
  <c r="BA133" i="17"/>
  <c r="BX192" i="18"/>
  <c r="BX189" i="18"/>
  <c r="BV193" i="18"/>
  <c r="BV194" i="18" s="1"/>
  <c r="BX192" i="17"/>
  <c r="BX189" i="17"/>
  <c r="W220" i="17"/>
  <c r="BA147" i="17"/>
  <c r="BA143" i="18"/>
  <c r="BA134" i="18"/>
  <c r="BA131" i="18"/>
  <c r="BA140" i="18"/>
  <c r="BB33" i="18"/>
  <c r="BA34" i="18"/>
  <c r="AZ69" i="18"/>
  <c r="AZ135" i="18" s="1"/>
  <c r="AZ38" i="18"/>
  <c r="AZ39" i="18" s="1"/>
  <c r="BB42" i="18"/>
  <c r="BA43" i="18"/>
  <c r="AZ112" i="18"/>
  <c r="AZ145" i="18" s="1"/>
  <c r="AZ92" i="18"/>
  <c r="AZ125" i="18" s="1"/>
  <c r="AZ47" i="18"/>
  <c r="AZ48" i="18" s="1"/>
  <c r="BA199" i="18"/>
  <c r="BA212" i="18"/>
  <c r="X220" i="18" s="1"/>
  <c r="BA200" i="18"/>
  <c r="BA213" i="18"/>
  <c r="X221" i="18" s="1"/>
  <c r="BB182" i="18" a="1"/>
  <c r="BB182" i="18" s="1"/>
  <c r="BB81" i="18"/>
  <c r="BB113" i="18"/>
  <c r="BB181" i="18" a="1"/>
  <c r="BB181" i="18" s="1"/>
  <c r="BB80" i="18"/>
  <c r="BB180" i="18" a="1"/>
  <c r="BB180" i="18" s="1"/>
  <c r="BB79" i="18"/>
  <c r="BB112" i="18"/>
  <c r="BB179" i="18" a="1"/>
  <c r="BB179" i="18" s="1"/>
  <c r="BB78" i="18"/>
  <c r="BB111" i="18"/>
  <c r="BB178" i="18" a="1"/>
  <c r="BB178" i="18" s="1"/>
  <c r="BB77" i="18"/>
  <c r="BB110" i="18"/>
  <c r="BB109" i="18"/>
  <c r="BB76" i="18"/>
  <c r="BB177" i="18" a="1"/>
  <c r="BB177" i="18" s="1"/>
  <c r="BB108" i="18"/>
  <c r="BB75" i="18"/>
  <c r="BB176" i="18" a="1"/>
  <c r="BB176" i="18" s="1"/>
  <c r="BB74" i="18"/>
  <c r="BB107" i="18"/>
  <c r="BB175" i="18" a="1"/>
  <c r="BB175" i="18" s="1"/>
  <c r="BB73" i="18"/>
  <c r="BB106" i="18"/>
  <c r="BB174" i="18" a="1"/>
  <c r="BB174" i="18" s="1"/>
  <c r="BB72" i="18"/>
  <c r="BB105" i="18"/>
  <c r="BB173" i="18" a="1"/>
  <c r="BB173" i="18" s="1"/>
  <c r="BB104" i="18"/>
  <c r="BB172" i="18" a="1"/>
  <c r="BB172" i="18" s="1"/>
  <c r="BB103" i="18"/>
  <c r="BB171" i="18" a="1"/>
  <c r="BB171" i="18" s="1"/>
  <c r="BB170" i="18" a="1"/>
  <c r="BB170" i="18" s="1"/>
  <c r="BB69" i="18"/>
  <c r="BB102" i="18"/>
  <c r="BB101" i="18"/>
  <c r="BB68" i="18"/>
  <c r="BB169" i="18" a="1"/>
  <c r="BB169" i="18" s="1"/>
  <c r="BB168" i="18" a="1"/>
  <c r="BB168" i="18" s="1"/>
  <c r="BB100" i="18"/>
  <c r="BB67" i="18"/>
  <c r="BB66" i="18"/>
  <c r="BB99" i="18"/>
  <c r="BB167" i="18" a="1"/>
  <c r="BB167" i="18" s="1"/>
  <c r="BB65" i="18"/>
  <c r="BB98" i="18"/>
  <c r="BB166" i="18" a="1"/>
  <c r="BB166" i="18" s="1"/>
  <c r="BB165" i="18" a="1"/>
  <c r="BB165" i="18" s="1"/>
  <c r="BB97" i="18"/>
  <c r="BB64" i="18"/>
  <c r="BB63" i="18"/>
  <c r="BB96" i="18"/>
  <c r="BB164" i="18" a="1"/>
  <c r="BB164" i="18" s="1"/>
  <c r="BB62" i="18"/>
  <c r="BB95" i="18"/>
  <c r="BB163" i="18" a="1"/>
  <c r="BB163" i="18" s="1"/>
  <c r="BB61" i="18"/>
  <c r="BB162" i="18" a="1"/>
  <c r="BB162" i="18" s="1"/>
  <c r="BB161" i="18" a="1"/>
  <c r="BB161" i="18" s="1"/>
  <c r="BB60" i="18"/>
  <c r="BB93" i="18"/>
  <c r="BB160" i="18" a="1"/>
  <c r="BB160" i="18" s="1"/>
  <c r="BB59" i="18"/>
  <c r="BB92" i="18"/>
  <c r="BB91" i="18"/>
  <c r="BB159" i="18" a="1"/>
  <c r="BB159" i="18" s="1"/>
  <c r="BB58" i="18"/>
  <c r="BB57" i="18"/>
  <c r="BB90" i="18"/>
  <c r="BB158" i="18" a="1"/>
  <c r="BB158" i="18" s="1"/>
  <c r="BB157" i="18" a="1"/>
  <c r="BB157" i="18" s="1"/>
  <c r="BB56" i="18"/>
  <c r="BB89" i="18"/>
  <c r="BB55" i="18"/>
  <c r="BB88" i="18"/>
  <c r="BB156" i="18" a="1"/>
  <c r="BB156" i="18" s="1"/>
  <c r="BB205" i="18"/>
  <c r="BB35" i="18"/>
  <c r="BB37" i="18"/>
  <c r="BC28" i="18"/>
  <c r="BB36" i="18"/>
  <c r="BB87" i="18"/>
  <c r="BB155" i="18" a="1"/>
  <c r="BB155" i="18" s="1"/>
  <c r="BB54" i="18"/>
  <c r="BA139" i="18"/>
  <c r="BA138" i="18"/>
  <c r="BA137" i="18"/>
  <c r="BA135" i="18"/>
  <c r="BA133" i="18"/>
  <c r="BA129" i="18"/>
  <c r="BA128" i="18"/>
  <c r="BA127" i="18"/>
  <c r="BA125" i="18"/>
  <c r="BA124" i="18"/>
  <c r="BA123" i="18"/>
  <c r="BA122" i="18"/>
  <c r="BA121" i="18"/>
  <c r="BA120" i="18"/>
  <c r="BA141" i="18"/>
  <c r="BA147" i="18"/>
  <c r="BA144" i="18"/>
  <c r="BA132" i="18"/>
  <c r="BA145" i="18"/>
  <c r="BA142" i="18"/>
  <c r="BA130" i="18"/>
  <c r="BA120" i="17"/>
  <c r="BA140" i="17"/>
  <c r="BA127" i="17"/>
  <c r="BA144" i="17"/>
  <c r="BA139" i="17"/>
  <c r="BA143" i="17"/>
  <c r="BA141" i="17"/>
  <c r="BA129" i="17"/>
  <c r="BA132" i="17"/>
  <c r="BA121" i="17"/>
  <c r="BA122" i="17"/>
  <c r="BA123" i="17"/>
  <c r="BA124" i="17"/>
  <c r="BA134" i="17"/>
  <c r="BA137" i="17"/>
  <c r="BA138" i="17"/>
  <c r="BA131" i="17"/>
  <c r="BA130" i="17"/>
  <c r="BA69" i="17"/>
  <c r="BA135" i="17" s="1"/>
  <c r="BA142" i="17"/>
  <c r="BA200" i="17"/>
  <c r="BA212" i="17"/>
  <c r="BA199" i="17"/>
  <c r="W221" i="17"/>
  <c r="BA213" i="17"/>
  <c r="BA112" i="17"/>
  <c r="BA145" i="17" s="1"/>
  <c r="BA92" i="17"/>
  <c r="BA125" i="17" s="1"/>
  <c r="BB42" i="17"/>
  <c r="BA43" i="17"/>
  <c r="BB113" i="17" s="1"/>
  <c r="AZ47" i="17"/>
  <c r="AZ48" i="17" s="1"/>
  <c r="AZ112" i="17"/>
  <c r="AZ145" i="17" s="1"/>
  <c r="AZ92" i="17"/>
  <c r="AZ125" i="17" s="1"/>
  <c r="AZ38" i="17"/>
  <c r="AZ39" i="17" s="1"/>
  <c r="AZ69" i="17"/>
  <c r="AZ135" i="17" s="1"/>
  <c r="BA34" i="17"/>
  <c r="BB33" i="17"/>
  <c r="BB155" i="17" a="1"/>
  <c r="BB155" i="17" s="1"/>
  <c r="BB205" i="17"/>
  <c r="BB87" i="17"/>
  <c r="BB54" i="17"/>
  <c r="BB46" i="17"/>
  <c r="BC28" i="17"/>
  <c r="BB45" i="17"/>
  <c r="BB44" i="17"/>
  <c r="BB36" i="17"/>
  <c r="BB37" i="17"/>
  <c r="BB202" i="17" s="1"/>
  <c r="BB35" i="17"/>
  <c r="BB157" i="17" a="1"/>
  <c r="BB157" i="17" s="1"/>
  <c r="BB55" i="17"/>
  <c r="BB156" i="17" a="1"/>
  <c r="BB156" i="17" s="1"/>
  <c r="BB88" i="17"/>
  <c r="BB158" i="17" a="1"/>
  <c r="BB158" i="17" s="1"/>
  <c r="BB89" i="17"/>
  <c r="BB56" i="17"/>
  <c r="BB57" i="17"/>
  <c r="BB159" i="17" a="1"/>
  <c r="BB159" i="17" s="1"/>
  <c r="BB90" i="17"/>
  <c r="BB160" i="17" a="1"/>
  <c r="BB160" i="17" s="1"/>
  <c r="BB91" i="17"/>
  <c r="BB58" i="17"/>
  <c r="BB92" i="17"/>
  <c r="BB59" i="17"/>
  <c r="BB161" i="17" a="1"/>
  <c r="BB161" i="17" s="1"/>
  <c r="BB162" i="17" a="1"/>
  <c r="BB162" i="17" s="1"/>
  <c r="BB60" i="17"/>
  <c r="BB163" i="17" a="1"/>
  <c r="BB163" i="17" s="1"/>
  <c r="BB61" i="17"/>
  <c r="BB62" i="17"/>
  <c r="BB95" i="17"/>
  <c r="BB164" i="17" a="1"/>
  <c r="BB164" i="17" s="1"/>
  <c r="BB63" i="17"/>
  <c r="BB96" i="17"/>
  <c r="BB165" i="17" a="1"/>
  <c r="BB165" i="17" s="1"/>
  <c r="BB166" i="17" a="1"/>
  <c r="BB166" i="17" s="1"/>
  <c r="BB97" i="17"/>
  <c r="BB64" i="17"/>
  <c r="BB65" i="17"/>
  <c r="BB98" i="17"/>
  <c r="BB167" i="17" a="1"/>
  <c r="BB167" i="17" s="1"/>
  <c r="BB168" i="17" a="1"/>
  <c r="BB168" i="17" s="1"/>
  <c r="BB99" i="17"/>
  <c r="BB66" i="17"/>
  <c r="BB67" i="17"/>
  <c r="BB100" i="17"/>
  <c r="BB169" i="17" a="1"/>
  <c r="BB169" i="17" s="1"/>
  <c r="BB101" i="17"/>
  <c r="BB170" i="17" a="1"/>
  <c r="BB170" i="17" s="1"/>
  <c r="BB68" i="17"/>
  <c r="BB102" i="17"/>
  <c r="BB171" i="17" a="1"/>
  <c r="BB171" i="17" s="1"/>
  <c r="BB69" i="17"/>
  <c r="BB103" i="17"/>
  <c r="BB172" i="17" a="1"/>
  <c r="BB172" i="17" s="1"/>
  <c r="BB173" i="17" a="1"/>
  <c r="BB173" i="17" s="1"/>
  <c r="BB104" i="17"/>
  <c r="BB105" i="17"/>
  <c r="BB72" i="17"/>
  <c r="BB138" i="17" s="1"/>
  <c r="BB174" i="17" a="1"/>
  <c r="BB174" i="17" s="1"/>
  <c r="BB73" i="17"/>
  <c r="BB175" i="17" a="1"/>
  <c r="BB175" i="17" s="1"/>
  <c r="BB106" i="17"/>
  <c r="BB107" i="17"/>
  <c r="BB74" i="17"/>
  <c r="BB140" i="17" s="1"/>
  <c r="BB176" i="17" a="1"/>
  <c r="BB176" i="17" s="1"/>
  <c r="BB177" i="17" a="1"/>
  <c r="BB177" i="17" s="1"/>
  <c r="BB108" i="17"/>
  <c r="BB75" i="17"/>
  <c r="BB178" i="17" a="1"/>
  <c r="BB178" i="17" s="1"/>
  <c r="BB76" i="17"/>
  <c r="BB109" i="17"/>
  <c r="BB77" i="17"/>
  <c r="BB110" i="17"/>
  <c r="BB179" i="17" a="1"/>
  <c r="BB179" i="17" s="1"/>
  <c r="BB78" i="17"/>
  <c r="BB111" i="17"/>
  <c r="BB180" i="17" a="1"/>
  <c r="BB180" i="17" s="1"/>
  <c r="BB112" i="17"/>
  <c r="BB181" i="17" a="1"/>
  <c r="BB181" i="17" s="1"/>
  <c r="BB79" i="17"/>
  <c r="BB182" i="17" a="1"/>
  <c r="BB182" i="17" s="1"/>
  <c r="BB80" i="17"/>
  <c r="BB81" i="17"/>
  <c r="BB130" i="17" l="1"/>
  <c r="BB135" i="17"/>
  <c r="BB134" i="17"/>
  <c r="BB122" i="17"/>
  <c r="BB120" i="17"/>
  <c r="BB132" i="17"/>
  <c r="BY192" i="18"/>
  <c r="BY189" i="18"/>
  <c r="BW193" i="18"/>
  <c r="BW194" i="18" s="1"/>
  <c r="BY192" i="17"/>
  <c r="BY189" i="17"/>
  <c r="BV193" i="17"/>
  <c r="BV194" i="17" s="1"/>
  <c r="BW193" i="17"/>
  <c r="BW194" i="17" s="1"/>
  <c r="BB70" i="18"/>
  <c r="BB136" i="18" s="1"/>
  <c r="BB146" i="17"/>
  <c r="BB146" i="18"/>
  <c r="BB124" i="18"/>
  <c r="BB141" i="18"/>
  <c r="BB130" i="18"/>
  <c r="BB133" i="18"/>
  <c r="BB131" i="18"/>
  <c r="BB120" i="18"/>
  <c r="BB129" i="18"/>
  <c r="BB128" i="18"/>
  <c r="BB142" i="18"/>
  <c r="BB134" i="18"/>
  <c r="BB121" i="18"/>
  <c r="BB143" i="18"/>
  <c r="BC33" i="18"/>
  <c r="BB34" i="18"/>
  <c r="BA70" i="18"/>
  <c r="BA136" i="18" s="1"/>
  <c r="BA38" i="18"/>
  <c r="BA39" i="18" s="1"/>
  <c r="BC42" i="18"/>
  <c r="BB43" i="18"/>
  <c r="BA113" i="18"/>
  <c r="BA146" i="18" s="1"/>
  <c r="BA93" i="18"/>
  <c r="BA126" i="18" s="1"/>
  <c r="BA47" i="18"/>
  <c r="BA48" i="18" s="1"/>
  <c r="BB199" i="18"/>
  <c r="BB212" i="18"/>
  <c r="Y220" i="18" s="1"/>
  <c r="BC182" i="18" a="1"/>
  <c r="BC182" i="18" s="1"/>
  <c r="BC81" i="18"/>
  <c r="BC114" i="18"/>
  <c r="BC113" i="18"/>
  <c r="BC80" i="18"/>
  <c r="BC181" i="18" a="1"/>
  <c r="BC181" i="18" s="1"/>
  <c r="BC79" i="18"/>
  <c r="BC112" i="18"/>
  <c r="BC180" i="18" a="1"/>
  <c r="BC180" i="18" s="1"/>
  <c r="BC179" i="18" a="1"/>
  <c r="BC179" i="18" s="1"/>
  <c r="BC78" i="18"/>
  <c r="BC111" i="18"/>
  <c r="BC178" i="18" a="1"/>
  <c r="BC178" i="18" s="1"/>
  <c r="BC77" i="18"/>
  <c r="BC110" i="18"/>
  <c r="BC76" i="18"/>
  <c r="BC177" i="18" a="1"/>
  <c r="BC177" i="18" s="1"/>
  <c r="BC109" i="18"/>
  <c r="BC108" i="18"/>
  <c r="BC75" i="18"/>
  <c r="BC176" i="18" a="1"/>
  <c r="BC176" i="18" s="1"/>
  <c r="BC74" i="18"/>
  <c r="BC107" i="18"/>
  <c r="BC175" i="18" a="1"/>
  <c r="BC175" i="18" s="1"/>
  <c r="BC73" i="18"/>
  <c r="BC106" i="18"/>
  <c r="BC174" i="18" a="1"/>
  <c r="BC174" i="18" s="1"/>
  <c r="BC105" i="18"/>
  <c r="BC173" i="18" a="1"/>
  <c r="BC173" i="18" s="1"/>
  <c r="BC71" i="18"/>
  <c r="BC104" i="18"/>
  <c r="BC172" i="18" a="1"/>
  <c r="BC172" i="18" s="1"/>
  <c r="BC103" i="18"/>
  <c r="BC70" i="18"/>
  <c r="BC171" i="18" a="1"/>
  <c r="BC171" i="18" s="1"/>
  <c r="BC69" i="18"/>
  <c r="BC102" i="18"/>
  <c r="BC170" i="18" a="1"/>
  <c r="BC170" i="18" s="1"/>
  <c r="BC101" i="18"/>
  <c r="BC68" i="18"/>
  <c r="BC169" i="18" a="1"/>
  <c r="BC169" i="18" s="1"/>
  <c r="BC168" i="18" a="1"/>
  <c r="BC168" i="18" s="1"/>
  <c r="BC67" i="18"/>
  <c r="BC100" i="18"/>
  <c r="BC66" i="18"/>
  <c r="BC99" i="18"/>
  <c r="BC167" i="18" a="1"/>
  <c r="BC167" i="18" s="1"/>
  <c r="BC65" i="18"/>
  <c r="BC98" i="18"/>
  <c r="BC166" i="18" a="1"/>
  <c r="BC166" i="18" s="1"/>
  <c r="BC165" i="18" a="1"/>
  <c r="BC165" i="18" s="1"/>
  <c r="BC97" i="18"/>
  <c r="BC64" i="18"/>
  <c r="BC63" i="18"/>
  <c r="BC96" i="18"/>
  <c r="BC164" i="18" a="1"/>
  <c r="BC164" i="18" s="1"/>
  <c r="BC62" i="18"/>
  <c r="BC163" i="18" a="1"/>
  <c r="BC163" i="18" s="1"/>
  <c r="BC162" i="18" a="1"/>
  <c r="BC162" i="18" s="1"/>
  <c r="BC61" i="18"/>
  <c r="BC94" i="18"/>
  <c r="BC161" i="18" a="1"/>
  <c r="BC161" i="18" s="1"/>
  <c r="BC60" i="18"/>
  <c r="BC93" i="18"/>
  <c r="BC160" i="18" a="1"/>
  <c r="BC160" i="18" s="1"/>
  <c r="BC59" i="18"/>
  <c r="BC92" i="18"/>
  <c r="BC58" i="18"/>
  <c r="BC91" i="18"/>
  <c r="BC159" i="18" a="1"/>
  <c r="BC159" i="18" s="1"/>
  <c r="BC57" i="18"/>
  <c r="BC90" i="18"/>
  <c r="BC158" i="18" a="1"/>
  <c r="BC158" i="18" s="1"/>
  <c r="BC56" i="18"/>
  <c r="BC89" i="18"/>
  <c r="BC157" i="18" a="1"/>
  <c r="BC157" i="18" s="1"/>
  <c r="BC55" i="18"/>
  <c r="BC88" i="18"/>
  <c r="BC156" i="18" a="1"/>
  <c r="BC156" i="18" s="1"/>
  <c r="BC205" i="18"/>
  <c r="BC87" i="18"/>
  <c r="BC36" i="18"/>
  <c r="BC35" i="18"/>
  <c r="BC155" i="18" a="1"/>
  <c r="BC155" i="18" s="1"/>
  <c r="BD28" i="18"/>
  <c r="BC37" i="18"/>
  <c r="BC54" i="18"/>
  <c r="BB200" i="18"/>
  <c r="BB213" i="18"/>
  <c r="Y221" i="18" s="1"/>
  <c r="BB144" i="18"/>
  <c r="BB135" i="18"/>
  <c r="BB123" i="18"/>
  <c r="BB140" i="18"/>
  <c r="BB139" i="18"/>
  <c r="BB138" i="18"/>
  <c r="BB132" i="18"/>
  <c r="BB126" i="18"/>
  <c r="BB202" i="18"/>
  <c r="BB122" i="18"/>
  <c r="BB125" i="18"/>
  <c r="BB145" i="18"/>
  <c r="BB145" i="17"/>
  <c r="BB124" i="17"/>
  <c r="BB125" i="17"/>
  <c r="X220" i="17"/>
  <c r="BB128" i="17"/>
  <c r="BB129" i="17"/>
  <c r="BB131" i="17"/>
  <c r="BB133" i="17"/>
  <c r="BB139" i="17"/>
  <c r="BB141" i="17"/>
  <c r="BB142" i="17"/>
  <c r="BB143" i="17"/>
  <c r="BB144" i="17"/>
  <c r="BB123" i="17"/>
  <c r="BB121" i="17"/>
  <c r="X221" i="17"/>
  <c r="BB200" i="17"/>
  <c r="BB70" i="17"/>
  <c r="BB136" i="17" s="1"/>
  <c r="BB212" i="17"/>
  <c r="BB199" i="17"/>
  <c r="BB213" i="17"/>
  <c r="BC42" i="17"/>
  <c r="BB43" i="17"/>
  <c r="BC155" i="17" a="1"/>
  <c r="BC155" i="17" s="1"/>
  <c r="BC205" i="17"/>
  <c r="BC87" i="17"/>
  <c r="BC35" i="17"/>
  <c r="BC46" i="17"/>
  <c r="BC36" i="17"/>
  <c r="BC45" i="17"/>
  <c r="BD28" i="17"/>
  <c r="BC37" i="17"/>
  <c r="BC54" i="17"/>
  <c r="BC44" i="17"/>
  <c r="BC55" i="17"/>
  <c r="BC88" i="17"/>
  <c r="BC156" i="17" a="1"/>
  <c r="BC156" i="17" s="1"/>
  <c r="BC157" i="17" a="1"/>
  <c r="BC157" i="17" s="1"/>
  <c r="BC56" i="17"/>
  <c r="BC89" i="17"/>
  <c r="BC158" i="17" a="1"/>
  <c r="BC158" i="17" s="1"/>
  <c r="BC159" i="17" a="1"/>
  <c r="BC159" i="17" s="1"/>
  <c r="BC57" i="17"/>
  <c r="BC90" i="17"/>
  <c r="BC160" i="17" a="1"/>
  <c r="BC160" i="17" s="1"/>
  <c r="BC91" i="17"/>
  <c r="BC58" i="17"/>
  <c r="BC124" i="17" s="1"/>
  <c r="BC92" i="17"/>
  <c r="BC59" i="17"/>
  <c r="BC161" i="17" a="1"/>
  <c r="BC161" i="17" s="1"/>
  <c r="BC162" i="17" a="1"/>
  <c r="BC162" i="17" s="1"/>
  <c r="BC60" i="17"/>
  <c r="BC93" i="17"/>
  <c r="BC61" i="17"/>
  <c r="BC163" i="17" a="1"/>
  <c r="BC163" i="17" s="1"/>
  <c r="BC62" i="17"/>
  <c r="BC164" i="17" a="1"/>
  <c r="BC164" i="17" s="1"/>
  <c r="BC165" i="17" a="1"/>
  <c r="BC165" i="17" s="1"/>
  <c r="BC63" i="17"/>
  <c r="BC96" i="17"/>
  <c r="BC166" i="17" a="1"/>
  <c r="BC166" i="17" s="1"/>
  <c r="BC97" i="17"/>
  <c r="BC64" i="17"/>
  <c r="BC65" i="17"/>
  <c r="BC167" i="17" a="1"/>
  <c r="BC167" i="17" s="1"/>
  <c r="BC98" i="17"/>
  <c r="BC168" i="17" a="1"/>
  <c r="BC168" i="17" s="1"/>
  <c r="BC66" i="17"/>
  <c r="BC99" i="17"/>
  <c r="BC100" i="17"/>
  <c r="BC67" i="17"/>
  <c r="BC169" i="17" a="1"/>
  <c r="BC169" i="17" s="1"/>
  <c r="BC68" i="17"/>
  <c r="BC101" i="17"/>
  <c r="BC170" i="17" a="1"/>
  <c r="BC170" i="17" s="1"/>
  <c r="BC171" i="17" a="1"/>
  <c r="BC171" i="17" s="1"/>
  <c r="BC102" i="17"/>
  <c r="BC69" i="17"/>
  <c r="BC70" i="17"/>
  <c r="BC103" i="17"/>
  <c r="BC172" i="17" a="1"/>
  <c r="BC172" i="17" s="1"/>
  <c r="BC104" i="17"/>
  <c r="BC173" i="17" a="1"/>
  <c r="BC173" i="17" s="1"/>
  <c r="BC174" i="17" a="1"/>
  <c r="BC174" i="17" s="1"/>
  <c r="BC105" i="17"/>
  <c r="BC106" i="17"/>
  <c r="BC175" i="17" a="1"/>
  <c r="BC175" i="17" s="1"/>
  <c r="BC73" i="17"/>
  <c r="BC74" i="17"/>
  <c r="BC107" i="17"/>
  <c r="BC176" i="17" a="1"/>
  <c r="BC176" i="17" s="1"/>
  <c r="BC108" i="17"/>
  <c r="BC75" i="17"/>
  <c r="BC177" i="17" a="1"/>
  <c r="BC177" i="17" s="1"/>
  <c r="BC109" i="17"/>
  <c r="BC76" i="17"/>
  <c r="BC178" i="17" a="1"/>
  <c r="BC178" i="17" s="1"/>
  <c r="BC179" i="17" a="1"/>
  <c r="BC179" i="17" s="1"/>
  <c r="BC110" i="17"/>
  <c r="BC77" i="17"/>
  <c r="BC180" i="17" a="1"/>
  <c r="BC180" i="17" s="1"/>
  <c r="BC78" i="17"/>
  <c r="BC111" i="17"/>
  <c r="BC181" i="17" a="1"/>
  <c r="BC181" i="17" s="1"/>
  <c r="BC79" i="17"/>
  <c r="BC112" i="17"/>
  <c r="BC113" i="17"/>
  <c r="BC80" i="17"/>
  <c r="BC182" i="17" a="1"/>
  <c r="BC182" i="17" s="1"/>
  <c r="BC114" i="17"/>
  <c r="BC81" i="17"/>
  <c r="BA47" i="17"/>
  <c r="BA48" i="17" s="1"/>
  <c r="BA93" i="17"/>
  <c r="BA126" i="17" s="1"/>
  <c r="BA113" i="17"/>
  <c r="BA146" i="17" s="1"/>
  <c r="BC33" i="17"/>
  <c r="BB34" i="17"/>
  <c r="BA38" i="17"/>
  <c r="BA39" i="17" s="1"/>
  <c r="BA70" i="17"/>
  <c r="BA136" i="17" s="1"/>
  <c r="BB93" i="17"/>
  <c r="BB126" i="17" s="1"/>
  <c r="BC147" i="17" l="1"/>
  <c r="BC135" i="17"/>
  <c r="BC139" i="17"/>
  <c r="BZ192" i="18"/>
  <c r="BZ189" i="18"/>
  <c r="BX193" i="18"/>
  <c r="BX194" i="18" s="1"/>
  <c r="BZ192" i="17"/>
  <c r="BZ189" i="17"/>
  <c r="BC120" i="17"/>
  <c r="BC133" i="17"/>
  <c r="BC94" i="17"/>
  <c r="BC127" i="17" s="1"/>
  <c r="BC202" i="17"/>
  <c r="BC143" i="17"/>
  <c r="BC146" i="17"/>
  <c r="BC139" i="18"/>
  <c r="BC135" i="18"/>
  <c r="BC134" i="18"/>
  <c r="BC140" i="18"/>
  <c r="BC131" i="18"/>
  <c r="BC120" i="18"/>
  <c r="BC146" i="18"/>
  <c r="BC129" i="18"/>
  <c r="BC142" i="18"/>
  <c r="BC130" i="18"/>
  <c r="BD33" i="18"/>
  <c r="BC34" i="18"/>
  <c r="BB71" i="18"/>
  <c r="BB137" i="18" s="1"/>
  <c r="BB38" i="18"/>
  <c r="BB39" i="18" s="1"/>
  <c r="BD42" i="18"/>
  <c r="BC43" i="18"/>
  <c r="BB94" i="18"/>
  <c r="BB127" i="18" s="1"/>
  <c r="BB114" i="18"/>
  <c r="BB147" i="18" s="1"/>
  <c r="BB47" i="18"/>
  <c r="BB48" i="18" s="1"/>
  <c r="BC200" i="18"/>
  <c r="BC213" i="18"/>
  <c r="Z221" i="18" s="1"/>
  <c r="BC199" i="18"/>
  <c r="BC212" i="18"/>
  <c r="Z220" i="18" s="1"/>
  <c r="BD182" i="18" a="1"/>
  <c r="BD182" i="18" s="1"/>
  <c r="BD81" i="18"/>
  <c r="BD114" i="18"/>
  <c r="BD181" i="18" a="1"/>
  <c r="BD181" i="18" s="1"/>
  <c r="BD113" i="18"/>
  <c r="BD80" i="18"/>
  <c r="BD180" i="18" a="1"/>
  <c r="BD180" i="18" s="1"/>
  <c r="BD79" i="18"/>
  <c r="BD112" i="18"/>
  <c r="BD78" i="18"/>
  <c r="BD111" i="18"/>
  <c r="BD179" i="18" a="1"/>
  <c r="BD179" i="18" s="1"/>
  <c r="BD77" i="18"/>
  <c r="BD110" i="18"/>
  <c r="BD178" i="18" a="1"/>
  <c r="BD178" i="18" s="1"/>
  <c r="BD76" i="18"/>
  <c r="BD109" i="18"/>
  <c r="BD177" i="18" a="1"/>
  <c r="BD177" i="18" s="1"/>
  <c r="BD75" i="18"/>
  <c r="BD176" i="18" a="1"/>
  <c r="BD176" i="18" s="1"/>
  <c r="BD108" i="18"/>
  <c r="BD74" i="18"/>
  <c r="BD107" i="18"/>
  <c r="BD175" i="18" a="1"/>
  <c r="BD175" i="18" s="1"/>
  <c r="BD106" i="18"/>
  <c r="BD174" i="18" a="1"/>
  <c r="BD174" i="18" s="1"/>
  <c r="BD72" i="18"/>
  <c r="BD105" i="18"/>
  <c r="BD173" i="18" a="1"/>
  <c r="BD173" i="18" s="1"/>
  <c r="BD71" i="18"/>
  <c r="BD104" i="18"/>
  <c r="BD172" i="18" a="1"/>
  <c r="BD172" i="18" s="1"/>
  <c r="BD70" i="18"/>
  <c r="BD103" i="18"/>
  <c r="BD171" i="18" a="1"/>
  <c r="BD171" i="18" s="1"/>
  <c r="BD102" i="18"/>
  <c r="BD170" i="18" a="1"/>
  <c r="BD170" i="18" s="1"/>
  <c r="BD69" i="18"/>
  <c r="BD101" i="18"/>
  <c r="BD68" i="18"/>
  <c r="BD169" i="18" a="1"/>
  <c r="BD169" i="18" s="1"/>
  <c r="BD168" i="18" a="1"/>
  <c r="BD168" i="18" s="1"/>
  <c r="BD67" i="18"/>
  <c r="BD100" i="18"/>
  <c r="BD66" i="18"/>
  <c r="BD99" i="18"/>
  <c r="BD167" i="18" a="1"/>
  <c r="BD167" i="18" s="1"/>
  <c r="BD65" i="18"/>
  <c r="BD98" i="18"/>
  <c r="BD166" i="18" a="1"/>
  <c r="BD166" i="18" s="1"/>
  <c r="BD64" i="18"/>
  <c r="BD165" i="18" a="1"/>
  <c r="BD165" i="18" s="1"/>
  <c r="BD97" i="18"/>
  <c r="BD63" i="18"/>
  <c r="BD164" i="18" a="1"/>
  <c r="BD164" i="18" s="1"/>
  <c r="BD163" i="18" a="1"/>
  <c r="BD163" i="18" s="1"/>
  <c r="BD62" i="18"/>
  <c r="BD95" i="18"/>
  <c r="BD61" i="18"/>
  <c r="BD94" i="18"/>
  <c r="BD162" i="18" a="1"/>
  <c r="BD162" i="18" s="1"/>
  <c r="BD161" i="18" a="1"/>
  <c r="BD161" i="18" s="1"/>
  <c r="BD60" i="18"/>
  <c r="BD93" i="18"/>
  <c r="BD160" i="18" a="1"/>
  <c r="BD160" i="18" s="1"/>
  <c r="BD59" i="18"/>
  <c r="BD92" i="18"/>
  <c r="BD58" i="18"/>
  <c r="BD91" i="18"/>
  <c r="BD159" i="18" a="1"/>
  <c r="BD159" i="18" s="1"/>
  <c r="BD57" i="18"/>
  <c r="BD90" i="18"/>
  <c r="BD158" i="18" a="1"/>
  <c r="BD158" i="18" s="1"/>
  <c r="BD56" i="18"/>
  <c r="BD89" i="18"/>
  <c r="BD157" i="18" a="1"/>
  <c r="BD157" i="18" s="1"/>
  <c r="BD55" i="18"/>
  <c r="BD88" i="18"/>
  <c r="BD156" i="18" a="1"/>
  <c r="BD156" i="18" s="1"/>
  <c r="BD205" i="18"/>
  <c r="BD155" i="18" a="1"/>
  <c r="BD155" i="18" s="1"/>
  <c r="BD54" i="18"/>
  <c r="BD36" i="18"/>
  <c r="BD87" i="18"/>
  <c r="BE28" i="18"/>
  <c r="BD35" i="18"/>
  <c r="BD37" i="18"/>
  <c r="BD202" i="18" s="1"/>
  <c r="BC127" i="18"/>
  <c r="BC126" i="18"/>
  <c r="BC125" i="18"/>
  <c r="BC124" i="18"/>
  <c r="BC123" i="18"/>
  <c r="BC122" i="18"/>
  <c r="BC121" i="18"/>
  <c r="BC132" i="18"/>
  <c r="BC133" i="18"/>
  <c r="BC202" i="18"/>
  <c r="BC145" i="18"/>
  <c r="BC144" i="18"/>
  <c r="BC141" i="18"/>
  <c r="BC137" i="18"/>
  <c r="BC147" i="18"/>
  <c r="BC143" i="18"/>
  <c r="BC136" i="18"/>
  <c r="BC122" i="17"/>
  <c r="BC131" i="17"/>
  <c r="BC142" i="17"/>
  <c r="BC141" i="17"/>
  <c r="BC121" i="17"/>
  <c r="BC136" i="17"/>
  <c r="BC132" i="17"/>
  <c r="BC134" i="17"/>
  <c r="BC144" i="17"/>
  <c r="BC145" i="17"/>
  <c r="Y220" i="17"/>
  <c r="BC129" i="17"/>
  <c r="BC140" i="17"/>
  <c r="BC126" i="17"/>
  <c r="BC130" i="17"/>
  <c r="BC123" i="17"/>
  <c r="BC125" i="17"/>
  <c r="BC200" i="17"/>
  <c r="BC212" i="17"/>
  <c r="BC199" i="17"/>
  <c r="Y221" i="17"/>
  <c r="BC213" i="17"/>
  <c r="BC71" i="17"/>
  <c r="BC137" i="17" s="1"/>
  <c r="BD33" i="17"/>
  <c r="BC34" i="17"/>
  <c r="BD155" i="17" a="1"/>
  <c r="BD155" i="17" s="1"/>
  <c r="BD87" i="17"/>
  <c r="BD205" i="17"/>
  <c r="BD54" i="17"/>
  <c r="BD88" i="17"/>
  <c r="BD35" i="17"/>
  <c r="BD45" i="17"/>
  <c r="BD37" i="17"/>
  <c r="BD46" i="17"/>
  <c r="BD36" i="17"/>
  <c r="BD44" i="17"/>
  <c r="BE28" i="17"/>
  <c r="BD156" i="17" a="1"/>
  <c r="BD156" i="17" s="1"/>
  <c r="BD55" i="17"/>
  <c r="BD157" i="17" a="1"/>
  <c r="BD157" i="17" s="1"/>
  <c r="BD89" i="17"/>
  <c r="BD158" i="17" a="1"/>
  <c r="BD158" i="17" s="1"/>
  <c r="BD56" i="17"/>
  <c r="BD57" i="17"/>
  <c r="BD159" i="17" a="1"/>
  <c r="BD159" i="17" s="1"/>
  <c r="BD90" i="17"/>
  <c r="BD91" i="17"/>
  <c r="BD58" i="17"/>
  <c r="BD160" i="17" a="1"/>
  <c r="BD160" i="17" s="1"/>
  <c r="BD92" i="17"/>
  <c r="BD59" i="17"/>
  <c r="BD161" i="17" a="1"/>
  <c r="BD161" i="17" s="1"/>
  <c r="BD162" i="17" a="1"/>
  <c r="BD162" i="17" s="1"/>
  <c r="BD93" i="17"/>
  <c r="BD60" i="17"/>
  <c r="BD94" i="17"/>
  <c r="BD163" i="17" a="1"/>
  <c r="BD163" i="17" s="1"/>
  <c r="BD61" i="17"/>
  <c r="BD62" i="17"/>
  <c r="BD164" i="17" a="1"/>
  <c r="BD164" i="17" s="1"/>
  <c r="BD165" i="17" a="1"/>
  <c r="BD165" i="17" s="1"/>
  <c r="BD63" i="17"/>
  <c r="BD97" i="17"/>
  <c r="BD166" i="17" a="1"/>
  <c r="BD166" i="17" s="1"/>
  <c r="BD64" i="17"/>
  <c r="BD98" i="17"/>
  <c r="BD65" i="17"/>
  <c r="BD167" i="17" a="1"/>
  <c r="BD167" i="17" s="1"/>
  <c r="BD168" i="17" a="1"/>
  <c r="BD168" i="17" s="1"/>
  <c r="BD66" i="17"/>
  <c r="BD99" i="17"/>
  <c r="BD100" i="17"/>
  <c r="BD169" i="17" a="1"/>
  <c r="BD169" i="17" s="1"/>
  <c r="BD67" i="17"/>
  <c r="BD170" i="17" a="1"/>
  <c r="BD170" i="17" s="1"/>
  <c r="BD68" i="17"/>
  <c r="BD101" i="17"/>
  <c r="BD102" i="17"/>
  <c r="BD69" i="17"/>
  <c r="BD171" i="17" a="1"/>
  <c r="BD171" i="17" s="1"/>
  <c r="BD70" i="17"/>
  <c r="BD103" i="17"/>
  <c r="BD172" i="17" a="1"/>
  <c r="BD172" i="17" s="1"/>
  <c r="BD173" i="17" a="1"/>
  <c r="BD173" i="17" s="1"/>
  <c r="BD104" i="17"/>
  <c r="BD71" i="17"/>
  <c r="BD174" i="17" a="1"/>
  <c r="BD174" i="17" s="1"/>
  <c r="BD105" i="17"/>
  <c r="BD175" i="17" a="1"/>
  <c r="BD175" i="17" s="1"/>
  <c r="BD106" i="17"/>
  <c r="BD176" i="17" a="1"/>
  <c r="BD176" i="17" s="1"/>
  <c r="BD107" i="17"/>
  <c r="BD74" i="17"/>
  <c r="BD75" i="17"/>
  <c r="BD177" i="17" a="1"/>
  <c r="BD177" i="17" s="1"/>
  <c r="BD108" i="17"/>
  <c r="BD109" i="17"/>
  <c r="BD178" i="17" a="1"/>
  <c r="BD178" i="17" s="1"/>
  <c r="BD76" i="17"/>
  <c r="BD179" i="17" a="1"/>
  <c r="BD179" i="17" s="1"/>
  <c r="BD110" i="17"/>
  <c r="BD77" i="17"/>
  <c r="BD180" i="17" a="1"/>
  <c r="BD180" i="17" s="1"/>
  <c r="BD78" i="17"/>
  <c r="BD111" i="17"/>
  <c r="BD112" i="17"/>
  <c r="BD181" i="17" a="1"/>
  <c r="BD181" i="17" s="1"/>
  <c r="BD79" i="17"/>
  <c r="BD80" i="17"/>
  <c r="BD182" i="17" a="1"/>
  <c r="BD182" i="17" s="1"/>
  <c r="BD113" i="17"/>
  <c r="BD114" i="17"/>
  <c r="BD81" i="17"/>
  <c r="BB38" i="17"/>
  <c r="BB39" i="17" s="1"/>
  <c r="BB71" i="17"/>
  <c r="BB137" i="17" s="1"/>
  <c r="BB47" i="17"/>
  <c r="BB48" i="17" s="1"/>
  <c r="BB114" i="17"/>
  <c r="BB147" i="17" s="1"/>
  <c r="BB94" i="17"/>
  <c r="BB127" i="17" s="1"/>
  <c r="BC43" i="17"/>
  <c r="BD42" i="17"/>
  <c r="BD140" i="17" l="1"/>
  <c r="BD142" i="17"/>
  <c r="BD145" i="17"/>
  <c r="BD143" i="17"/>
  <c r="BD137" i="17"/>
  <c r="BD120" i="17"/>
  <c r="BD124" i="17"/>
  <c r="BD125" i="17"/>
  <c r="BD133" i="17"/>
  <c r="BD122" i="17"/>
  <c r="CA192" i="18"/>
  <c r="CA189" i="18"/>
  <c r="CA192" i="17"/>
  <c r="CA189" i="17"/>
  <c r="BX193" i="17"/>
  <c r="BX194" i="17" s="1"/>
  <c r="BY193" i="17"/>
  <c r="BY194" i="17" s="1"/>
  <c r="BD202" i="17"/>
  <c r="BD135" i="18"/>
  <c r="BD128" i="18"/>
  <c r="BD134" i="18"/>
  <c r="BD141" i="18"/>
  <c r="BD140" i="18"/>
  <c r="BD137" i="18"/>
  <c r="BD132" i="18"/>
  <c r="BD131" i="18"/>
  <c r="BD124" i="18"/>
  <c r="BD146" i="18"/>
  <c r="BD143" i="18"/>
  <c r="BD133" i="18"/>
  <c r="BD122" i="18"/>
  <c r="BE33" i="18"/>
  <c r="BD34" i="18"/>
  <c r="BC72" i="18"/>
  <c r="BC138" i="18" s="1"/>
  <c r="BC38" i="18"/>
  <c r="BC39" i="18" s="1"/>
  <c r="BE42" i="18"/>
  <c r="BD43" i="18"/>
  <c r="BC95" i="18"/>
  <c r="BC128" i="18" s="1"/>
  <c r="BC47" i="18"/>
  <c r="BC48" i="18" s="1"/>
  <c r="BD200" i="18"/>
  <c r="BD213" i="18"/>
  <c r="AA221" i="18" s="1"/>
  <c r="BE182" i="18" a="1"/>
  <c r="BE182" i="18" s="1"/>
  <c r="BE81" i="18"/>
  <c r="BE114" i="18"/>
  <c r="BE113" i="18"/>
  <c r="BE80" i="18"/>
  <c r="BE181" i="18" a="1"/>
  <c r="BE181" i="18" s="1"/>
  <c r="BE79" i="18"/>
  <c r="BE112" i="18"/>
  <c r="BE180" i="18" a="1"/>
  <c r="BE180" i="18" s="1"/>
  <c r="BE78" i="18"/>
  <c r="BE111" i="18"/>
  <c r="BE179" i="18" a="1"/>
  <c r="BE179" i="18" s="1"/>
  <c r="BE77" i="18"/>
  <c r="BE110" i="18"/>
  <c r="BE178" i="18" a="1"/>
  <c r="BE178" i="18" s="1"/>
  <c r="BE109" i="18"/>
  <c r="BE76" i="18"/>
  <c r="BE177" i="18" a="1"/>
  <c r="BE177" i="18" s="1"/>
  <c r="BE75" i="18"/>
  <c r="BE108" i="18"/>
  <c r="BE176" i="18" a="1"/>
  <c r="BE176" i="18" s="1"/>
  <c r="BE107" i="18"/>
  <c r="BE175" i="18" a="1"/>
  <c r="BE175" i="18" s="1"/>
  <c r="BE73" i="18"/>
  <c r="BE106" i="18"/>
  <c r="BE174" i="18" a="1"/>
  <c r="BE174" i="18" s="1"/>
  <c r="BE72" i="18"/>
  <c r="BE105" i="18"/>
  <c r="BE173" i="18" a="1"/>
  <c r="BE173" i="18" s="1"/>
  <c r="BE71" i="18"/>
  <c r="BE104" i="18"/>
  <c r="BE172" i="18" a="1"/>
  <c r="BE172" i="18" s="1"/>
  <c r="BE103" i="18"/>
  <c r="BE70" i="18"/>
  <c r="BE171" i="18" a="1"/>
  <c r="BE171" i="18" s="1"/>
  <c r="BE102" i="18"/>
  <c r="BE69" i="18"/>
  <c r="BE170" i="18" a="1"/>
  <c r="BE170" i="18" s="1"/>
  <c r="BE101" i="18"/>
  <c r="BE68" i="18"/>
  <c r="BE169" i="18" a="1"/>
  <c r="BE169" i="18" s="1"/>
  <c r="BE168" i="18" a="1"/>
  <c r="BE168" i="18" s="1"/>
  <c r="BE67" i="18"/>
  <c r="BE100" i="18"/>
  <c r="BE66" i="18"/>
  <c r="BE99" i="18"/>
  <c r="BE167" i="18" a="1"/>
  <c r="BE167" i="18" s="1"/>
  <c r="BE65" i="18"/>
  <c r="BE98" i="18"/>
  <c r="BE166" i="18" a="1"/>
  <c r="BE166" i="18" s="1"/>
  <c r="BE165" i="18" a="1"/>
  <c r="BE165" i="18" s="1"/>
  <c r="BE64" i="18"/>
  <c r="BE63" i="18"/>
  <c r="BE164" i="18" a="1"/>
  <c r="BE164" i="18" s="1"/>
  <c r="BE96" i="18"/>
  <c r="BE62" i="18"/>
  <c r="BE95" i="18"/>
  <c r="BE163" i="18" a="1"/>
  <c r="BE163" i="18" s="1"/>
  <c r="BE61" i="18"/>
  <c r="BE94" i="18"/>
  <c r="BE162" i="18" a="1"/>
  <c r="BE162" i="18" s="1"/>
  <c r="BE161" i="18" a="1"/>
  <c r="BE161" i="18" s="1"/>
  <c r="BE60" i="18"/>
  <c r="BE93" i="18"/>
  <c r="BE160" i="18" a="1"/>
  <c r="BE160" i="18" s="1"/>
  <c r="BE59" i="18"/>
  <c r="BE92" i="18"/>
  <c r="BE58" i="18"/>
  <c r="BE91" i="18"/>
  <c r="BE159" i="18" a="1"/>
  <c r="BE159" i="18" s="1"/>
  <c r="BE57" i="18"/>
  <c r="BE90" i="18"/>
  <c r="BE158" i="18" a="1"/>
  <c r="BE158" i="18" s="1"/>
  <c r="BE56" i="18"/>
  <c r="BE89" i="18"/>
  <c r="BE157" i="18" a="1"/>
  <c r="BE157" i="18" s="1"/>
  <c r="BE55" i="18"/>
  <c r="BE88" i="18"/>
  <c r="BE156" i="18" a="1"/>
  <c r="BE156" i="18" s="1"/>
  <c r="BE205" i="18"/>
  <c r="BE155" i="18" a="1"/>
  <c r="BE155" i="18" s="1"/>
  <c r="BE35" i="18"/>
  <c r="BE54" i="18"/>
  <c r="BF28" i="18"/>
  <c r="BE37" i="18"/>
  <c r="BE202" i="18" s="1"/>
  <c r="BE87" i="18"/>
  <c r="BE36" i="18"/>
  <c r="BD199" i="18"/>
  <c r="BD212" i="18"/>
  <c r="AA220" i="18" s="1"/>
  <c r="BD127" i="18"/>
  <c r="BD126" i="18"/>
  <c r="BD125" i="18"/>
  <c r="BD142" i="18"/>
  <c r="BD138" i="18"/>
  <c r="BD123" i="18"/>
  <c r="BD130" i="18"/>
  <c r="BD144" i="18"/>
  <c r="BD120" i="18"/>
  <c r="BD136" i="18"/>
  <c r="BD147" i="18"/>
  <c r="BD145" i="18"/>
  <c r="BD121" i="18"/>
  <c r="BD147" i="17"/>
  <c r="BD127" i="17"/>
  <c r="BD132" i="17"/>
  <c r="Z220" i="17"/>
  <c r="BD135" i="17"/>
  <c r="BD130" i="17"/>
  <c r="BD126" i="17"/>
  <c r="BD72" i="17"/>
  <c r="BD121" i="17"/>
  <c r="BD123" i="17"/>
  <c r="BD131" i="17"/>
  <c r="BD141" i="17"/>
  <c r="BD144" i="17"/>
  <c r="BD134" i="17"/>
  <c r="BD136" i="17"/>
  <c r="BD146" i="17"/>
  <c r="BD200" i="17"/>
  <c r="BD212" i="17"/>
  <c r="BD199" i="17"/>
  <c r="Z221" i="17"/>
  <c r="BD213" i="17"/>
  <c r="BD95" i="17"/>
  <c r="BD128" i="17" s="1"/>
  <c r="BC47" i="17"/>
  <c r="BC48" i="17" s="1"/>
  <c r="BC95" i="17"/>
  <c r="BC128" i="17" s="1"/>
  <c r="BE155" i="17" a="1"/>
  <c r="BE155" i="17" s="1"/>
  <c r="BE156" i="17" a="1"/>
  <c r="BE156" i="17" s="1"/>
  <c r="BE205" i="17"/>
  <c r="BE45" i="17"/>
  <c r="BE54" i="17"/>
  <c r="BE87" i="17"/>
  <c r="BE35" i="17"/>
  <c r="BE44" i="17"/>
  <c r="BE36" i="17"/>
  <c r="BE46" i="17"/>
  <c r="BF28" i="17"/>
  <c r="BE37" i="17"/>
  <c r="BE202" i="17" s="1"/>
  <c r="BE157" i="17" a="1"/>
  <c r="BE157" i="17" s="1"/>
  <c r="BE55" i="17"/>
  <c r="BE88" i="17"/>
  <c r="BE158" i="17" a="1"/>
  <c r="BE158" i="17" s="1"/>
  <c r="BE56" i="17"/>
  <c r="BE89" i="17"/>
  <c r="BE90" i="17"/>
  <c r="BE159" i="17" a="1"/>
  <c r="BE159" i="17" s="1"/>
  <c r="BE57" i="17"/>
  <c r="BE91" i="17"/>
  <c r="BE58" i="17"/>
  <c r="BE160" i="17" a="1"/>
  <c r="BE160" i="17" s="1"/>
  <c r="BE161" i="17" a="1"/>
  <c r="BE161" i="17" s="1"/>
  <c r="BE59" i="17"/>
  <c r="BE92" i="17"/>
  <c r="BE162" i="17" a="1"/>
  <c r="BE162" i="17" s="1"/>
  <c r="BE60" i="17"/>
  <c r="BE93" i="17"/>
  <c r="BE163" i="17" a="1"/>
  <c r="BE163" i="17" s="1"/>
  <c r="BE94" i="17"/>
  <c r="BE61" i="17"/>
  <c r="BE95" i="17"/>
  <c r="BE164" i="17" a="1"/>
  <c r="BE164" i="17" s="1"/>
  <c r="BE62" i="17"/>
  <c r="BE165" i="17" a="1"/>
  <c r="BE165" i="17" s="1"/>
  <c r="BE63" i="17"/>
  <c r="BE64" i="17"/>
  <c r="BE166" i="17" a="1"/>
  <c r="BE166" i="17" s="1"/>
  <c r="BE98" i="17"/>
  <c r="BE65" i="17"/>
  <c r="BE167" i="17" a="1"/>
  <c r="BE167" i="17" s="1"/>
  <c r="BE66" i="17"/>
  <c r="BE99" i="17"/>
  <c r="BE168" i="17" a="1"/>
  <c r="BE168" i="17" s="1"/>
  <c r="BE67" i="17"/>
  <c r="BE100" i="17"/>
  <c r="BE169" i="17" a="1"/>
  <c r="BE169" i="17" s="1"/>
  <c r="BE170" i="17" a="1"/>
  <c r="BE170" i="17" s="1"/>
  <c r="BE68" i="17"/>
  <c r="BE101" i="17"/>
  <c r="BE102" i="17"/>
  <c r="BE69" i="17"/>
  <c r="BE171" i="17" a="1"/>
  <c r="BE171" i="17" s="1"/>
  <c r="BE172" i="17" a="1"/>
  <c r="BE172" i="17" s="1"/>
  <c r="BE70" i="17"/>
  <c r="BE103" i="17"/>
  <c r="BE173" i="17" a="1"/>
  <c r="BE173" i="17" s="1"/>
  <c r="BE71" i="17"/>
  <c r="BE104" i="17"/>
  <c r="BE105" i="17"/>
  <c r="BE174" i="17" a="1"/>
  <c r="BE174" i="17" s="1"/>
  <c r="BE72" i="17"/>
  <c r="BE175" i="17" a="1"/>
  <c r="BE175" i="17" s="1"/>
  <c r="BE106" i="17"/>
  <c r="BE176" i="17" a="1"/>
  <c r="BE176" i="17" s="1"/>
  <c r="BE107" i="17"/>
  <c r="BE75" i="17"/>
  <c r="BE108" i="17"/>
  <c r="BE177" i="17" a="1"/>
  <c r="BE177" i="17" s="1"/>
  <c r="BE109" i="17"/>
  <c r="BE178" i="17" a="1"/>
  <c r="BE178" i="17" s="1"/>
  <c r="BE76" i="17"/>
  <c r="BE77" i="17"/>
  <c r="BE110" i="17"/>
  <c r="BE179" i="17" a="1"/>
  <c r="BE179" i="17" s="1"/>
  <c r="BE111" i="17"/>
  <c r="BE180" i="17" a="1"/>
  <c r="BE180" i="17" s="1"/>
  <c r="BE78" i="17"/>
  <c r="BE181" i="17" a="1"/>
  <c r="BE181" i="17" s="1"/>
  <c r="BE79" i="17"/>
  <c r="BE112" i="17"/>
  <c r="BE80" i="17"/>
  <c r="BE182" i="17" a="1"/>
  <c r="BE182" i="17" s="1"/>
  <c r="BE113" i="17"/>
  <c r="BE114" i="17"/>
  <c r="BE81" i="17"/>
  <c r="BC38" i="17"/>
  <c r="BC39" i="17" s="1"/>
  <c r="BC72" i="17"/>
  <c r="BC138" i="17" s="1"/>
  <c r="BE42" i="17"/>
  <c r="BD43" i="17"/>
  <c r="BE33" i="17"/>
  <c r="BD34" i="17"/>
  <c r="BE73" i="17" s="1"/>
  <c r="BE144" i="17" l="1"/>
  <c r="BE138" i="17"/>
  <c r="BE128" i="17"/>
  <c r="BE123" i="17"/>
  <c r="BY193" i="18"/>
  <c r="BY194" i="18" s="1"/>
  <c r="CB192" i="18"/>
  <c r="CB189" i="18"/>
  <c r="BZ193" i="18"/>
  <c r="BZ194" i="18" s="1"/>
  <c r="CB192" i="17"/>
  <c r="CB189" i="17"/>
  <c r="BE131" i="17"/>
  <c r="BE142" i="17"/>
  <c r="BE147" i="17"/>
  <c r="BE124" i="17"/>
  <c r="BD138" i="17"/>
  <c r="BE146" i="18"/>
  <c r="BE136" i="18"/>
  <c r="BE131" i="18"/>
  <c r="BE142" i="18"/>
  <c r="BE135" i="18"/>
  <c r="BE141" i="18"/>
  <c r="BE139" i="18"/>
  <c r="BE138" i="18"/>
  <c r="BE126" i="18"/>
  <c r="BE123" i="18"/>
  <c r="BE132" i="18"/>
  <c r="BE144" i="18"/>
  <c r="BF33" i="18"/>
  <c r="BE34" i="18"/>
  <c r="BD73" i="18"/>
  <c r="BD139" i="18" s="1"/>
  <c r="BD38" i="18"/>
  <c r="BD39" i="18" s="1"/>
  <c r="BF42" i="18"/>
  <c r="BE43" i="18"/>
  <c r="BD96" i="18"/>
  <c r="BD129" i="18" s="1"/>
  <c r="BD47" i="18"/>
  <c r="BD48" i="18" s="1"/>
  <c r="BE199" i="18"/>
  <c r="BE212" i="18"/>
  <c r="AB220" i="18" s="1"/>
  <c r="BF182" i="18" a="1"/>
  <c r="BF182" i="18" s="1"/>
  <c r="BF81" i="18"/>
  <c r="BF114" i="18"/>
  <c r="BF181" i="18" a="1"/>
  <c r="BF181" i="18" s="1"/>
  <c r="BF113" i="18"/>
  <c r="BF80" i="18"/>
  <c r="BF180" i="18" a="1"/>
  <c r="BF180" i="18" s="1"/>
  <c r="BF79" i="18"/>
  <c r="BF112" i="18"/>
  <c r="BF78" i="18"/>
  <c r="BF111" i="18"/>
  <c r="BF179" i="18" a="1"/>
  <c r="BF179" i="18" s="1"/>
  <c r="BF77" i="18"/>
  <c r="BF110" i="18"/>
  <c r="BF178" i="18" a="1"/>
  <c r="BF178" i="18" s="1"/>
  <c r="BF76" i="18"/>
  <c r="BF109" i="18"/>
  <c r="BF177" i="18" a="1"/>
  <c r="BF177" i="18" s="1"/>
  <c r="BF108" i="18"/>
  <c r="BF176" i="18" a="1"/>
  <c r="BF176" i="18" s="1"/>
  <c r="BF74" i="18"/>
  <c r="BF107" i="18"/>
  <c r="BF175" i="18" a="1"/>
  <c r="BF175" i="18" s="1"/>
  <c r="BF73" i="18"/>
  <c r="BF106" i="18"/>
  <c r="BF174" i="18" a="1"/>
  <c r="BF174" i="18" s="1"/>
  <c r="BF72" i="18"/>
  <c r="BF105" i="18"/>
  <c r="BF173" i="18" a="1"/>
  <c r="BF173" i="18" s="1"/>
  <c r="BF71" i="18"/>
  <c r="BF104" i="18"/>
  <c r="BF172" i="18" a="1"/>
  <c r="BF172" i="18" s="1"/>
  <c r="BF70" i="18"/>
  <c r="BF171" i="18" a="1"/>
  <c r="BF171" i="18" s="1"/>
  <c r="BF103" i="18"/>
  <c r="BF170" i="18" a="1"/>
  <c r="BF170" i="18" s="1"/>
  <c r="BF69" i="18"/>
  <c r="BF102" i="18"/>
  <c r="BF101" i="18"/>
  <c r="BF68" i="18"/>
  <c r="BF169" i="18" a="1"/>
  <c r="BF169" i="18" s="1"/>
  <c r="BF168" i="18" a="1"/>
  <c r="BF168" i="18" s="1"/>
  <c r="BF100" i="18"/>
  <c r="BF67" i="18"/>
  <c r="BF66" i="18"/>
  <c r="BF99" i="18"/>
  <c r="BF167" i="18" a="1"/>
  <c r="BF167" i="18" s="1"/>
  <c r="BF65" i="18"/>
  <c r="BF166" i="18" a="1"/>
  <c r="BF166" i="18" s="1"/>
  <c r="BF97" i="18"/>
  <c r="BF165" i="18" a="1"/>
  <c r="BF165" i="18" s="1"/>
  <c r="BF64" i="18"/>
  <c r="BF63" i="18"/>
  <c r="BF164" i="18" a="1"/>
  <c r="BF164" i="18" s="1"/>
  <c r="BF96" i="18"/>
  <c r="BF163" i="18" a="1"/>
  <c r="BF163" i="18" s="1"/>
  <c r="BF62" i="18"/>
  <c r="BF95" i="18"/>
  <c r="BF61" i="18"/>
  <c r="BF94" i="18"/>
  <c r="BF162" i="18" a="1"/>
  <c r="BF162" i="18" s="1"/>
  <c r="BF161" i="18" a="1"/>
  <c r="BF161" i="18" s="1"/>
  <c r="BF60" i="18"/>
  <c r="BF93" i="18"/>
  <c r="BF160" i="18" a="1"/>
  <c r="BF160" i="18" s="1"/>
  <c r="BF59" i="18"/>
  <c r="BF92" i="18"/>
  <c r="BF91" i="18"/>
  <c r="BF58" i="18"/>
  <c r="BF159" i="18" a="1"/>
  <c r="BF159" i="18" s="1"/>
  <c r="BF57" i="18"/>
  <c r="BF90" i="18"/>
  <c r="BF158" i="18" a="1"/>
  <c r="BF158" i="18" s="1"/>
  <c r="BF56" i="18"/>
  <c r="BF89" i="18"/>
  <c r="BF157" i="18" a="1"/>
  <c r="BF157" i="18" s="1"/>
  <c r="BF55" i="18"/>
  <c r="BF88" i="18"/>
  <c r="BF156" i="18" a="1"/>
  <c r="BF156" i="18" s="1"/>
  <c r="BF205" i="18"/>
  <c r="BF35" i="18"/>
  <c r="BF36" i="18"/>
  <c r="BF87" i="18"/>
  <c r="BG28" i="18"/>
  <c r="BF155" i="18" a="1"/>
  <c r="BF155" i="18" s="1"/>
  <c r="BF37" i="18"/>
  <c r="BF54" i="18"/>
  <c r="BE200" i="18"/>
  <c r="BE213" i="18"/>
  <c r="AB221" i="18" s="1"/>
  <c r="BE147" i="18"/>
  <c r="BE145" i="18"/>
  <c r="BE143" i="18"/>
  <c r="BE128" i="18"/>
  <c r="BE125" i="18"/>
  <c r="BE120" i="18"/>
  <c r="BE134" i="18"/>
  <c r="BE122" i="18"/>
  <c r="BE137" i="18"/>
  <c r="BE133" i="18"/>
  <c r="BE127" i="18"/>
  <c r="BE124" i="18"/>
  <c r="BE121" i="18"/>
  <c r="BE129" i="18"/>
  <c r="BE135" i="17"/>
  <c r="AA220" i="17"/>
  <c r="BE133" i="17"/>
  <c r="BE141" i="17"/>
  <c r="BE122" i="17"/>
  <c r="BE132" i="17"/>
  <c r="BE120" i="17"/>
  <c r="BE125" i="17"/>
  <c r="BE145" i="17"/>
  <c r="BE134" i="17"/>
  <c r="BE136" i="17"/>
  <c r="BE137" i="17"/>
  <c r="BE143" i="17"/>
  <c r="BE139" i="17"/>
  <c r="BE127" i="17"/>
  <c r="BE146" i="17"/>
  <c r="BE121" i="17"/>
  <c r="BE126" i="17"/>
  <c r="BE200" i="17"/>
  <c r="BE212" i="17"/>
  <c r="BE199" i="17"/>
  <c r="AA221" i="17"/>
  <c r="BE213" i="17"/>
  <c r="BE96" i="17"/>
  <c r="BE129" i="17" s="1"/>
  <c r="BF33" i="17"/>
  <c r="BE34" i="17"/>
  <c r="BF155" i="17" a="1"/>
  <c r="BF155" i="17" s="1"/>
  <c r="BF205" i="17"/>
  <c r="BF45" i="17"/>
  <c r="BF54" i="17"/>
  <c r="BF87" i="17"/>
  <c r="BF44" i="17"/>
  <c r="BG28" i="17"/>
  <c r="BF37" i="17"/>
  <c r="BF46" i="17"/>
  <c r="BF36" i="17"/>
  <c r="BF35" i="17"/>
  <c r="BF157" i="17" a="1"/>
  <c r="BF157" i="17" s="1"/>
  <c r="BF156" i="17" a="1"/>
  <c r="BF156" i="17" s="1"/>
  <c r="BF88" i="17"/>
  <c r="BF55" i="17"/>
  <c r="BF56" i="17"/>
  <c r="BF89" i="17"/>
  <c r="BF158" i="17" a="1"/>
  <c r="BF158" i="17" s="1"/>
  <c r="BF57" i="17"/>
  <c r="BF159" i="17" a="1"/>
  <c r="BF159" i="17" s="1"/>
  <c r="BF90" i="17"/>
  <c r="BF160" i="17" a="1"/>
  <c r="BF160" i="17" s="1"/>
  <c r="BF91" i="17"/>
  <c r="BF58" i="17"/>
  <c r="BF59" i="17"/>
  <c r="BF92" i="17"/>
  <c r="BF161" i="17" a="1"/>
  <c r="BF161" i="17" s="1"/>
  <c r="BF162" i="17" a="1"/>
  <c r="BF162" i="17" s="1"/>
  <c r="BF60" i="17"/>
  <c r="BF93" i="17"/>
  <c r="BF94" i="17"/>
  <c r="BF163" i="17" a="1"/>
  <c r="BF163" i="17" s="1"/>
  <c r="BF61" i="17"/>
  <c r="BF62" i="17"/>
  <c r="BF95" i="17"/>
  <c r="BF164" i="17" a="1"/>
  <c r="BF164" i="17" s="1"/>
  <c r="BF63" i="17"/>
  <c r="BF165" i="17" a="1"/>
  <c r="BF165" i="17" s="1"/>
  <c r="BF96" i="17"/>
  <c r="BF166" i="17" a="1"/>
  <c r="BF166" i="17" s="1"/>
  <c r="BF64" i="17"/>
  <c r="BF167" i="17" a="1"/>
  <c r="BF167" i="17" s="1"/>
  <c r="BF65" i="17"/>
  <c r="BF168" i="17" a="1"/>
  <c r="BF168" i="17" s="1"/>
  <c r="BF99" i="17"/>
  <c r="BF66" i="17"/>
  <c r="BF169" i="17" a="1"/>
  <c r="BF169" i="17" s="1"/>
  <c r="BF100" i="17"/>
  <c r="BF67" i="17"/>
  <c r="BF68" i="17"/>
  <c r="BF101" i="17"/>
  <c r="BF170" i="17" a="1"/>
  <c r="BF170" i="17" s="1"/>
  <c r="BF171" i="17" a="1"/>
  <c r="BF171" i="17" s="1"/>
  <c r="BF102" i="17"/>
  <c r="BF69" i="17"/>
  <c r="BF172" i="17" a="1"/>
  <c r="BF172" i="17" s="1"/>
  <c r="BF103" i="17"/>
  <c r="BF70" i="17"/>
  <c r="BF71" i="17"/>
  <c r="BF104" i="17"/>
  <c r="BF173" i="17" a="1"/>
  <c r="BF173" i="17" s="1"/>
  <c r="BF174" i="17" a="1"/>
  <c r="BF174" i="17" s="1"/>
  <c r="BF72" i="17"/>
  <c r="BF105" i="17"/>
  <c r="BF73" i="17"/>
  <c r="BF106" i="17"/>
  <c r="BF175" i="17" a="1"/>
  <c r="BF175" i="17" s="1"/>
  <c r="BF107" i="17"/>
  <c r="BF176" i="17" a="1"/>
  <c r="BF176" i="17" s="1"/>
  <c r="BF177" i="17" a="1"/>
  <c r="BF177" i="17" s="1"/>
  <c r="BF108" i="17"/>
  <c r="BF178" i="17" a="1"/>
  <c r="BF178" i="17" s="1"/>
  <c r="BF109" i="17"/>
  <c r="BF76" i="17"/>
  <c r="BF110" i="17"/>
  <c r="BF179" i="17" a="1"/>
  <c r="BF179" i="17" s="1"/>
  <c r="BF77" i="17"/>
  <c r="BF180" i="17" a="1"/>
  <c r="BF180" i="17" s="1"/>
  <c r="BF78" i="17"/>
  <c r="BF111" i="17"/>
  <c r="BF181" i="17" a="1"/>
  <c r="BF181" i="17" s="1"/>
  <c r="BF79" i="17"/>
  <c r="BF112" i="17"/>
  <c r="BF182" i="17" a="1"/>
  <c r="BF182" i="17" s="1"/>
  <c r="BF80" i="17"/>
  <c r="BF113" i="17"/>
  <c r="BF81" i="17"/>
  <c r="BF114" i="17"/>
  <c r="BE43" i="17"/>
  <c r="BF42" i="17"/>
  <c r="BD38" i="17"/>
  <c r="BD39" i="17" s="1"/>
  <c r="BD73" i="17"/>
  <c r="BD139" i="17" s="1"/>
  <c r="BD47" i="17"/>
  <c r="BD48" i="17" s="1"/>
  <c r="BD96" i="17"/>
  <c r="BD129" i="17" s="1"/>
  <c r="BF142" i="17" l="1"/>
  <c r="BF135" i="17"/>
  <c r="BF127" i="17"/>
  <c r="BF136" i="17"/>
  <c r="CC192" i="18"/>
  <c r="CC189" i="18"/>
  <c r="CA193" i="18"/>
  <c r="CA194" i="18" s="1"/>
  <c r="CC192" i="17"/>
  <c r="CC189" i="17"/>
  <c r="BZ193" i="17"/>
  <c r="BZ194" i="17" s="1"/>
  <c r="BF121" i="17"/>
  <c r="BF133" i="17"/>
  <c r="BF202" i="17"/>
  <c r="BF124" i="18"/>
  <c r="BF133" i="18"/>
  <c r="BF138" i="18"/>
  <c r="BF132" i="18"/>
  <c r="BF130" i="18"/>
  <c r="BF137" i="18"/>
  <c r="BF135" i="18"/>
  <c r="BF134" i="18"/>
  <c r="BF140" i="18"/>
  <c r="BG33" i="18"/>
  <c r="BF34" i="18"/>
  <c r="BE74" i="18"/>
  <c r="BE140" i="18" s="1"/>
  <c r="BE38" i="18"/>
  <c r="BE39" i="18" s="1"/>
  <c r="BG42" i="18"/>
  <c r="BF43" i="18"/>
  <c r="BE97" i="18"/>
  <c r="BE130" i="18" s="1"/>
  <c r="BE47" i="18"/>
  <c r="BE48" i="18" s="1"/>
  <c r="BF199" i="18"/>
  <c r="BF212" i="18"/>
  <c r="AC220" i="18" s="1"/>
  <c r="BF200" i="18"/>
  <c r="BF213" i="18"/>
  <c r="AC221" i="18" s="1"/>
  <c r="BG182" i="18" a="1"/>
  <c r="BG182" i="18" s="1"/>
  <c r="BG81" i="18"/>
  <c r="BG114" i="18"/>
  <c r="BG113" i="18"/>
  <c r="BG80" i="18"/>
  <c r="BG181" i="18" a="1"/>
  <c r="BG181" i="18" s="1"/>
  <c r="BG79" i="18"/>
  <c r="BG112" i="18"/>
  <c r="BG180" i="18" a="1"/>
  <c r="BG180" i="18" s="1"/>
  <c r="BG78" i="18"/>
  <c r="BG111" i="18"/>
  <c r="BG179" i="18" a="1"/>
  <c r="BG179" i="18" s="1"/>
  <c r="BG77" i="18"/>
  <c r="BG110" i="18"/>
  <c r="BG178" i="18" a="1"/>
  <c r="BG178" i="18" s="1"/>
  <c r="BG177" i="18" a="1"/>
  <c r="BG177" i="18" s="1"/>
  <c r="BG109" i="18"/>
  <c r="BG75" i="18"/>
  <c r="BG108" i="18"/>
  <c r="BG176" i="18" a="1"/>
  <c r="BG176" i="18" s="1"/>
  <c r="BG74" i="18"/>
  <c r="BG107" i="18"/>
  <c r="BG175" i="18" a="1"/>
  <c r="BG175" i="18" s="1"/>
  <c r="BG73" i="18"/>
  <c r="BG106" i="18"/>
  <c r="BG174" i="18" a="1"/>
  <c r="BG174" i="18" s="1"/>
  <c r="BG72" i="18"/>
  <c r="BG105" i="18"/>
  <c r="BG173" i="18" a="1"/>
  <c r="BG173" i="18" s="1"/>
  <c r="BG71" i="18"/>
  <c r="BG104" i="18"/>
  <c r="BG172" i="18" a="1"/>
  <c r="BG172" i="18" s="1"/>
  <c r="BG103" i="18"/>
  <c r="BG70" i="18"/>
  <c r="BG171" i="18" a="1"/>
  <c r="BG171" i="18" s="1"/>
  <c r="BG102" i="18"/>
  <c r="BG170" i="18" a="1"/>
  <c r="BG170" i="18" s="1"/>
  <c r="BG69" i="18"/>
  <c r="BG101" i="18"/>
  <c r="BG68" i="18"/>
  <c r="BG169" i="18" a="1"/>
  <c r="BG169" i="18" s="1"/>
  <c r="BG168" i="18" a="1"/>
  <c r="BG168" i="18" s="1"/>
  <c r="BG67" i="18"/>
  <c r="BG100" i="18"/>
  <c r="BG66" i="18"/>
  <c r="BG167" i="18" a="1"/>
  <c r="BG167" i="18" s="1"/>
  <c r="BG65" i="18"/>
  <c r="BG166" i="18" a="1"/>
  <c r="BG166" i="18" s="1"/>
  <c r="BG165" i="18" a="1"/>
  <c r="BG165" i="18" s="1"/>
  <c r="BG97" i="18"/>
  <c r="BG64" i="18"/>
  <c r="BG164" i="18" a="1"/>
  <c r="BG164" i="18" s="1"/>
  <c r="BG63" i="18"/>
  <c r="BG96" i="18"/>
  <c r="BG163" i="18" a="1"/>
  <c r="BG163" i="18" s="1"/>
  <c r="BG62" i="18"/>
  <c r="BG95" i="18"/>
  <c r="BG61" i="18"/>
  <c r="BG94" i="18"/>
  <c r="BG162" i="18" a="1"/>
  <c r="BG162" i="18" s="1"/>
  <c r="BG161" i="18" a="1"/>
  <c r="BG161" i="18" s="1"/>
  <c r="BG60" i="18"/>
  <c r="BG93" i="18"/>
  <c r="BG160" i="18" a="1"/>
  <c r="BG160" i="18" s="1"/>
  <c r="BG59" i="18"/>
  <c r="BG92" i="18"/>
  <c r="BG91" i="18"/>
  <c r="BG58" i="18"/>
  <c r="BG159" i="18" a="1"/>
  <c r="BG159" i="18" s="1"/>
  <c r="BG57" i="18"/>
  <c r="BG90" i="18"/>
  <c r="BG158" i="18" a="1"/>
  <c r="BG158" i="18" s="1"/>
  <c r="BG56" i="18"/>
  <c r="BG89" i="18"/>
  <c r="BG157" i="18" a="1"/>
  <c r="BG157" i="18" s="1"/>
  <c r="BG55" i="18"/>
  <c r="BG88" i="18"/>
  <c r="BG156" i="18" a="1"/>
  <c r="BG156" i="18" s="1"/>
  <c r="BG205" i="18"/>
  <c r="BG36" i="18"/>
  <c r="BG37" i="18"/>
  <c r="BH28" i="18"/>
  <c r="BG155" i="18" a="1"/>
  <c r="BG155" i="18" s="1"/>
  <c r="BG54" i="18"/>
  <c r="BG35" i="18"/>
  <c r="BG87" i="18"/>
  <c r="BF129" i="18"/>
  <c r="BF128" i="18"/>
  <c r="BF127" i="18"/>
  <c r="BF126" i="18"/>
  <c r="BF125" i="18"/>
  <c r="BF123" i="18"/>
  <c r="BF122" i="18"/>
  <c r="BF202" i="18"/>
  <c r="BF120" i="18"/>
  <c r="BF146" i="18"/>
  <c r="BF143" i="18"/>
  <c r="BF121" i="18"/>
  <c r="BF136" i="18"/>
  <c r="BF144" i="18"/>
  <c r="BF139" i="18"/>
  <c r="BF147" i="18"/>
  <c r="BF142" i="18"/>
  <c r="BF145" i="18"/>
  <c r="BF124" i="17"/>
  <c r="AB220" i="17"/>
  <c r="AB221" i="17"/>
  <c r="BF138" i="17"/>
  <c r="BF143" i="17"/>
  <c r="BF120" i="17"/>
  <c r="BF132" i="17"/>
  <c r="BF137" i="17"/>
  <c r="BF139" i="17"/>
  <c r="BF125" i="17"/>
  <c r="BF126" i="17"/>
  <c r="BF128" i="17"/>
  <c r="BF129" i="17"/>
  <c r="BF144" i="17"/>
  <c r="BF145" i="17"/>
  <c r="BF146" i="17"/>
  <c r="BF147" i="17"/>
  <c r="BF134" i="17"/>
  <c r="BF122" i="17"/>
  <c r="BF123" i="17"/>
  <c r="BF200" i="17"/>
  <c r="BF212" i="17"/>
  <c r="BF199" i="17"/>
  <c r="BF213" i="17"/>
  <c r="BE47" i="17"/>
  <c r="BE48" i="17" s="1"/>
  <c r="BE97" i="17"/>
  <c r="BE130" i="17" s="1"/>
  <c r="BF97" i="17"/>
  <c r="BF130" i="17" s="1"/>
  <c r="BG33" i="17"/>
  <c r="BF34" i="17"/>
  <c r="BF43" i="17"/>
  <c r="BG42" i="17"/>
  <c r="BG155" i="17" a="1"/>
  <c r="BG155" i="17" s="1"/>
  <c r="BG156" i="17" a="1"/>
  <c r="BG156" i="17" s="1"/>
  <c r="BG87" i="17"/>
  <c r="BG205" i="17"/>
  <c r="BG88" i="17"/>
  <c r="BG37" i="17"/>
  <c r="BG45" i="17"/>
  <c r="BG54" i="17"/>
  <c r="BG35" i="17"/>
  <c r="BH28" i="17"/>
  <c r="BG46" i="17"/>
  <c r="BG36" i="17"/>
  <c r="BG44" i="17"/>
  <c r="BG55" i="17"/>
  <c r="BG157" i="17" a="1"/>
  <c r="BG157" i="17" s="1"/>
  <c r="BG56" i="17"/>
  <c r="BG89" i="17"/>
  <c r="BG158" i="17" a="1"/>
  <c r="BG158" i="17" s="1"/>
  <c r="BG90" i="17"/>
  <c r="BG57" i="17"/>
  <c r="BG159" i="17" a="1"/>
  <c r="BG159" i="17" s="1"/>
  <c r="BG91" i="17"/>
  <c r="BG58" i="17"/>
  <c r="BG124" i="17" s="1"/>
  <c r="BG160" i="17" a="1"/>
  <c r="BG160" i="17" s="1"/>
  <c r="BG161" i="17" a="1"/>
  <c r="BG161" i="17" s="1"/>
  <c r="BG59" i="17"/>
  <c r="BG92" i="17"/>
  <c r="BG60" i="17"/>
  <c r="BG93" i="17"/>
  <c r="BG162" i="17" a="1"/>
  <c r="BG162" i="17" s="1"/>
  <c r="BG94" i="17"/>
  <c r="BG163" i="17" a="1"/>
  <c r="BG163" i="17" s="1"/>
  <c r="BG61" i="17"/>
  <c r="BG95" i="17"/>
  <c r="BG62" i="17"/>
  <c r="BG164" i="17" a="1"/>
  <c r="BG164" i="17" s="1"/>
  <c r="BG96" i="17"/>
  <c r="BG63" i="17"/>
  <c r="BG165" i="17" a="1"/>
  <c r="BG165" i="17" s="1"/>
  <c r="BG166" i="17" a="1"/>
  <c r="BG166" i="17" s="1"/>
  <c r="BG97" i="17"/>
  <c r="BG64" i="17"/>
  <c r="BG167" i="17" a="1"/>
  <c r="BG167" i="17" s="1"/>
  <c r="BG65" i="17"/>
  <c r="BG66" i="17"/>
  <c r="BG168" i="17" a="1"/>
  <c r="BG168" i="17" s="1"/>
  <c r="BG67" i="17"/>
  <c r="BG100" i="17"/>
  <c r="BG169" i="17" a="1"/>
  <c r="BG169" i="17" s="1"/>
  <c r="BG68" i="17"/>
  <c r="BG101" i="17"/>
  <c r="BG170" i="17" a="1"/>
  <c r="BG170" i="17" s="1"/>
  <c r="BG171" i="17" a="1"/>
  <c r="BG171" i="17" s="1"/>
  <c r="BG102" i="17"/>
  <c r="BG69" i="17"/>
  <c r="BG172" i="17" a="1"/>
  <c r="BG172" i="17" s="1"/>
  <c r="BG70" i="17"/>
  <c r="BG103" i="17"/>
  <c r="BG104" i="17"/>
  <c r="BG173" i="17" a="1"/>
  <c r="BG173" i="17" s="1"/>
  <c r="BG71" i="17"/>
  <c r="BG105" i="17"/>
  <c r="BG174" i="17" a="1"/>
  <c r="BG174" i="17" s="1"/>
  <c r="BG72" i="17"/>
  <c r="BG175" i="17" a="1"/>
  <c r="BG175" i="17" s="1"/>
  <c r="BG73" i="17"/>
  <c r="BG106" i="17"/>
  <c r="BG74" i="17"/>
  <c r="BG107" i="17"/>
  <c r="BG176" i="17" a="1"/>
  <c r="BG176" i="17" s="1"/>
  <c r="BG177" i="17" a="1"/>
  <c r="BG177" i="17" s="1"/>
  <c r="BG108" i="17"/>
  <c r="BG178" i="17" a="1"/>
  <c r="BG178" i="17" s="1"/>
  <c r="BG109" i="17"/>
  <c r="BG110" i="17"/>
  <c r="BG179" i="17" a="1"/>
  <c r="BG179" i="17" s="1"/>
  <c r="BG77" i="17"/>
  <c r="BG111" i="17"/>
  <c r="BG180" i="17" a="1"/>
  <c r="BG180" i="17" s="1"/>
  <c r="BG78" i="17"/>
  <c r="BG112" i="17"/>
  <c r="BG79" i="17"/>
  <c r="BG181" i="17" a="1"/>
  <c r="BG181" i="17" s="1"/>
  <c r="BG80" i="17"/>
  <c r="BG113" i="17"/>
  <c r="BG182" i="17" a="1"/>
  <c r="BG182" i="17" s="1"/>
  <c r="BG114" i="17"/>
  <c r="BG81" i="17"/>
  <c r="BE38" i="17"/>
  <c r="BE39" i="17" s="1"/>
  <c r="BE74" i="17"/>
  <c r="BE140" i="17" s="1"/>
  <c r="BF74" i="17"/>
  <c r="BF140" i="17" s="1"/>
  <c r="BG143" i="17" l="1"/>
  <c r="CD192" i="18"/>
  <c r="CD189" i="18"/>
  <c r="CB193" i="18"/>
  <c r="CB194" i="18" s="1"/>
  <c r="CD192" i="17"/>
  <c r="CD189" i="17"/>
  <c r="CA193" i="17"/>
  <c r="CA194" i="17" s="1"/>
  <c r="CB193" i="17"/>
  <c r="CB194" i="17" s="1"/>
  <c r="BG147" i="17"/>
  <c r="BG202" i="17"/>
  <c r="BG124" i="18"/>
  <c r="BG130" i="18"/>
  <c r="BG139" i="18"/>
  <c r="BG135" i="18"/>
  <c r="BG123" i="18"/>
  <c r="BG134" i="18"/>
  <c r="BG140" i="18"/>
  <c r="BG138" i="18"/>
  <c r="BG136" i="18"/>
  <c r="BG146" i="18"/>
  <c r="BH33" i="18"/>
  <c r="BG34" i="18"/>
  <c r="BF75" i="18"/>
  <c r="BF141" i="18" s="1"/>
  <c r="BF38" i="18"/>
  <c r="BF39" i="18" s="1"/>
  <c r="BH42" i="18"/>
  <c r="BG43" i="18"/>
  <c r="BF98" i="18"/>
  <c r="BF131" i="18" s="1"/>
  <c r="BF47" i="18"/>
  <c r="BF48" i="18" s="1"/>
  <c r="BG200" i="18"/>
  <c r="BG213" i="18"/>
  <c r="AD221" i="18" s="1"/>
  <c r="BH81" i="18"/>
  <c r="BH114" i="18"/>
  <c r="BH182" i="18" a="1"/>
  <c r="BH182" i="18" s="1"/>
  <c r="BH181" i="18" a="1"/>
  <c r="BH181" i="18" s="1"/>
  <c r="BH113" i="18"/>
  <c r="BH80" i="18"/>
  <c r="BH180" i="18" a="1"/>
  <c r="BH180" i="18" s="1"/>
  <c r="BH79" i="18"/>
  <c r="BH112" i="18"/>
  <c r="BH78" i="18"/>
  <c r="BH111" i="18"/>
  <c r="BH179" i="18" a="1"/>
  <c r="BH179" i="18" s="1"/>
  <c r="BH110" i="18"/>
  <c r="BH178" i="18" a="1"/>
  <c r="BH178" i="18" s="1"/>
  <c r="BH109" i="18"/>
  <c r="BH76" i="18"/>
  <c r="BH177" i="18" a="1"/>
  <c r="BH177" i="18" s="1"/>
  <c r="BH75" i="18"/>
  <c r="BH108" i="18"/>
  <c r="BH176" i="18" a="1"/>
  <c r="BH176" i="18" s="1"/>
  <c r="BH74" i="18"/>
  <c r="BH107" i="18"/>
  <c r="BH175" i="18" a="1"/>
  <c r="BH175" i="18" s="1"/>
  <c r="BH73" i="18"/>
  <c r="BH106" i="18"/>
  <c r="BH174" i="18" a="1"/>
  <c r="BH174" i="18" s="1"/>
  <c r="BH72" i="18"/>
  <c r="BH105" i="18"/>
  <c r="BH173" i="18" a="1"/>
  <c r="BH173" i="18" s="1"/>
  <c r="BH71" i="18"/>
  <c r="BH104" i="18"/>
  <c r="BH172" i="18" a="1"/>
  <c r="BH172" i="18" s="1"/>
  <c r="BH103" i="18"/>
  <c r="BH70" i="18"/>
  <c r="BH171" i="18" a="1"/>
  <c r="BH171" i="18" s="1"/>
  <c r="BH69" i="18"/>
  <c r="BH170" i="18" a="1"/>
  <c r="BH170" i="18" s="1"/>
  <c r="BH102" i="18"/>
  <c r="BH101" i="18"/>
  <c r="BH68" i="18"/>
  <c r="BH169" i="18" a="1"/>
  <c r="BH169" i="18" s="1"/>
  <c r="BH168" i="18" a="1"/>
  <c r="BH168" i="18" s="1"/>
  <c r="BH67" i="18"/>
  <c r="BH66" i="18"/>
  <c r="BH99" i="18"/>
  <c r="BH167" i="18" a="1"/>
  <c r="BH167" i="18" s="1"/>
  <c r="BH65" i="18"/>
  <c r="BH98" i="18"/>
  <c r="BH166" i="18" a="1"/>
  <c r="BH166" i="18" s="1"/>
  <c r="BH165" i="18" a="1"/>
  <c r="BH165" i="18" s="1"/>
  <c r="BH64" i="18"/>
  <c r="BH97" i="18"/>
  <c r="BH63" i="18"/>
  <c r="BH96" i="18"/>
  <c r="BH164" i="18" a="1"/>
  <c r="BH164" i="18" s="1"/>
  <c r="BH62" i="18"/>
  <c r="BH95" i="18"/>
  <c r="BH163" i="18" a="1"/>
  <c r="BH163" i="18" s="1"/>
  <c r="BH162" i="18" a="1"/>
  <c r="BH162" i="18" s="1"/>
  <c r="BH61" i="18"/>
  <c r="BH94" i="18"/>
  <c r="BH161" i="18" a="1"/>
  <c r="BH161" i="18" s="1"/>
  <c r="BH60" i="18"/>
  <c r="BH93" i="18"/>
  <c r="BH59" i="18"/>
  <c r="BH92" i="18"/>
  <c r="BH160" i="18" a="1"/>
  <c r="BH160" i="18" s="1"/>
  <c r="BH91" i="18"/>
  <c r="BH159" i="18" a="1"/>
  <c r="BH159" i="18" s="1"/>
  <c r="BH58" i="18"/>
  <c r="BH57" i="18"/>
  <c r="BH90" i="18"/>
  <c r="BH158" i="18" a="1"/>
  <c r="BH158" i="18" s="1"/>
  <c r="BH56" i="18"/>
  <c r="BH89" i="18"/>
  <c r="BH157" i="18" a="1"/>
  <c r="BH157" i="18" s="1"/>
  <c r="BH55" i="18"/>
  <c r="BH88" i="18"/>
  <c r="BH156" i="18" a="1"/>
  <c r="BH156" i="18" s="1"/>
  <c r="BH205" i="18"/>
  <c r="BH36" i="18"/>
  <c r="BH37" i="18"/>
  <c r="BH202" i="18" s="1"/>
  <c r="BI28" i="18"/>
  <c r="BH155" i="18" a="1"/>
  <c r="BH155" i="18" s="1"/>
  <c r="BH54" i="18"/>
  <c r="BH87" i="18"/>
  <c r="BH35" i="18"/>
  <c r="BG199" i="18"/>
  <c r="BG212" i="18"/>
  <c r="AD220" i="18" s="1"/>
  <c r="BG145" i="18"/>
  <c r="BG143" i="18"/>
  <c r="BG141" i="18"/>
  <c r="BG133" i="18"/>
  <c r="BG122" i="18"/>
  <c r="BG98" i="18"/>
  <c r="BG131" i="18" s="1"/>
  <c r="BG129" i="18"/>
  <c r="BG128" i="18"/>
  <c r="BG127" i="18"/>
  <c r="BG126" i="18"/>
  <c r="BG125" i="18"/>
  <c r="BG121" i="18"/>
  <c r="BG202" i="18"/>
  <c r="BG120" i="18"/>
  <c r="BG137" i="18"/>
  <c r="BG147" i="18"/>
  <c r="BG144" i="18"/>
  <c r="BG134" i="17"/>
  <c r="BG138" i="17"/>
  <c r="AC220" i="17"/>
  <c r="BG133" i="17"/>
  <c r="BG120" i="17"/>
  <c r="BG127" i="17"/>
  <c r="BG144" i="17"/>
  <c r="BG129" i="17"/>
  <c r="BG121" i="17"/>
  <c r="BG130" i="17"/>
  <c r="BG137" i="17"/>
  <c r="BG145" i="17"/>
  <c r="BG122" i="17"/>
  <c r="BG123" i="17"/>
  <c r="BG128" i="17"/>
  <c r="BG135" i="17"/>
  <c r="BG125" i="17"/>
  <c r="BG126" i="17"/>
  <c r="BG139" i="17"/>
  <c r="BG140" i="17"/>
  <c r="BG75" i="17"/>
  <c r="BG141" i="17" s="1"/>
  <c r="BG146" i="17"/>
  <c r="BG136" i="17"/>
  <c r="BG200" i="17"/>
  <c r="BG212" i="17"/>
  <c r="BG199" i="17"/>
  <c r="AC221" i="17"/>
  <c r="BG213" i="17"/>
  <c r="BG98" i="17"/>
  <c r="BG131" i="17" s="1"/>
  <c r="BH33" i="17"/>
  <c r="BG34" i="17"/>
  <c r="BH76" i="17" s="1"/>
  <c r="BF38" i="17"/>
  <c r="BF39" i="17" s="1"/>
  <c r="BF75" i="17"/>
  <c r="BF141" i="17" s="1"/>
  <c r="BH42" i="17"/>
  <c r="BG43" i="17"/>
  <c r="BH99" i="17" s="1"/>
  <c r="BH155" i="17" a="1"/>
  <c r="BH155" i="17" s="1"/>
  <c r="BH205" i="17"/>
  <c r="BH87" i="17"/>
  <c r="BH36" i="17"/>
  <c r="BH44" i="17"/>
  <c r="BH46" i="17"/>
  <c r="BH37" i="17"/>
  <c r="BH55" i="17"/>
  <c r="BI28" i="17"/>
  <c r="BH54" i="17"/>
  <c r="BH45" i="17"/>
  <c r="BH35" i="17"/>
  <c r="BH88" i="17"/>
  <c r="BH157" i="17" a="1"/>
  <c r="BH157" i="17" s="1"/>
  <c r="BH156" i="17" a="1"/>
  <c r="BH156" i="17" s="1"/>
  <c r="BH158" i="17" a="1"/>
  <c r="BH158" i="17" s="1"/>
  <c r="BH89" i="17"/>
  <c r="BH56" i="17"/>
  <c r="BH159" i="17" a="1"/>
  <c r="BH159" i="17" s="1"/>
  <c r="BH90" i="17"/>
  <c r="BH57" i="17"/>
  <c r="BH91" i="17"/>
  <c r="BH160" i="17" a="1"/>
  <c r="BH160" i="17" s="1"/>
  <c r="BH58" i="17"/>
  <c r="BH92" i="17"/>
  <c r="BH161" i="17" a="1"/>
  <c r="BH161" i="17" s="1"/>
  <c r="BH59" i="17"/>
  <c r="BH60" i="17"/>
  <c r="BH93" i="17"/>
  <c r="BH162" i="17" a="1"/>
  <c r="BH162" i="17" s="1"/>
  <c r="BH163" i="17" a="1"/>
  <c r="BH163" i="17" s="1"/>
  <c r="BH61" i="17"/>
  <c r="BH94" i="17"/>
  <c r="BH164" i="17" a="1"/>
  <c r="BH164" i="17" s="1"/>
  <c r="BH95" i="17"/>
  <c r="BH62" i="17"/>
  <c r="BH165" i="17" a="1"/>
  <c r="BH165" i="17" s="1"/>
  <c r="BH96" i="17"/>
  <c r="BH63" i="17"/>
  <c r="BH166" i="17" a="1"/>
  <c r="BH166" i="17" s="1"/>
  <c r="BH64" i="17"/>
  <c r="BH97" i="17"/>
  <c r="BH98" i="17"/>
  <c r="BH167" i="17" a="1"/>
  <c r="BH167" i="17" s="1"/>
  <c r="BH65" i="17"/>
  <c r="BH168" i="17" a="1"/>
  <c r="BH168" i="17" s="1"/>
  <c r="BH66" i="17"/>
  <c r="BH169" i="17" a="1"/>
  <c r="BH169" i="17" s="1"/>
  <c r="BH67" i="17"/>
  <c r="BH170" i="17" a="1"/>
  <c r="BH170" i="17" s="1"/>
  <c r="BH101" i="17"/>
  <c r="BH68" i="17"/>
  <c r="BH69" i="17"/>
  <c r="BH171" i="17" a="1"/>
  <c r="BH171" i="17" s="1"/>
  <c r="BH102" i="17"/>
  <c r="BH70" i="17"/>
  <c r="BH172" i="17" a="1"/>
  <c r="BH172" i="17" s="1"/>
  <c r="BH103" i="17"/>
  <c r="BH104" i="17"/>
  <c r="BH71" i="17"/>
  <c r="BH173" i="17" a="1"/>
  <c r="BH173" i="17" s="1"/>
  <c r="BH174" i="17" a="1"/>
  <c r="BH174" i="17" s="1"/>
  <c r="BH105" i="17"/>
  <c r="BH72" i="17"/>
  <c r="BH106" i="17"/>
  <c r="BH175" i="17" a="1"/>
  <c r="BH175" i="17" s="1"/>
  <c r="BH73" i="17"/>
  <c r="BH176" i="17" a="1"/>
  <c r="BH176" i="17" s="1"/>
  <c r="BH74" i="17"/>
  <c r="BH107" i="17"/>
  <c r="BH177" i="17" a="1"/>
  <c r="BH177" i="17" s="1"/>
  <c r="BH75" i="17"/>
  <c r="BH108" i="17"/>
  <c r="BH178" i="17" a="1"/>
  <c r="BH178" i="17" s="1"/>
  <c r="BH109" i="17"/>
  <c r="BH110" i="17"/>
  <c r="BH179" i="17" a="1"/>
  <c r="BH179" i="17" s="1"/>
  <c r="BH180" i="17" a="1"/>
  <c r="BH180" i="17" s="1"/>
  <c r="BH78" i="17"/>
  <c r="BH111" i="17"/>
  <c r="BH79" i="17"/>
  <c r="BH181" i="17" a="1"/>
  <c r="BH181" i="17" s="1"/>
  <c r="BH112" i="17"/>
  <c r="BH113" i="17"/>
  <c r="BH80" i="17"/>
  <c r="BH182" i="17" a="1"/>
  <c r="BH182" i="17" s="1"/>
  <c r="BH81" i="17"/>
  <c r="BH114" i="17"/>
  <c r="BF47" i="17"/>
  <c r="BF48" i="17" s="1"/>
  <c r="BF98" i="17"/>
  <c r="BF131" i="17" s="1"/>
  <c r="BH139" i="17" l="1"/>
  <c r="BH131" i="17"/>
  <c r="BH134" i="17"/>
  <c r="BH120" i="17"/>
  <c r="BH137" i="17"/>
  <c r="BH125" i="17"/>
  <c r="CE192" i="18"/>
  <c r="CE193" i="18" s="1"/>
  <c r="CE189" i="18"/>
  <c r="CC193" i="18"/>
  <c r="CC194" i="18" s="1"/>
  <c r="CE192" i="17"/>
  <c r="CD193" i="17" s="1"/>
  <c r="CE189" i="17"/>
  <c r="CE193" i="17"/>
  <c r="BH123" i="17"/>
  <c r="BH202" i="17"/>
  <c r="BH124" i="17"/>
  <c r="BH128" i="17"/>
  <c r="BH129" i="17"/>
  <c r="BH132" i="17"/>
  <c r="BH146" i="18"/>
  <c r="BH136" i="18"/>
  <c r="BH141" i="18"/>
  <c r="BH137" i="18"/>
  <c r="BH142" i="18"/>
  <c r="BH121" i="18"/>
  <c r="BH145" i="18"/>
  <c r="BH134" i="18"/>
  <c r="BH123" i="18"/>
  <c r="BI33" i="18"/>
  <c r="BH34" i="18"/>
  <c r="BG76" i="18"/>
  <c r="BG142" i="18" s="1"/>
  <c r="BG38" i="18"/>
  <c r="BG39" i="18" s="1"/>
  <c r="BI42" i="18"/>
  <c r="BH43" i="18"/>
  <c r="BG99" i="18"/>
  <c r="BG132" i="18" s="1"/>
  <c r="BG47" i="18"/>
  <c r="BG48" i="18" s="1"/>
  <c r="BH200" i="18"/>
  <c r="BH213" i="18"/>
  <c r="AE221" i="18" s="1"/>
  <c r="BI182" i="18" a="1"/>
  <c r="BI182" i="18" s="1"/>
  <c r="BI81" i="18"/>
  <c r="BI114" i="18"/>
  <c r="BI80" i="18"/>
  <c r="BI113" i="18"/>
  <c r="BI181" i="18" a="1"/>
  <c r="BI181" i="18" s="1"/>
  <c r="BI79" i="18"/>
  <c r="BI112" i="18"/>
  <c r="BI180" i="18" a="1"/>
  <c r="BI180" i="18" s="1"/>
  <c r="BI111" i="18"/>
  <c r="BI179" i="18" a="1"/>
  <c r="BI179" i="18" s="1"/>
  <c r="BI77" i="18"/>
  <c r="BI110" i="18"/>
  <c r="BI178" i="18" a="1"/>
  <c r="BI178" i="18" s="1"/>
  <c r="BI76" i="18"/>
  <c r="BI177" i="18" a="1"/>
  <c r="BI177" i="18" s="1"/>
  <c r="BI109" i="18"/>
  <c r="BI75" i="18"/>
  <c r="BI108" i="18"/>
  <c r="BI176" i="18" a="1"/>
  <c r="BI176" i="18" s="1"/>
  <c r="BI74" i="18"/>
  <c r="BI107" i="18"/>
  <c r="BI175" i="18" a="1"/>
  <c r="BI175" i="18" s="1"/>
  <c r="BI73" i="18"/>
  <c r="BI106" i="18"/>
  <c r="BI174" i="18" a="1"/>
  <c r="BI174" i="18" s="1"/>
  <c r="BI72" i="18"/>
  <c r="BI105" i="18"/>
  <c r="BI173" i="18" a="1"/>
  <c r="BI173" i="18" s="1"/>
  <c r="BI71" i="18"/>
  <c r="BI104" i="18"/>
  <c r="BI172" i="18" a="1"/>
  <c r="BI172" i="18" s="1"/>
  <c r="BI70" i="18"/>
  <c r="BI103" i="18"/>
  <c r="BI171" i="18" a="1"/>
  <c r="BI171" i="18" s="1"/>
  <c r="BI170" i="18" a="1"/>
  <c r="BI170" i="18" s="1"/>
  <c r="BI69" i="18"/>
  <c r="BI102" i="18"/>
  <c r="BI68" i="18"/>
  <c r="BI169" i="18" a="1"/>
  <c r="BI169" i="18" s="1"/>
  <c r="BI168" i="18" a="1"/>
  <c r="BI168" i="18" s="1"/>
  <c r="BI100" i="18"/>
  <c r="BI67" i="18"/>
  <c r="BI66" i="18"/>
  <c r="BI99" i="18"/>
  <c r="BI167" i="18" a="1"/>
  <c r="BI167" i="18" s="1"/>
  <c r="BI65" i="18"/>
  <c r="BI98" i="18"/>
  <c r="BI166" i="18" a="1"/>
  <c r="BI166" i="18" s="1"/>
  <c r="BI165" i="18" a="1"/>
  <c r="BI165" i="18" s="1"/>
  <c r="BI97" i="18"/>
  <c r="BI64" i="18"/>
  <c r="BI164" i="18" a="1"/>
  <c r="BI164" i="18" s="1"/>
  <c r="BI63" i="18"/>
  <c r="BI96" i="18"/>
  <c r="BI163" i="18" a="1"/>
  <c r="BI163" i="18" s="1"/>
  <c r="BI62" i="18"/>
  <c r="BI95" i="18"/>
  <c r="BI61" i="18"/>
  <c r="BI94" i="18"/>
  <c r="BI162" i="18" a="1"/>
  <c r="BI162" i="18" s="1"/>
  <c r="BI161" i="18" a="1"/>
  <c r="BI161" i="18" s="1"/>
  <c r="BI60" i="18"/>
  <c r="BI93" i="18"/>
  <c r="BI59" i="18"/>
  <c r="BI92" i="18"/>
  <c r="BI160" i="18" a="1"/>
  <c r="BI160" i="18" s="1"/>
  <c r="BI58" i="18"/>
  <c r="BI91" i="18"/>
  <c r="BI159" i="18" a="1"/>
  <c r="BI159" i="18" s="1"/>
  <c r="BI57" i="18"/>
  <c r="BI90" i="18"/>
  <c r="BI158" i="18" a="1"/>
  <c r="BI158" i="18" s="1"/>
  <c r="BI56" i="18"/>
  <c r="BI89" i="18"/>
  <c r="BI157" i="18" a="1"/>
  <c r="BI157" i="18" s="1"/>
  <c r="BI55" i="18"/>
  <c r="BI88" i="18"/>
  <c r="BI156" i="18" a="1"/>
  <c r="BI156" i="18" s="1"/>
  <c r="BI205" i="18"/>
  <c r="BI36" i="18"/>
  <c r="BI54" i="18"/>
  <c r="BI37" i="18"/>
  <c r="BJ28" i="18"/>
  <c r="BI35" i="18"/>
  <c r="BI87" i="18"/>
  <c r="BI155" i="18" a="1"/>
  <c r="BI155" i="18" s="1"/>
  <c r="BH199" i="18"/>
  <c r="BH212" i="18"/>
  <c r="AE220" i="18" s="1"/>
  <c r="BH130" i="18"/>
  <c r="BH120" i="18"/>
  <c r="BH140" i="18"/>
  <c r="BH129" i="18"/>
  <c r="BH147" i="18"/>
  <c r="BH131" i="18"/>
  <c r="BH127" i="18"/>
  <c r="BH144" i="18"/>
  <c r="BH139" i="18"/>
  <c r="BH126" i="18"/>
  <c r="BH122" i="18"/>
  <c r="BH138" i="18"/>
  <c r="BH135" i="18"/>
  <c r="BH128" i="18"/>
  <c r="BH124" i="18"/>
  <c r="BH132" i="18"/>
  <c r="BH125" i="18"/>
  <c r="AD220" i="17"/>
  <c r="BH138" i="17"/>
  <c r="BH147" i="17"/>
  <c r="BH122" i="17"/>
  <c r="AD221" i="17"/>
  <c r="BH127" i="17"/>
  <c r="BH135" i="17"/>
  <c r="BH146" i="17"/>
  <c r="BH121" i="17"/>
  <c r="BH142" i="17"/>
  <c r="BH144" i="17"/>
  <c r="BH126" i="17"/>
  <c r="BH141" i="17"/>
  <c r="BH130" i="17"/>
  <c r="BH136" i="17"/>
  <c r="BH140" i="17"/>
  <c r="BH145" i="17"/>
  <c r="BH200" i="17"/>
  <c r="BH199" i="17"/>
  <c r="BH212" i="17"/>
  <c r="BH213" i="17"/>
  <c r="BH43" i="17"/>
  <c r="BI42" i="17"/>
  <c r="BH34" i="17"/>
  <c r="BI33" i="17"/>
  <c r="BG38" i="17"/>
  <c r="BG39" i="17" s="1"/>
  <c r="BG76" i="17"/>
  <c r="BG142" i="17" s="1"/>
  <c r="BI205" i="17"/>
  <c r="BI155" i="17" a="1"/>
  <c r="BI155" i="17" s="1"/>
  <c r="BI54" i="17"/>
  <c r="BI87" i="17"/>
  <c r="BI35" i="17"/>
  <c r="BI44" i="17"/>
  <c r="BI37" i="17"/>
  <c r="BI88" i="17"/>
  <c r="BI36" i="17"/>
  <c r="BI46" i="17"/>
  <c r="BJ28" i="17"/>
  <c r="BI45" i="17"/>
  <c r="BI157" i="17" a="1"/>
  <c r="BI157" i="17" s="1"/>
  <c r="BI156" i="17" a="1"/>
  <c r="BI156" i="17" s="1"/>
  <c r="BI55" i="17"/>
  <c r="BI121" i="17" s="1"/>
  <c r="BI89" i="17"/>
  <c r="BI56" i="17"/>
  <c r="BI158" i="17" a="1"/>
  <c r="BI158" i="17" s="1"/>
  <c r="BI57" i="17"/>
  <c r="BI90" i="17"/>
  <c r="BI159" i="17" a="1"/>
  <c r="BI159" i="17" s="1"/>
  <c r="BI160" i="17" a="1"/>
  <c r="BI160" i="17" s="1"/>
  <c r="BI58" i="17"/>
  <c r="BI91" i="17"/>
  <c r="BI92" i="17"/>
  <c r="BI59" i="17"/>
  <c r="BI161" i="17" a="1"/>
  <c r="BI161" i="17" s="1"/>
  <c r="BI93" i="17"/>
  <c r="BI162" i="17" a="1"/>
  <c r="BI162" i="17" s="1"/>
  <c r="BI60" i="17"/>
  <c r="BI94" i="17"/>
  <c r="BI163" i="17" a="1"/>
  <c r="BI163" i="17" s="1"/>
  <c r="BI61" i="17"/>
  <c r="BI164" i="17" a="1"/>
  <c r="BI164" i="17" s="1"/>
  <c r="BI62" i="17"/>
  <c r="BI95" i="17"/>
  <c r="BI63" i="17"/>
  <c r="BI96" i="17"/>
  <c r="BI165" i="17" a="1"/>
  <c r="BI165" i="17" s="1"/>
  <c r="BI64" i="17"/>
  <c r="BI97" i="17"/>
  <c r="BI166" i="17" a="1"/>
  <c r="BI166" i="17" s="1"/>
  <c r="BI167" i="17" a="1"/>
  <c r="BI167" i="17" s="1"/>
  <c r="BI98" i="17"/>
  <c r="BI65" i="17"/>
  <c r="BI99" i="17"/>
  <c r="BI66" i="17"/>
  <c r="BI168" i="17" a="1"/>
  <c r="BI168" i="17" s="1"/>
  <c r="BI67" i="17"/>
  <c r="BI100" i="17"/>
  <c r="BI169" i="17" a="1"/>
  <c r="BI169" i="17" s="1"/>
  <c r="BI170" i="17" a="1"/>
  <c r="BI170" i="17" s="1"/>
  <c r="BI68" i="17"/>
  <c r="BI102" i="17"/>
  <c r="BI69" i="17"/>
  <c r="BI171" i="17" a="1"/>
  <c r="BI171" i="17" s="1"/>
  <c r="BI103" i="17"/>
  <c r="BI70" i="17"/>
  <c r="BI172" i="17" a="1"/>
  <c r="BI172" i="17" s="1"/>
  <c r="BI173" i="17" a="1"/>
  <c r="BI173" i="17" s="1"/>
  <c r="BI71" i="17"/>
  <c r="BI104" i="17"/>
  <c r="BI72" i="17"/>
  <c r="BI174" i="17" a="1"/>
  <c r="BI174" i="17" s="1"/>
  <c r="BI105" i="17"/>
  <c r="BI106" i="17"/>
  <c r="BI175" i="17" a="1"/>
  <c r="BI175" i="17" s="1"/>
  <c r="BI73" i="17"/>
  <c r="BI74" i="17"/>
  <c r="BI176" i="17" a="1"/>
  <c r="BI176" i="17" s="1"/>
  <c r="BI107" i="17"/>
  <c r="BI108" i="17"/>
  <c r="BI75" i="17"/>
  <c r="BI177" i="17" a="1"/>
  <c r="BI177" i="17" s="1"/>
  <c r="BI109" i="17"/>
  <c r="BI76" i="17"/>
  <c r="BI178" i="17" a="1"/>
  <c r="BI178" i="17" s="1"/>
  <c r="BI179" i="17" a="1"/>
  <c r="BI179" i="17" s="1"/>
  <c r="BI110" i="17"/>
  <c r="BI111" i="17"/>
  <c r="BI180" i="17" a="1"/>
  <c r="BI180" i="17" s="1"/>
  <c r="BI112" i="17"/>
  <c r="BI181" i="17" a="1"/>
  <c r="BI181" i="17" s="1"/>
  <c r="BI79" i="17"/>
  <c r="BI113" i="17"/>
  <c r="BI182" i="17" a="1"/>
  <c r="BI182" i="17" s="1"/>
  <c r="BI80" i="17"/>
  <c r="BI114" i="17"/>
  <c r="BI81" i="17"/>
  <c r="BG47" i="17"/>
  <c r="BG48" i="17" s="1"/>
  <c r="BG99" i="17"/>
  <c r="BG132" i="17" s="1"/>
  <c r="AE220" i="17"/>
  <c r="BI139" i="17" l="1"/>
  <c r="BI127" i="17"/>
  <c r="BI125" i="17"/>
  <c r="BI132" i="17"/>
  <c r="BI135" i="17"/>
  <c r="BI136" i="17"/>
  <c r="CE194" i="18"/>
  <c r="CD194" i="17"/>
  <c r="CD193" i="18"/>
  <c r="CD194" i="18" s="1"/>
  <c r="CC193" i="17"/>
  <c r="CC194" i="17" s="1"/>
  <c r="CE194" i="17"/>
  <c r="BI202" i="17"/>
  <c r="BI141" i="17"/>
  <c r="BI147" i="18"/>
  <c r="BI137" i="18"/>
  <c r="BI133" i="18"/>
  <c r="BI128" i="18"/>
  <c r="BI130" i="18"/>
  <c r="BJ33" i="18"/>
  <c r="BI34" i="18"/>
  <c r="BH77" i="18"/>
  <c r="BH143" i="18" s="1"/>
  <c r="BH38" i="18"/>
  <c r="BH39" i="18" s="1"/>
  <c r="BJ42" i="18"/>
  <c r="BI43" i="18"/>
  <c r="BH100" i="18"/>
  <c r="BH133" i="18" s="1"/>
  <c r="BH47" i="18"/>
  <c r="BH48" i="18" s="1"/>
  <c r="BI200" i="18"/>
  <c r="BI213" i="18"/>
  <c r="AF221" i="18" s="1"/>
  <c r="BJ81" i="18"/>
  <c r="BJ114" i="18"/>
  <c r="BJ182" i="18" a="1"/>
  <c r="BJ182" i="18" s="1"/>
  <c r="BJ181" i="18" a="1"/>
  <c r="BJ181" i="18" s="1"/>
  <c r="BJ80" i="18"/>
  <c r="BJ113" i="18"/>
  <c r="BJ112" i="18"/>
  <c r="BJ180" i="18" a="1"/>
  <c r="BJ180" i="18" s="1"/>
  <c r="BJ78" i="18"/>
  <c r="BJ111" i="18"/>
  <c r="BJ179" i="18" a="1"/>
  <c r="BJ179" i="18" s="1"/>
  <c r="BJ77" i="18"/>
  <c r="BJ110" i="18"/>
  <c r="BJ178" i="18" a="1"/>
  <c r="BJ178" i="18" s="1"/>
  <c r="BJ109" i="18"/>
  <c r="BJ76" i="18"/>
  <c r="BJ177" i="18" a="1"/>
  <c r="BJ177" i="18" s="1"/>
  <c r="BJ75" i="18"/>
  <c r="BJ108" i="18"/>
  <c r="BJ176" i="18" a="1"/>
  <c r="BJ176" i="18" s="1"/>
  <c r="BJ74" i="18"/>
  <c r="BJ107" i="18"/>
  <c r="BJ175" i="18" a="1"/>
  <c r="BJ175" i="18" s="1"/>
  <c r="BJ73" i="18"/>
  <c r="BJ106" i="18"/>
  <c r="BJ174" i="18" a="1"/>
  <c r="BJ174" i="18" s="1"/>
  <c r="BJ72" i="18"/>
  <c r="BJ105" i="18"/>
  <c r="BJ173" i="18" a="1"/>
  <c r="BJ173" i="18" s="1"/>
  <c r="BJ71" i="18"/>
  <c r="BJ104" i="18"/>
  <c r="BJ172" i="18" a="1"/>
  <c r="BJ172" i="18" s="1"/>
  <c r="BJ70" i="18"/>
  <c r="BJ171" i="18" a="1"/>
  <c r="BJ171" i="18" s="1"/>
  <c r="BJ103" i="18"/>
  <c r="BJ170" i="18" a="1"/>
  <c r="BJ170" i="18" s="1"/>
  <c r="BJ69" i="18"/>
  <c r="BJ68" i="18"/>
  <c r="BJ101" i="18"/>
  <c r="BJ169" i="18" a="1"/>
  <c r="BJ169" i="18" s="1"/>
  <c r="BJ168" i="18" a="1"/>
  <c r="BJ168" i="18" s="1"/>
  <c r="BJ67" i="18"/>
  <c r="BJ100" i="18"/>
  <c r="BJ66" i="18"/>
  <c r="BJ99" i="18"/>
  <c r="BJ167" i="18" a="1"/>
  <c r="BJ167" i="18" s="1"/>
  <c r="BJ65" i="18"/>
  <c r="BJ98" i="18"/>
  <c r="BJ166" i="18" a="1"/>
  <c r="BJ166" i="18" s="1"/>
  <c r="BJ165" i="18" a="1"/>
  <c r="BJ165" i="18" s="1"/>
  <c r="BJ64" i="18"/>
  <c r="BJ97" i="18"/>
  <c r="BJ96" i="18"/>
  <c r="BJ164" i="18" a="1"/>
  <c r="BJ164" i="18" s="1"/>
  <c r="BJ63" i="18"/>
  <c r="BJ62" i="18"/>
  <c r="BJ163" i="18" a="1"/>
  <c r="BJ163" i="18" s="1"/>
  <c r="BJ95" i="18"/>
  <c r="BJ61" i="18"/>
  <c r="BJ94" i="18"/>
  <c r="BJ162" i="18" a="1"/>
  <c r="BJ162" i="18" s="1"/>
  <c r="BJ161" i="18" a="1"/>
  <c r="BJ161" i="18" s="1"/>
  <c r="BJ60" i="18"/>
  <c r="BJ93" i="18"/>
  <c r="BJ160" i="18" a="1"/>
  <c r="BJ160" i="18" s="1"/>
  <c r="BJ59" i="18"/>
  <c r="BJ92" i="18"/>
  <c r="BJ58" i="18"/>
  <c r="BJ91" i="18"/>
  <c r="BJ159" i="18" a="1"/>
  <c r="BJ159" i="18" s="1"/>
  <c r="BJ57" i="18"/>
  <c r="BJ90" i="18"/>
  <c r="BJ158" i="18" a="1"/>
  <c r="BJ158" i="18" s="1"/>
  <c r="BJ56" i="18"/>
  <c r="BJ89" i="18"/>
  <c r="BJ157" i="18" a="1"/>
  <c r="BJ157" i="18" s="1"/>
  <c r="BJ55" i="18"/>
  <c r="BJ88" i="18"/>
  <c r="BJ156" i="18" a="1"/>
  <c r="BJ156" i="18" s="1"/>
  <c r="BJ205" i="18"/>
  <c r="BJ87" i="18"/>
  <c r="BK28" i="18"/>
  <c r="BJ155" i="18" a="1"/>
  <c r="BJ155" i="18" s="1"/>
  <c r="BJ35" i="18"/>
  <c r="BJ37" i="18"/>
  <c r="BJ202" i="18" s="1"/>
  <c r="BJ54" i="18"/>
  <c r="BJ36" i="18"/>
  <c r="BI199" i="18"/>
  <c r="BI212" i="18"/>
  <c r="AF220" i="18" s="1"/>
  <c r="BI140" i="18"/>
  <c r="BI135" i="18"/>
  <c r="BI131" i="18"/>
  <c r="BI129" i="18"/>
  <c r="BI121" i="18"/>
  <c r="BI120" i="18"/>
  <c r="BI126" i="18"/>
  <c r="BI138" i="18"/>
  <c r="BI125" i="18"/>
  <c r="BI122" i="18"/>
  <c r="BI124" i="18"/>
  <c r="BI142" i="18"/>
  <c r="BI145" i="18"/>
  <c r="BI139" i="18"/>
  <c r="BI136" i="18"/>
  <c r="BI132" i="18"/>
  <c r="BI123" i="18"/>
  <c r="BI202" i="18"/>
  <c r="BI146" i="18"/>
  <c r="BI143" i="18"/>
  <c r="BI141" i="18"/>
  <c r="BI127" i="18"/>
  <c r="BI126" i="17"/>
  <c r="BI146" i="17"/>
  <c r="BI142" i="17"/>
  <c r="BI147" i="17"/>
  <c r="BI124" i="17"/>
  <c r="BI131" i="17"/>
  <c r="BI133" i="17"/>
  <c r="BI120" i="17"/>
  <c r="BI145" i="17"/>
  <c r="BI122" i="17"/>
  <c r="BI128" i="17"/>
  <c r="BI129" i="17"/>
  <c r="BI130" i="17"/>
  <c r="BI137" i="17"/>
  <c r="BI138" i="17"/>
  <c r="BI140" i="17"/>
  <c r="BI123" i="17"/>
  <c r="BI200" i="17"/>
  <c r="BI212" i="17"/>
  <c r="BI199" i="17"/>
  <c r="AE221" i="17"/>
  <c r="BI213" i="17"/>
  <c r="BH38" i="17"/>
  <c r="BH39" i="17" s="1"/>
  <c r="BH77" i="17"/>
  <c r="BH143" i="17" s="1"/>
  <c r="BI34" i="17"/>
  <c r="BJ33" i="17"/>
  <c r="BH47" i="17"/>
  <c r="BH48" i="17" s="1"/>
  <c r="BH100" i="17"/>
  <c r="BH133" i="17" s="1"/>
  <c r="BI77" i="17"/>
  <c r="BI143" i="17" s="1"/>
  <c r="BI43" i="17"/>
  <c r="BJ42" i="17"/>
  <c r="BJ155" i="17" a="1"/>
  <c r="BJ155" i="17" s="1"/>
  <c r="BJ54" i="17"/>
  <c r="BJ87" i="17"/>
  <c r="BJ45" i="17"/>
  <c r="BK28" i="17"/>
  <c r="BJ44" i="17"/>
  <c r="BJ37" i="17"/>
  <c r="BJ35" i="17"/>
  <c r="BJ46" i="17"/>
  <c r="BJ36" i="17"/>
  <c r="BJ205" i="17"/>
  <c r="BJ88" i="17"/>
  <c r="BJ55" i="17"/>
  <c r="BJ157" i="17" a="1"/>
  <c r="BJ157" i="17" s="1"/>
  <c r="BJ156" i="17" a="1"/>
  <c r="BJ156" i="17" s="1"/>
  <c r="BJ89" i="17"/>
  <c r="BJ56" i="17"/>
  <c r="BJ158" i="17" a="1"/>
  <c r="BJ158" i="17" s="1"/>
  <c r="BJ159" i="17" a="1"/>
  <c r="BJ159" i="17" s="1"/>
  <c r="BJ90" i="17"/>
  <c r="BJ57" i="17"/>
  <c r="BJ58" i="17"/>
  <c r="BJ160" i="17" a="1"/>
  <c r="BJ160" i="17" s="1"/>
  <c r="BJ91" i="17"/>
  <c r="BJ92" i="17"/>
  <c r="BJ161" i="17" a="1"/>
  <c r="BJ161" i="17" s="1"/>
  <c r="BJ59" i="17"/>
  <c r="BJ125" i="17" s="1"/>
  <c r="BJ60" i="17"/>
  <c r="BJ162" i="17" a="1"/>
  <c r="BJ162" i="17" s="1"/>
  <c r="BJ93" i="17"/>
  <c r="BJ163" i="17" a="1"/>
  <c r="BJ163" i="17" s="1"/>
  <c r="BJ94" i="17"/>
  <c r="BJ61" i="17"/>
  <c r="BJ62" i="17"/>
  <c r="BJ95" i="17"/>
  <c r="BJ164" i="17" a="1"/>
  <c r="BJ164" i="17" s="1"/>
  <c r="BJ63" i="17"/>
  <c r="BJ96" i="17"/>
  <c r="BJ165" i="17" a="1"/>
  <c r="BJ165" i="17" s="1"/>
  <c r="BJ97" i="17"/>
  <c r="BJ64" i="17"/>
  <c r="BJ166" i="17" a="1"/>
  <c r="BJ166" i="17" s="1"/>
  <c r="BJ98" i="17"/>
  <c r="BJ167" i="17" a="1"/>
  <c r="BJ167" i="17" s="1"/>
  <c r="BJ65" i="17"/>
  <c r="BJ66" i="17"/>
  <c r="BJ168" i="17" a="1"/>
  <c r="BJ168" i="17" s="1"/>
  <c r="BJ99" i="17"/>
  <c r="BJ67" i="17"/>
  <c r="BJ169" i="17" a="1"/>
  <c r="BJ169" i="17" s="1"/>
  <c r="BJ100" i="17"/>
  <c r="BJ68" i="17"/>
  <c r="BJ170" i="17" a="1"/>
  <c r="BJ170" i="17" s="1"/>
  <c r="BJ69" i="17"/>
  <c r="BJ171" i="17" a="1"/>
  <c r="BJ171" i="17" s="1"/>
  <c r="BJ103" i="17"/>
  <c r="BJ172" i="17" a="1"/>
  <c r="BJ172" i="17" s="1"/>
  <c r="BJ70" i="17"/>
  <c r="BJ173" i="17" a="1"/>
  <c r="BJ173" i="17" s="1"/>
  <c r="BJ104" i="17"/>
  <c r="BJ71" i="17"/>
  <c r="BJ105" i="17"/>
  <c r="BJ174" i="17" a="1"/>
  <c r="BJ174" i="17" s="1"/>
  <c r="BJ72" i="17"/>
  <c r="BJ106" i="17"/>
  <c r="BJ175" i="17" a="1"/>
  <c r="BJ175" i="17" s="1"/>
  <c r="BJ73" i="17"/>
  <c r="BJ74" i="17"/>
  <c r="BJ107" i="17"/>
  <c r="BJ176" i="17" a="1"/>
  <c r="BJ176" i="17" s="1"/>
  <c r="BJ108" i="17"/>
  <c r="BJ177" i="17" a="1"/>
  <c r="BJ177" i="17" s="1"/>
  <c r="BJ75" i="17"/>
  <c r="BJ178" i="17" a="1"/>
  <c r="BJ178" i="17" s="1"/>
  <c r="BJ109" i="17"/>
  <c r="BJ76" i="17"/>
  <c r="BJ77" i="17"/>
  <c r="BJ110" i="17"/>
  <c r="BJ179" i="17" a="1"/>
  <c r="BJ179" i="17" s="1"/>
  <c r="BJ111" i="17"/>
  <c r="BJ180" i="17" a="1"/>
  <c r="BJ180" i="17" s="1"/>
  <c r="BJ112" i="17"/>
  <c r="BJ181" i="17" a="1"/>
  <c r="BJ181" i="17" s="1"/>
  <c r="BJ182" i="17" a="1"/>
  <c r="BJ182" i="17" s="1"/>
  <c r="BJ113" i="17"/>
  <c r="BJ80" i="17"/>
  <c r="BJ81" i="17"/>
  <c r="BJ114" i="17"/>
  <c r="BJ123" i="17" l="1"/>
  <c r="BJ121" i="17"/>
  <c r="BJ131" i="17"/>
  <c r="BJ141" i="17"/>
  <c r="BJ146" i="17"/>
  <c r="BJ130" i="17"/>
  <c r="BJ136" i="17"/>
  <c r="BJ137" i="17"/>
  <c r="BJ139" i="17"/>
  <c r="BJ202" i="17"/>
  <c r="BJ122" i="17"/>
  <c r="BJ138" i="17"/>
  <c r="BJ120" i="18"/>
  <c r="BJ134" i="18"/>
  <c r="BJ127" i="18"/>
  <c r="AF221" i="17"/>
  <c r="BJ124" i="18"/>
  <c r="BJ140" i="18"/>
  <c r="BJ129" i="18"/>
  <c r="BJ130" i="18"/>
  <c r="BJ142" i="18"/>
  <c r="BJ141" i="18"/>
  <c r="BJ123" i="18"/>
  <c r="BK33" i="18"/>
  <c r="BJ34" i="18"/>
  <c r="BI78" i="18"/>
  <c r="BI144" i="18" s="1"/>
  <c r="BI38" i="18"/>
  <c r="BI39" i="18" s="1"/>
  <c r="BK42" i="18"/>
  <c r="BJ43" i="18"/>
  <c r="BI101" i="18"/>
  <c r="BI134" i="18" s="1"/>
  <c r="BI47" i="18"/>
  <c r="BI48" i="18" s="1"/>
  <c r="BK182" i="18" a="1"/>
  <c r="BK182" i="18" s="1"/>
  <c r="BK81" i="18"/>
  <c r="BK114" i="18"/>
  <c r="BK113" i="18"/>
  <c r="BK181" i="18" a="1"/>
  <c r="BK181" i="18" s="1"/>
  <c r="BK180" i="18" a="1"/>
  <c r="BK180" i="18" s="1"/>
  <c r="BK79" i="18"/>
  <c r="BK112" i="18"/>
  <c r="BK78" i="18"/>
  <c r="BK111" i="18"/>
  <c r="BK179" i="18" a="1"/>
  <c r="BK179" i="18" s="1"/>
  <c r="BK77" i="18"/>
  <c r="BK110" i="18"/>
  <c r="BK178" i="18" a="1"/>
  <c r="BK178" i="18" s="1"/>
  <c r="BK76" i="18"/>
  <c r="BK109" i="18"/>
  <c r="BK177" i="18" a="1"/>
  <c r="BK177" i="18" s="1"/>
  <c r="BK75" i="18"/>
  <c r="BK108" i="18"/>
  <c r="BK176" i="18" a="1"/>
  <c r="BK176" i="18" s="1"/>
  <c r="BK74" i="18"/>
  <c r="BK107" i="18"/>
  <c r="BK175" i="18" a="1"/>
  <c r="BK175" i="18" s="1"/>
  <c r="BK73" i="18"/>
  <c r="BK106" i="18"/>
  <c r="BK174" i="18" a="1"/>
  <c r="BK174" i="18" s="1"/>
  <c r="BK72" i="18"/>
  <c r="BK105" i="18"/>
  <c r="BK173" i="18" a="1"/>
  <c r="BK173" i="18" s="1"/>
  <c r="BK71" i="18"/>
  <c r="BK104" i="18"/>
  <c r="BK172" i="18" a="1"/>
  <c r="BK172" i="18" s="1"/>
  <c r="BK70" i="18"/>
  <c r="BK171" i="18" a="1"/>
  <c r="BK171" i="18" s="1"/>
  <c r="BK69" i="18"/>
  <c r="BK102" i="18"/>
  <c r="BK170" i="18" a="1"/>
  <c r="BK170" i="18" s="1"/>
  <c r="BK68" i="18"/>
  <c r="BK101" i="18"/>
  <c r="BK169" i="18" a="1"/>
  <c r="BK169" i="18" s="1"/>
  <c r="BK168" i="18" a="1"/>
  <c r="BK168" i="18" s="1"/>
  <c r="BK100" i="18"/>
  <c r="BK67" i="18"/>
  <c r="BK66" i="18"/>
  <c r="BK99" i="18"/>
  <c r="BK167" i="18" a="1"/>
  <c r="BK167" i="18" s="1"/>
  <c r="BK65" i="18"/>
  <c r="BK98" i="18"/>
  <c r="BK166" i="18" a="1"/>
  <c r="BK166" i="18" s="1"/>
  <c r="BK165" i="18" a="1"/>
  <c r="BK165" i="18" s="1"/>
  <c r="BK97" i="18"/>
  <c r="BK64" i="18"/>
  <c r="BK164" i="18" a="1"/>
  <c r="BK164" i="18" s="1"/>
  <c r="BK63" i="18"/>
  <c r="BK96" i="18"/>
  <c r="BK62" i="18"/>
  <c r="BK95" i="18"/>
  <c r="BK163" i="18" a="1"/>
  <c r="BK163" i="18" s="1"/>
  <c r="BK61" i="18"/>
  <c r="BK94" i="18"/>
  <c r="BK162" i="18" a="1"/>
  <c r="BK162" i="18" s="1"/>
  <c r="BK161" i="18" a="1"/>
  <c r="BK161" i="18" s="1"/>
  <c r="BK60" i="18"/>
  <c r="BK93" i="18"/>
  <c r="BK59" i="18"/>
  <c r="BK160" i="18" a="1"/>
  <c r="BK160" i="18" s="1"/>
  <c r="BK92" i="18"/>
  <c r="BK91" i="18"/>
  <c r="BK58" i="18"/>
  <c r="BK159" i="18" a="1"/>
  <c r="BK159" i="18" s="1"/>
  <c r="BK57" i="18"/>
  <c r="BK90" i="18"/>
  <c r="BK158" i="18" a="1"/>
  <c r="BK158" i="18" s="1"/>
  <c r="BK56" i="18"/>
  <c r="BK89" i="18"/>
  <c r="BK157" i="18" a="1"/>
  <c r="BK157" i="18" s="1"/>
  <c r="BK55" i="18"/>
  <c r="BK88" i="18"/>
  <c r="BK156" i="18" a="1"/>
  <c r="BK156" i="18" s="1"/>
  <c r="BK205" i="18"/>
  <c r="BK36" i="18"/>
  <c r="BK37" i="18"/>
  <c r="BK202" i="18" s="1"/>
  <c r="BK155" i="18" a="1"/>
  <c r="BK155" i="18" s="1"/>
  <c r="BL28" i="18"/>
  <c r="BK54" i="18"/>
  <c r="BK35" i="18"/>
  <c r="BK87" i="18"/>
  <c r="BJ199" i="18"/>
  <c r="BJ212" i="18"/>
  <c r="AG220" i="18" s="1"/>
  <c r="BJ200" i="18"/>
  <c r="BJ213" i="18"/>
  <c r="AG221" i="18" s="1"/>
  <c r="BJ122" i="18"/>
  <c r="BJ139" i="18"/>
  <c r="BJ138" i="18"/>
  <c r="BJ137" i="18"/>
  <c r="BJ136" i="18"/>
  <c r="BJ133" i="18"/>
  <c r="BJ143" i="18"/>
  <c r="BJ131" i="18"/>
  <c r="BJ121" i="18"/>
  <c r="BJ132" i="18"/>
  <c r="BJ125" i="18"/>
  <c r="BJ147" i="18"/>
  <c r="BJ146" i="18"/>
  <c r="BJ144" i="18"/>
  <c r="BJ128" i="18"/>
  <c r="BJ126" i="18"/>
  <c r="AF220" i="17"/>
  <c r="BJ120" i="17"/>
  <c r="BJ147" i="17"/>
  <c r="BJ127" i="17"/>
  <c r="BJ128" i="17"/>
  <c r="BJ129" i="17"/>
  <c r="BJ142" i="17"/>
  <c r="BJ143" i="17"/>
  <c r="BJ132" i="17"/>
  <c r="BJ140" i="17"/>
  <c r="BJ124" i="17"/>
  <c r="BJ126" i="17"/>
  <c r="BJ133" i="17"/>
  <c r="BJ200" i="17"/>
  <c r="BJ212" i="17"/>
  <c r="BJ199" i="17"/>
  <c r="BJ213" i="17"/>
  <c r="BJ78" i="17"/>
  <c r="BJ144" i="17" s="1"/>
  <c r="BK42" i="17"/>
  <c r="BJ43" i="17"/>
  <c r="BI47" i="17"/>
  <c r="BI48" i="17" s="1"/>
  <c r="BI101" i="17"/>
  <c r="BI134" i="17" s="1"/>
  <c r="BJ34" i="17"/>
  <c r="BK33" i="17"/>
  <c r="BI38" i="17"/>
  <c r="BI39" i="17" s="1"/>
  <c r="BI78" i="17"/>
  <c r="BI144" i="17" s="1"/>
  <c r="BK155" i="17" a="1"/>
  <c r="BK155" i="17" s="1"/>
  <c r="BK87" i="17"/>
  <c r="BK54" i="17"/>
  <c r="BK37" i="17"/>
  <c r="BK202" i="17" s="1"/>
  <c r="BL28" i="17"/>
  <c r="BK44" i="17"/>
  <c r="BK46" i="17"/>
  <c r="BK35" i="17"/>
  <c r="BK36" i="17"/>
  <c r="BK45" i="17"/>
  <c r="BK205" i="17"/>
  <c r="BK157" i="17" a="1"/>
  <c r="BK157" i="17" s="1"/>
  <c r="BK88" i="17"/>
  <c r="BK156" i="17" a="1"/>
  <c r="BK156" i="17" s="1"/>
  <c r="BK55" i="17"/>
  <c r="BK56" i="17"/>
  <c r="BK158" i="17" a="1"/>
  <c r="BK158" i="17" s="1"/>
  <c r="BK89" i="17"/>
  <c r="BK159" i="17" a="1"/>
  <c r="BK159" i="17" s="1"/>
  <c r="BK90" i="17"/>
  <c r="BK57" i="17"/>
  <c r="BK58" i="17"/>
  <c r="BK160" i="17" a="1"/>
  <c r="BK160" i="17" s="1"/>
  <c r="BK91" i="17"/>
  <c r="BK92" i="17"/>
  <c r="BK59" i="17"/>
  <c r="BK161" i="17" a="1"/>
  <c r="BK161" i="17" s="1"/>
  <c r="BK162" i="17" a="1"/>
  <c r="BK162" i="17" s="1"/>
  <c r="BK93" i="17"/>
  <c r="BK60" i="17"/>
  <c r="BK163" i="17" a="1"/>
  <c r="BK163" i="17" s="1"/>
  <c r="BK61" i="17"/>
  <c r="BK94" i="17"/>
  <c r="BK164" i="17" a="1"/>
  <c r="BK164" i="17" s="1"/>
  <c r="BK95" i="17"/>
  <c r="BK62" i="17"/>
  <c r="BK63" i="17"/>
  <c r="BK165" i="17" a="1"/>
  <c r="BK165" i="17" s="1"/>
  <c r="BK96" i="17"/>
  <c r="BK64" i="17"/>
  <c r="BK166" i="17" a="1"/>
  <c r="BK166" i="17" s="1"/>
  <c r="BK97" i="17"/>
  <c r="BK167" i="17" a="1"/>
  <c r="BK167" i="17" s="1"/>
  <c r="BK98" i="17"/>
  <c r="BK65" i="17"/>
  <c r="BK66" i="17"/>
  <c r="BK168" i="17" a="1"/>
  <c r="BK168" i="17" s="1"/>
  <c r="BK99" i="17"/>
  <c r="BK100" i="17"/>
  <c r="BK169" i="17" a="1"/>
  <c r="BK169" i="17" s="1"/>
  <c r="BK67" i="17"/>
  <c r="BK68" i="17"/>
  <c r="BK170" i="17" a="1"/>
  <c r="BK170" i="17" s="1"/>
  <c r="BK101" i="17"/>
  <c r="BK102" i="17"/>
  <c r="BK69" i="17"/>
  <c r="BK171" i="17" a="1"/>
  <c r="BK171" i="17" s="1"/>
  <c r="BK70" i="17"/>
  <c r="BK172" i="17" a="1"/>
  <c r="BK172" i="17" s="1"/>
  <c r="BK104" i="17"/>
  <c r="BK71" i="17"/>
  <c r="BK173" i="17" a="1"/>
  <c r="BK173" i="17" s="1"/>
  <c r="BK174" i="17" a="1"/>
  <c r="BK174" i="17" s="1"/>
  <c r="BK72" i="17"/>
  <c r="BK105" i="17"/>
  <c r="BK175" i="17" a="1"/>
  <c r="BK175" i="17" s="1"/>
  <c r="BK106" i="17"/>
  <c r="BK73" i="17"/>
  <c r="BK107" i="17"/>
  <c r="BK176" i="17" a="1"/>
  <c r="BK176" i="17" s="1"/>
  <c r="BK74" i="17"/>
  <c r="BK140" i="17" s="1"/>
  <c r="BK108" i="17"/>
  <c r="BK177" i="17" a="1"/>
  <c r="BK177" i="17" s="1"/>
  <c r="BK75" i="17"/>
  <c r="BK76" i="17"/>
  <c r="BK178" i="17" a="1"/>
  <c r="BK178" i="17" s="1"/>
  <c r="BK109" i="17"/>
  <c r="BK179" i="17" a="1"/>
  <c r="BK179" i="17" s="1"/>
  <c r="BK110" i="17"/>
  <c r="BK77" i="17"/>
  <c r="BK180" i="17" a="1"/>
  <c r="BK180" i="17" s="1"/>
  <c r="BK78" i="17"/>
  <c r="BK111" i="17"/>
  <c r="BK79" i="17"/>
  <c r="BK181" i="17" a="1"/>
  <c r="BK181" i="17" s="1"/>
  <c r="BK112" i="17"/>
  <c r="BK182" i="17" a="1"/>
  <c r="BK182" i="17" s="1"/>
  <c r="BK113" i="17"/>
  <c r="BK81" i="17"/>
  <c r="BK114" i="17"/>
  <c r="BJ101" i="17"/>
  <c r="BJ134" i="17" s="1"/>
  <c r="BK143" i="17" l="1"/>
  <c r="BK120" i="17"/>
  <c r="BK133" i="17"/>
  <c r="BK125" i="17"/>
  <c r="BK137" i="17"/>
  <c r="BK123" i="17"/>
  <c r="BK135" i="17"/>
  <c r="BK145" i="18"/>
  <c r="BK127" i="18"/>
  <c r="BK130" i="18"/>
  <c r="BK134" i="18"/>
  <c r="BK133" i="18"/>
  <c r="BK142" i="18"/>
  <c r="BK141" i="18"/>
  <c r="BL33" i="18"/>
  <c r="BK34" i="18"/>
  <c r="BJ79" i="18"/>
  <c r="BJ145" i="18" s="1"/>
  <c r="BJ38" i="18"/>
  <c r="BJ39" i="18" s="1"/>
  <c r="BL42" i="18"/>
  <c r="BK43" i="18"/>
  <c r="BJ102" i="18"/>
  <c r="BJ135" i="18" s="1"/>
  <c r="BJ47" i="18"/>
  <c r="BJ48" i="18" s="1"/>
  <c r="BK200" i="18"/>
  <c r="BK213" i="18"/>
  <c r="BL114" i="18"/>
  <c r="BL182" i="18" a="1"/>
  <c r="BL182" i="18" s="1"/>
  <c r="BL181" i="18" a="1"/>
  <c r="BL181" i="18" s="1"/>
  <c r="BL80" i="18"/>
  <c r="BL113" i="18"/>
  <c r="BL79" i="18"/>
  <c r="BL112" i="18"/>
  <c r="BL180" i="18" a="1"/>
  <c r="BL180" i="18" s="1"/>
  <c r="BL78" i="18"/>
  <c r="BL111" i="18"/>
  <c r="BL179" i="18" a="1"/>
  <c r="BL179" i="18" s="1"/>
  <c r="BL77" i="18"/>
  <c r="BL110" i="18"/>
  <c r="BL178" i="18" a="1"/>
  <c r="BL178" i="18" s="1"/>
  <c r="BL76" i="18"/>
  <c r="BL177" i="18" a="1"/>
  <c r="BL177" i="18" s="1"/>
  <c r="BL109" i="18"/>
  <c r="BL75" i="18"/>
  <c r="BL108" i="18"/>
  <c r="BL176" i="18" a="1"/>
  <c r="BL176" i="18" s="1"/>
  <c r="BL74" i="18"/>
  <c r="BL107" i="18"/>
  <c r="BL175" i="18" a="1"/>
  <c r="BL175" i="18" s="1"/>
  <c r="BL73" i="18"/>
  <c r="BL106" i="18"/>
  <c r="BL174" i="18" a="1"/>
  <c r="BL174" i="18" s="1"/>
  <c r="BL72" i="18"/>
  <c r="BL105" i="18"/>
  <c r="BL173" i="18" a="1"/>
  <c r="BL173" i="18" s="1"/>
  <c r="BL71" i="18"/>
  <c r="BL172" i="18" a="1"/>
  <c r="BL172" i="18" s="1"/>
  <c r="BL70" i="18"/>
  <c r="BL171" i="18" a="1"/>
  <c r="BL171" i="18" s="1"/>
  <c r="BL170" i="18" a="1"/>
  <c r="BL170" i="18" s="1"/>
  <c r="BL69" i="18"/>
  <c r="BL102" i="18"/>
  <c r="BL169" i="18" a="1"/>
  <c r="BL169" i="18" s="1"/>
  <c r="BL68" i="18"/>
  <c r="BL101" i="18"/>
  <c r="BL168" i="18" a="1"/>
  <c r="BL168" i="18" s="1"/>
  <c r="BL100" i="18"/>
  <c r="BL67" i="18"/>
  <c r="BL66" i="18"/>
  <c r="BL99" i="18"/>
  <c r="BL167" i="18" a="1"/>
  <c r="BL167" i="18" s="1"/>
  <c r="BL65" i="18"/>
  <c r="BL98" i="18"/>
  <c r="BL166" i="18" a="1"/>
  <c r="BL166" i="18" s="1"/>
  <c r="BL97" i="18"/>
  <c r="BL165" i="18" a="1"/>
  <c r="BL165" i="18" s="1"/>
  <c r="BL64" i="18"/>
  <c r="BL164" i="18" a="1"/>
  <c r="BL164" i="18" s="1"/>
  <c r="BL96" i="18"/>
  <c r="BL63" i="18"/>
  <c r="BL163" i="18" a="1"/>
  <c r="BL163" i="18" s="1"/>
  <c r="BL62" i="18"/>
  <c r="BL95" i="18"/>
  <c r="BL61" i="18"/>
  <c r="BL94" i="18"/>
  <c r="BL162" i="18" a="1"/>
  <c r="BL162" i="18" s="1"/>
  <c r="BL161" i="18" a="1"/>
  <c r="BL161" i="18" s="1"/>
  <c r="BL60" i="18"/>
  <c r="BL93" i="18"/>
  <c r="BL59" i="18"/>
  <c r="BL160" i="18" a="1"/>
  <c r="BL160" i="18" s="1"/>
  <c r="BL92" i="18"/>
  <c r="BL58" i="18"/>
  <c r="BL91" i="18"/>
  <c r="BL159" i="18" a="1"/>
  <c r="BL159" i="18" s="1"/>
  <c r="BL57" i="18"/>
  <c r="BL90" i="18"/>
  <c r="BL158" i="18" a="1"/>
  <c r="BL158" i="18" s="1"/>
  <c r="BL56" i="18"/>
  <c r="BL89" i="18"/>
  <c r="BL157" i="18" a="1"/>
  <c r="BL157" i="18" s="1"/>
  <c r="BL55" i="18"/>
  <c r="BL88" i="18"/>
  <c r="BL156" i="18" a="1"/>
  <c r="BL156" i="18" s="1"/>
  <c r="BL205" i="18"/>
  <c r="BL54" i="18"/>
  <c r="BM28" i="18"/>
  <c r="BL37" i="18"/>
  <c r="BL87" i="18"/>
  <c r="BL35" i="18"/>
  <c r="BL36" i="18"/>
  <c r="BL155" i="18" a="1"/>
  <c r="BL155" i="18" s="1"/>
  <c r="BK199" i="18"/>
  <c r="BK212" i="18"/>
  <c r="BK120" i="18"/>
  <c r="BK139" i="18"/>
  <c r="BK131" i="18"/>
  <c r="BK123" i="18"/>
  <c r="BK138" i="18"/>
  <c r="BK129" i="18"/>
  <c r="BK137" i="18"/>
  <c r="BK122" i="18"/>
  <c r="BK126" i="18"/>
  <c r="BK143" i="18"/>
  <c r="BK140" i="18"/>
  <c r="BK121" i="18"/>
  <c r="BK147" i="18"/>
  <c r="BK128" i="18"/>
  <c r="BK125" i="18"/>
  <c r="BK144" i="18"/>
  <c r="BK135" i="18"/>
  <c r="BK132" i="18"/>
  <c r="BK124" i="18"/>
  <c r="BK139" i="17"/>
  <c r="BK127" i="17"/>
  <c r="BK131" i="17"/>
  <c r="BK121" i="17"/>
  <c r="AG220" i="17"/>
  <c r="BK126" i="17"/>
  <c r="BK130" i="17"/>
  <c r="BK141" i="17"/>
  <c r="BK145" i="17"/>
  <c r="BK142" i="17"/>
  <c r="BK138" i="17"/>
  <c r="BK147" i="17"/>
  <c r="BK134" i="17"/>
  <c r="BK124" i="17"/>
  <c r="BK129" i="17"/>
  <c r="BK122" i="17"/>
  <c r="BK128" i="17"/>
  <c r="BK132" i="17"/>
  <c r="BK144" i="17"/>
  <c r="BK200" i="17"/>
  <c r="BK199" i="17"/>
  <c r="BK212" i="17"/>
  <c r="AG221" i="17"/>
  <c r="BK213" i="17"/>
  <c r="BL156" i="17" a="1"/>
  <c r="BL156" i="17" s="1"/>
  <c r="BL155" i="17" a="1"/>
  <c r="BL155" i="17" s="1"/>
  <c r="BL87" i="17"/>
  <c r="BL36" i="17"/>
  <c r="BM28" i="17"/>
  <c r="BL44" i="17"/>
  <c r="BL54" i="17"/>
  <c r="BL46" i="17"/>
  <c r="BL35" i="17"/>
  <c r="BL45" i="17"/>
  <c r="BL37" i="17"/>
  <c r="BL202" i="17" s="1"/>
  <c r="BL55" i="17"/>
  <c r="BL205" i="17"/>
  <c r="BL88" i="17"/>
  <c r="BL157" i="17" a="1"/>
  <c r="BL157" i="17" s="1"/>
  <c r="BL158" i="17" a="1"/>
  <c r="BL158" i="17" s="1"/>
  <c r="BL89" i="17"/>
  <c r="BL56" i="17"/>
  <c r="BL57" i="17"/>
  <c r="BL90" i="17"/>
  <c r="BL159" i="17" a="1"/>
  <c r="BL159" i="17" s="1"/>
  <c r="BL58" i="17"/>
  <c r="BL91" i="17"/>
  <c r="BL160" i="17" a="1"/>
  <c r="BL160" i="17" s="1"/>
  <c r="BL92" i="17"/>
  <c r="BL59" i="17"/>
  <c r="BL161" i="17" a="1"/>
  <c r="BL161" i="17" s="1"/>
  <c r="BL162" i="17" a="1"/>
  <c r="BL162" i="17" s="1"/>
  <c r="BL93" i="17"/>
  <c r="BL60" i="17"/>
  <c r="BL61" i="17"/>
  <c r="BL94" i="17"/>
  <c r="BL163" i="17" a="1"/>
  <c r="BL163" i="17" s="1"/>
  <c r="BL62" i="17"/>
  <c r="BL95" i="17"/>
  <c r="BL164" i="17" a="1"/>
  <c r="BL164" i="17" s="1"/>
  <c r="BL96" i="17"/>
  <c r="BL165" i="17" a="1"/>
  <c r="BL165" i="17" s="1"/>
  <c r="BL63" i="17"/>
  <c r="BL97" i="17"/>
  <c r="BL166" i="17" a="1"/>
  <c r="BL166" i="17" s="1"/>
  <c r="BL64" i="17"/>
  <c r="BL167" i="17" a="1"/>
  <c r="BL167" i="17" s="1"/>
  <c r="BL98" i="17"/>
  <c r="BL65" i="17"/>
  <c r="BL168" i="17" a="1"/>
  <c r="BL168" i="17" s="1"/>
  <c r="BL99" i="17"/>
  <c r="BL66" i="17"/>
  <c r="BL67" i="17"/>
  <c r="BL169" i="17" a="1"/>
  <c r="BL169" i="17" s="1"/>
  <c r="BL100" i="17"/>
  <c r="BL68" i="17"/>
  <c r="BL101" i="17"/>
  <c r="BL170" i="17" a="1"/>
  <c r="BL170" i="17" s="1"/>
  <c r="BL102" i="17"/>
  <c r="BL69" i="17"/>
  <c r="BL171" i="17" a="1"/>
  <c r="BL171" i="17" s="1"/>
  <c r="BL172" i="17" a="1"/>
  <c r="BL172" i="17" s="1"/>
  <c r="BL70" i="17"/>
  <c r="BL173" i="17" a="1"/>
  <c r="BL173" i="17" s="1"/>
  <c r="BL71" i="17"/>
  <c r="BL174" i="17" a="1"/>
  <c r="BL174" i="17" s="1"/>
  <c r="BL105" i="17"/>
  <c r="BL72" i="17"/>
  <c r="BL106" i="17"/>
  <c r="BL175" i="17" a="1"/>
  <c r="BL175" i="17" s="1"/>
  <c r="BL73" i="17"/>
  <c r="BL176" i="17" a="1"/>
  <c r="BL176" i="17" s="1"/>
  <c r="BL74" i="17"/>
  <c r="BL107" i="17"/>
  <c r="BL75" i="17"/>
  <c r="BL108" i="17"/>
  <c r="BL177" i="17" a="1"/>
  <c r="BL177" i="17" s="1"/>
  <c r="BL178" i="17" a="1"/>
  <c r="BL178" i="17" s="1"/>
  <c r="BL76" i="17"/>
  <c r="BL109" i="17"/>
  <c r="BL77" i="17"/>
  <c r="BL110" i="17"/>
  <c r="BL179" i="17" a="1"/>
  <c r="BL179" i="17" s="1"/>
  <c r="BL78" i="17"/>
  <c r="BL111" i="17"/>
  <c r="BL180" i="17" a="1"/>
  <c r="BL180" i="17" s="1"/>
  <c r="BL112" i="17"/>
  <c r="BL181" i="17" a="1"/>
  <c r="BL181" i="17" s="1"/>
  <c r="BL79" i="17"/>
  <c r="BL182" i="17" a="1"/>
  <c r="BL182" i="17" s="1"/>
  <c r="BL113" i="17"/>
  <c r="BL114" i="17"/>
  <c r="BK34" i="17"/>
  <c r="BL80" i="17" s="1"/>
  <c r="BL33" i="17"/>
  <c r="BJ38" i="17"/>
  <c r="BJ39" i="17" s="1"/>
  <c r="BJ79" i="17"/>
  <c r="BJ145" i="17" s="1"/>
  <c r="BJ47" i="17"/>
  <c r="BJ48" i="17" s="1"/>
  <c r="BJ102" i="17"/>
  <c r="BJ135" i="17" s="1"/>
  <c r="BK43" i="17"/>
  <c r="BL42" i="17"/>
  <c r="BL125" i="17" l="1"/>
  <c r="BL126" i="17"/>
  <c r="BL138" i="17"/>
  <c r="BL145" i="17"/>
  <c r="BL146" i="17"/>
  <c r="BL131" i="17"/>
  <c r="BL122" i="17"/>
  <c r="BL129" i="17"/>
  <c r="BL130" i="17"/>
  <c r="BL132" i="17"/>
  <c r="BL103" i="18"/>
  <c r="BL129" i="18"/>
  <c r="BL134" i="18"/>
  <c r="BL121" i="18"/>
  <c r="BL140" i="18"/>
  <c r="BL133" i="18"/>
  <c r="BL144" i="18"/>
  <c r="BL120" i="18"/>
  <c r="BL145" i="18"/>
  <c r="BL142" i="18"/>
  <c r="BL141" i="18"/>
  <c r="BM33" i="18"/>
  <c r="BL34" i="18"/>
  <c r="BK80" i="18"/>
  <c r="BK146" i="18" s="1"/>
  <c r="BK38" i="18"/>
  <c r="BK39" i="18" s="1"/>
  <c r="BM42" i="18"/>
  <c r="BL43" i="18"/>
  <c r="BK103" i="18"/>
  <c r="BK136" i="18" s="1"/>
  <c r="BK47" i="18"/>
  <c r="BK48" i="18" s="1"/>
  <c r="BM182" i="18" a="1"/>
  <c r="BM182" i="18" s="1"/>
  <c r="BM81" i="18"/>
  <c r="BM114" i="18"/>
  <c r="BM113" i="18"/>
  <c r="BM80" i="18"/>
  <c r="BM181" i="18" a="1"/>
  <c r="BM181" i="18" s="1"/>
  <c r="BM180" i="18" a="1"/>
  <c r="BM180" i="18" s="1"/>
  <c r="BM79" i="18"/>
  <c r="BM112" i="18"/>
  <c r="BM78" i="18"/>
  <c r="BM111" i="18"/>
  <c r="BM179" i="18" a="1"/>
  <c r="BM179" i="18" s="1"/>
  <c r="BM77" i="18"/>
  <c r="BM110" i="18"/>
  <c r="BM178" i="18" a="1"/>
  <c r="BM178" i="18" s="1"/>
  <c r="BM109" i="18"/>
  <c r="BM76" i="18"/>
  <c r="BM177" i="18" a="1"/>
  <c r="BM177" i="18" s="1"/>
  <c r="BM75" i="18"/>
  <c r="BM108" i="18"/>
  <c r="BM176" i="18" a="1"/>
  <c r="BM176" i="18" s="1"/>
  <c r="BM74" i="18"/>
  <c r="BM107" i="18"/>
  <c r="BM175" i="18" a="1"/>
  <c r="BM175" i="18" s="1"/>
  <c r="BM73" i="18"/>
  <c r="BM106" i="18"/>
  <c r="BM174" i="18" a="1"/>
  <c r="BM174" i="18" s="1"/>
  <c r="BM72" i="18"/>
  <c r="BM173" i="18" a="1"/>
  <c r="BM173" i="18" s="1"/>
  <c r="BM71" i="18"/>
  <c r="BM104" i="18"/>
  <c r="BM172" i="18" a="1"/>
  <c r="BM172" i="18" s="1"/>
  <c r="BM70" i="18"/>
  <c r="BM103" i="18"/>
  <c r="BM171" i="18" a="1"/>
  <c r="BM171" i="18" s="1"/>
  <c r="BM102" i="18"/>
  <c r="BM69" i="18"/>
  <c r="BM170" i="18" a="1"/>
  <c r="BM170" i="18" s="1"/>
  <c r="BM68" i="18"/>
  <c r="BM101" i="18"/>
  <c r="BM169" i="18" a="1"/>
  <c r="BM169" i="18" s="1"/>
  <c r="BM168" i="18" a="1"/>
  <c r="BM168" i="18" s="1"/>
  <c r="BM100" i="18"/>
  <c r="BM67" i="18"/>
  <c r="BM66" i="18"/>
  <c r="BM99" i="18"/>
  <c r="BM167" i="18" a="1"/>
  <c r="BM167" i="18" s="1"/>
  <c r="BM65" i="18"/>
  <c r="BM98" i="18"/>
  <c r="BM166" i="18" a="1"/>
  <c r="BM166" i="18" s="1"/>
  <c r="BM165" i="18" a="1"/>
  <c r="BM165" i="18" s="1"/>
  <c r="BM64" i="18"/>
  <c r="BM97" i="18"/>
  <c r="BM164" i="18" a="1"/>
  <c r="BM164" i="18" s="1"/>
  <c r="BM96" i="18"/>
  <c r="BM63" i="18"/>
  <c r="BM62" i="18"/>
  <c r="BM95" i="18"/>
  <c r="BM163" i="18" a="1"/>
  <c r="BM163" i="18" s="1"/>
  <c r="BM61" i="18"/>
  <c r="BM94" i="18"/>
  <c r="BM162" i="18" a="1"/>
  <c r="BM162" i="18" s="1"/>
  <c r="BM161" i="18" a="1"/>
  <c r="BM161" i="18" s="1"/>
  <c r="BM60" i="18"/>
  <c r="BM93" i="18"/>
  <c r="BM59" i="18"/>
  <c r="BM160" i="18" a="1"/>
  <c r="BM160" i="18" s="1"/>
  <c r="BM92" i="18"/>
  <c r="BM159" i="18" a="1"/>
  <c r="BM159" i="18" s="1"/>
  <c r="BM58" i="18"/>
  <c r="BM91" i="18"/>
  <c r="BM57" i="18"/>
  <c r="BM90" i="18"/>
  <c r="BM158" i="18" a="1"/>
  <c r="BM158" i="18" s="1"/>
  <c r="BM56" i="18"/>
  <c r="BM89" i="18"/>
  <c r="BM157" i="18" a="1"/>
  <c r="BM157" i="18" s="1"/>
  <c r="BM55" i="18"/>
  <c r="BM88" i="18"/>
  <c r="BM156" i="18" a="1"/>
  <c r="BM156" i="18" s="1"/>
  <c r="BM205" i="18"/>
  <c r="BM35" i="18"/>
  <c r="BM36" i="18"/>
  <c r="BM87" i="18"/>
  <c r="BM37" i="18"/>
  <c r="BM202" i="18" s="1"/>
  <c r="BM155" i="18" a="1"/>
  <c r="BM155" i="18" s="1"/>
  <c r="BN28" i="18"/>
  <c r="BM54" i="18"/>
  <c r="BL199" i="18"/>
  <c r="BL212" i="18"/>
  <c r="BL200" i="18"/>
  <c r="BL213" i="18"/>
  <c r="BL139" i="18"/>
  <c r="BL138" i="18"/>
  <c r="BL136" i="18"/>
  <c r="BL130" i="18"/>
  <c r="BL128" i="18"/>
  <c r="BL127" i="18"/>
  <c r="BL126" i="18"/>
  <c r="BL125" i="18"/>
  <c r="BL124" i="18"/>
  <c r="BL123" i="18"/>
  <c r="BL202" i="18"/>
  <c r="BL146" i="18"/>
  <c r="BL143" i="18"/>
  <c r="BL135" i="18"/>
  <c r="BL132" i="18"/>
  <c r="BL122" i="18"/>
  <c r="BL131" i="18"/>
  <c r="BL139" i="17"/>
  <c r="BL140" i="17"/>
  <c r="BL120" i="17"/>
  <c r="BL128" i="17"/>
  <c r="BL143" i="17"/>
  <c r="BL135" i="17"/>
  <c r="BL142" i="17"/>
  <c r="BL144" i="17"/>
  <c r="BL133" i="17"/>
  <c r="BL121" i="17"/>
  <c r="BL123" i="17"/>
  <c r="BL124" i="17"/>
  <c r="BL141" i="17"/>
  <c r="BL127" i="17"/>
  <c r="BL134" i="17"/>
  <c r="BL103" i="17"/>
  <c r="BL136" i="17" s="1"/>
  <c r="BL200" i="17"/>
  <c r="BL212" i="17"/>
  <c r="BL199" i="17"/>
  <c r="BL213" i="17"/>
  <c r="BM155" i="17" a="1"/>
  <c r="BM155" i="17" s="1"/>
  <c r="BM87" i="17"/>
  <c r="BM54" i="17"/>
  <c r="BM36" i="17"/>
  <c r="BN28" i="17"/>
  <c r="BM46" i="17"/>
  <c r="BM44" i="17"/>
  <c r="BM55" i="17"/>
  <c r="BM45" i="17"/>
  <c r="BM35" i="17"/>
  <c r="BM37" i="17"/>
  <c r="BM202" i="17" s="1"/>
  <c r="BM88" i="17"/>
  <c r="BM156" i="17" a="1"/>
  <c r="BM156" i="17" s="1"/>
  <c r="BM205" i="17"/>
  <c r="BM157" i="17" a="1"/>
  <c r="BM157" i="17" s="1"/>
  <c r="BM89" i="17"/>
  <c r="BM56" i="17"/>
  <c r="BM158" i="17" a="1"/>
  <c r="BM158" i="17" s="1"/>
  <c r="BM57" i="17"/>
  <c r="BM90" i="17"/>
  <c r="BM159" i="17" a="1"/>
  <c r="BM159" i="17" s="1"/>
  <c r="BM91" i="17"/>
  <c r="BM160" i="17" a="1"/>
  <c r="BM160" i="17" s="1"/>
  <c r="BM58" i="17"/>
  <c r="BM161" i="17" a="1"/>
  <c r="BM161" i="17" s="1"/>
  <c r="BM92" i="17"/>
  <c r="BM59" i="17"/>
  <c r="BM93" i="17"/>
  <c r="BM162" i="17" a="1"/>
  <c r="BM162" i="17" s="1"/>
  <c r="BM60" i="17"/>
  <c r="BM61" i="17"/>
  <c r="BM163" i="17" a="1"/>
  <c r="BM163" i="17" s="1"/>
  <c r="BM94" i="17"/>
  <c r="BM62" i="17"/>
  <c r="BM164" i="17" a="1"/>
  <c r="BM164" i="17" s="1"/>
  <c r="BM95" i="17"/>
  <c r="BM96" i="17"/>
  <c r="BM165" i="17" a="1"/>
  <c r="BM165" i="17" s="1"/>
  <c r="BM63" i="17"/>
  <c r="BM97" i="17"/>
  <c r="BM166" i="17" a="1"/>
  <c r="BM166" i="17" s="1"/>
  <c r="BM64" i="17"/>
  <c r="BM98" i="17"/>
  <c r="BM65" i="17"/>
  <c r="BM167" i="17" a="1"/>
  <c r="BM167" i="17" s="1"/>
  <c r="BM168" i="17" a="1"/>
  <c r="BM168" i="17" s="1"/>
  <c r="BM99" i="17"/>
  <c r="BM66" i="17"/>
  <c r="BM100" i="17"/>
  <c r="BM67" i="17"/>
  <c r="BM169" i="17" a="1"/>
  <c r="BM169" i="17" s="1"/>
  <c r="BM101" i="17"/>
  <c r="BM170" i="17" a="1"/>
  <c r="BM170" i="17" s="1"/>
  <c r="BM68" i="17"/>
  <c r="BM171" i="17" a="1"/>
  <c r="BM171" i="17" s="1"/>
  <c r="BM102" i="17"/>
  <c r="BM69" i="17"/>
  <c r="BM172" i="17" a="1"/>
  <c r="BM172" i="17" s="1"/>
  <c r="BM103" i="17"/>
  <c r="BM70" i="17"/>
  <c r="BM71" i="17"/>
  <c r="BM173" i="17" a="1"/>
  <c r="BM173" i="17" s="1"/>
  <c r="BM72" i="17"/>
  <c r="BM174" i="17" a="1"/>
  <c r="BM174" i="17" s="1"/>
  <c r="BM73" i="17"/>
  <c r="BM106" i="17"/>
  <c r="BM175" i="17" a="1"/>
  <c r="BM175" i="17" s="1"/>
  <c r="BM107" i="17"/>
  <c r="BM74" i="17"/>
  <c r="BM176" i="17" a="1"/>
  <c r="BM176" i="17" s="1"/>
  <c r="BM177" i="17" a="1"/>
  <c r="BM177" i="17" s="1"/>
  <c r="BM75" i="17"/>
  <c r="BM108" i="17"/>
  <c r="BM76" i="17"/>
  <c r="BM109" i="17"/>
  <c r="BM178" i="17" a="1"/>
  <c r="BM178" i="17" s="1"/>
  <c r="BM77" i="17"/>
  <c r="BM110" i="17"/>
  <c r="BM179" i="17" a="1"/>
  <c r="BM179" i="17" s="1"/>
  <c r="BM111" i="17"/>
  <c r="BM78" i="17"/>
  <c r="BM180" i="17" a="1"/>
  <c r="BM180" i="17" s="1"/>
  <c r="BM181" i="17" a="1"/>
  <c r="BM181" i="17" s="1"/>
  <c r="BM79" i="17"/>
  <c r="BM112" i="17"/>
  <c r="BM182" i="17" a="1"/>
  <c r="BM182" i="17" s="1"/>
  <c r="BM113" i="17"/>
  <c r="BM80" i="17"/>
  <c r="BM114" i="17"/>
  <c r="BM42" i="17"/>
  <c r="BL43" i="17"/>
  <c r="BL34" i="17"/>
  <c r="BM33" i="17"/>
  <c r="BK47" i="17"/>
  <c r="BK48" i="17" s="1"/>
  <c r="BK103" i="17"/>
  <c r="BK136" i="17" s="1"/>
  <c r="BK38" i="17"/>
  <c r="BK39" i="17" s="1"/>
  <c r="BK80" i="17"/>
  <c r="BK146" i="17" s="1"/>
  <c r="BM125" i="17" l="1"/>
  <c r="BM140" i="17"/>
  <c r="BM124" i="17"/>
  <c r="BM131" i="17"/>
  <c r="BM129" i="17"/>
  <c r="BM130" i="18"/>
  <c r="BM141" i="18"/>
  <c r="BM146" i="18"/>
  <c r="BM129" i="18"/>
  <c r="BM140" i="18"/>
  <c r="BM133" i="18"/>
  <c r="BM123" i="18"/>
  <c r="BM122" i="18"/>
  <c r="BM147" i="18"/>
  <c r="BM145" i="18"/>
  <c r="BM142" i="18"/>
  <c r="BM135" i="18"/>
  <c r="BM134" i="18"/>
  <c r="BM131" i="18"/>
  <c r="BN33" i="18"/>
  <c r="BM34" i="18"/>
  <c r="BM38" i="18" s="1"/>
  <c r="BM39" i="18" s="1"/>
  <c r="BL81" i="18"/>
  <c r="BL147" i="18" s="1"/>
  <c r="BL38" i="18"/>
  <c r="BL39" i="18" s="1"/>
  <c r="BN42" i="18"/>
  <c r="BM43" i="18"/>
  <c r="BL104" i="18"/>
  <c r="BL137" i="18" s="1"/>
  <c r="BL47" i="18"/>
  <c r="BL48" i="18" s="1"/>
  <c r="BM199" i="18"/>
  <c r="BM212" i="18"/>
  <c r="BM200" i="18"/>
  <c r="BM213" i="18"/>
  <c r="BN182" i="18" a="1"/>
  <c r="BN182" i="18" s="1"/>
  <c r="BN81" i="18"/>
  <c r="BN114" i="18"/>
  <c r="BN80" i="18"/>
  <c r="BN113" i="18"/>
  <c r="BN181" i="18" a="1"/>
  <c r="BN181" i="18" s="1"/>
  <c r="BN79" i="18"/>
  <c r="BN112" i="18"/>
  <c r="BN180" i="18" a="1"/>
  <c r="BN180" i="18" s="1"/>
  <c r="BN78" i="18"/>
  <c r="BN111" i="18"/>
  <c r="BN179" i="18" a="1"/>
  <c r="BN179" i="18" s="1"/>
  <c r="BN77" i="18"/>
  <c r="BN110" i="18"/>
  <c r="BN178" i="18" a="1"/>
  <c r="BN178" i="18" s="1"/>
  <c r="BN109" i="18"/>
  <c r="BN76" i="18"/>
  <c r="BN177" i="18" a="1"/>
  <c r="BN177" i="18" s="1"/>
  <c r="BN75" i="18"/>
  <c r="BN108" i="18"/>
  <c r="BN176" i="18" a="1"/>
  <c r="BN176" i="18" s="1"/>
  <c r="BN74" i="18"/>
  <c r="BN107" i="18"/>
  <c r="BN175" i="18" a="1"/>
  <c r="BN175" i="18" s="1"/>
  <c r="BN73" i="18"/>
  <c r="BN174" i="18" a="1"/>
  <c r="BN174" i="18" s="1"/>
  <c r="BN72" i="18"/>
  <c r="BN173" i="18" a="1"/>
  <c r="BN173" i="18" s="1"/>
  <c r="BN71" i="18"/>
  <c r="BN104" i="18"/>
  <c r="BN172" i="18" a="1"/>
  <c r="BN172" i="18" s="1"/>
  <c r="BN70" i="18"/>
  <c r="BN103" i="18"/>
  <c r="BN171" i="18" a="1"/>
  <c r="BN171" i="18" s="1"/>
  <c r="BN69" i="18"/>
  <c r="BN102" i="18"/>
  <c r="BN170" i="18" a="1"/>
  <c r="BN170" i="18" s="1"/>
  <c r="BN169" i="18" a="1"/>
  <c r="BN169" i="18" s="1"/>
  <c r="BN68" i="18"/>
  <c r="BN101" i="18"/>
  <c r="BN168" i="18" a="1"/>
  <c r="BN168" i="18" s="1"/>
  <c r="BN100" i="18"/>
  <c r="BN67" i="18"/>
  <c r="BN66" i="18"/>
  <c r="BN99" i="18"/>
  <c r="BN167" i="18" a="1"/>
  <c r="BN167" i="18" s="1"/>
  <c r="BN65" i="18"/>
  <c r="BN98" i="18"/>
  <c r="BN166" i="18" a="1"/>
  <c r="BN166" i="18" s="1"/>
  <c r="BN165" i="18" a="1"/>
  <c r="BN165" i="18" s="1"/>
  <c r="BN97" i="18"/>
  <c r="BN64" i="18"/>
  <c r="BN63" i="18"/>
  <c r="BN96" i="18"/>
  <c r="BN164" i="18" a="1"/>
  <c r="BN164" i="18" s="1"/>
  <c r="BN62" i="18"/>
  <c r="BN95" i="18"/>
  <c r="BN163" i="18" a="1"/>
  <c r="BN163" i="18" s="1"/>
  <c r="BN61" i="18"/>
  <c r="BN94" i="18"/>
  <c r="BN162" i="18" a="1"/>
  <c r="BN162" i="18" s="1"/>
  <c r="BN161" i="18" a="1"/>
  <c r="BN161" i="18" s="1"/>
  <c r="BN60" i="18"/>
  <c r="BN93" i="18"/>
  <c r="BN160" i="18" a="1"/>
  <c r="BN160" i="18" s="1"/>
  <c r="BN59" i="18"/>
  <c r="BN92" i="18"/>
  <c r="BN58" i="18"/>
  <c r="BN91" i="18"/>
  <c r="BN159" i="18" a="1"/>
  <c r="BN159" i="18" s="1"/>
  <c r="BN57" i="18"/>
  <c r="BN90" i="18"/>
  <c r="BN158" i="18" a="1"/>
  <c r="BN158" i="18" s="1"/>
  <c r="BN56" i="18"/>
  <c r="BN89" i="18"/>
  <c r="BN157" i="18" a="1"/>
  <c r="BN157" i="18" s="1"/>
  <c r="BN55" i="18"/>
  <c r="BN88" i="18"/>
  <c r="BN156" i="18" a="1"/>
  <c r="BN156" i="18" s="1"/>
  <c r="BN205" i="18"/>
  <c r="BN36" i="18"/>
  <c r="BN37" i="18"/>
  <c r="BN54" i="18"/>
  <c r="BO28" i="18"/>
  <c r="BN87" i="18"/>
  <c r="BN35" i="18"/>
  <c r="BN155" i="18" a="1"/>
  <c r="BN155" i="18" s="1"/>
  <c r="BM139" i="18"/>
  <c r="BM137" i="18"/>
  <c r="BM136" i="18"/>
  <c r="BM132" i="18"/>
  <c r="BM124" i="18"/>
  <c r="BM120" i="18"/>
  <c r="BM127" i="18"/>
  <c r="BM125" i="18"/>
  <c r="BM121" i="18"/>
  <c r="BM144" i="18"/>
  <c r="BM143" i="18"/>
  <c r="BM128" i="18"/>
  <c r="BM126" i="18"/>
  <c r="BM130" i="17"/>
  <c r="BM133" i="17"/>
  <c r="BM126" i="17"/>
  <c r="BM134" i="17"/>
  <c r="BM146" i="17"/>
  <c r="BM120" i="17"/>
  <c r="BM139" i="17"/>
  <c r="BM141" i="17"/>
  <c r="BM142" i="17"/>
  <c r="BM144" i="17"/>
  <c r="BM136" i="17"/>
  <c r="BM121" i="17"/>
  <c r="BM128" i="17"/>
  <c r="BM145" i="17"/>
  <c r="BM132" i="17"/>
  <c r="BM135" i="17"/>
  <c r="BM122" i="17"/>
  <c r="BM123" i="17"/>
  <c r="BM127" i="17"/>
  <c r="BM143" i="17"/>
  <c r="BM200" i="17"/>
  <c r="BM212" i="17"/>
  <c r="BM199" i="17"/>
  <c r="BM213" i="17"/>
  <c r="BM104" i="17"/>
  <c r="BM137" i="17" s="1"/>
  <c r="BM81" i="17"/>
  <c r="BM147" i="17" s="1"/>
  <c r="BN155" i="17" a="1"/>
  <c r="BN155" i="17" s="1"/>
  <c r="BN87" i="17"/>
  <c r="BN205" i="17"/>
  <c r="BN54" i="17"/>
  <c r="BN156" i="17" a="1"/>
  <c r="BN156" i="17" s="1"/>
  <c r="BN36" i="17"/>
  <c r="BN55" i="17"/>
  <c r="BN35" i="17"/>
  <c r="BN45" i="17"/>
  <c r="BN37" i="17"/>
  <c r="BN88" i="17"/>
  <c r="BN46" i="17"/>
  <c r="BO28" i="17"/>
  <c r="BN44" i="17"/>
  <c r="BN157" i="17" a="1"/>
  <c r="BN157" i="17" s="1"/>
  <c r="BN158" i="17" a="1"/>
  <c r="BN158" i="17" s="1"/>
  <c r="BN56" i="17"/>
  <c r="BN89" i="17"/>
  <c r="BN57" i="17"/>
  <c r="BN159" i="17" a="1"/>
  <c r="BN159" i="17" s="1"/>
  <c r="BN90" i="17"/>
  <c r="BN91" i="17"/>
  <c r="BN58" i="17"/>
  <c r="BN160" i="17" a="1"/>
  <c r="BN160" i="17" s="1"/>
  <c r="BN59" i="17"/>
  <c r="BN92" i="17"/>
  <c r="BN161" i="17" a="1"/>
  <c r="BN161" i="17" s="1"/>
  <c r="BN60" i="17"/>
  <c r="BN162" i="17" a="1"/>
  <c r="BN162" i="17" s="1"/>
  <c r="BN93" i="17"/>
  <c r="BN61" i="17"/>
  <c r="BN94" i="17"/>
  <c r="BN163" i="17" a="1"/>
  <c r="BN163" i="17" s="1"/>
  <c r="BN62" i="17"/>
  <c r="BN95" i="17"/>
  <c r="BN164" i="17" a="1"/>
  <c r="BN164" i="17" s="1"/>
  <c r="BN165" i="17" a="1"/>
  <c r="BN165" i="17" s="1"/>
  <c r="BN96" i="17"/>
  <c r="BN63" i="17"/>
  <c r="BN97" i="17"/>
  <c r="BN166" i="17" a="1"/>
  <c r="BN166" i="17" s="1"/>
  <c r="BN64" i="17"/>
  <c r="BN98" i="17"/>
  <c r="BN167" i="17" a="1"/>
  <c r="BN167" i="17" s="1"/>
  <c r="BN65" i="17"/>
  <c r="BN66" i="17"/>
  <c r="BN168" i="17" a="1"/>
  <c r="BN168" i="17" s="1"/>
  <c r="BN99" i="17"/>
  <c r="BN169" i="17" a="1"/>
  <c r="BN169" i="17" s="1"/>
  <c r="BN67" i="17"/>
  <c r="BN100" i="17"/>
  <c r="BN170" i="17" a="1"/>
  <c r="BN170" i="17" s="1"/>
  <c r="BN68" i="17"/>
  <c r="BN101" i="17"/>
  <c r="BN102" i="17"/>
  <c r="BN69" i="17"/>
  <c r="BN171" i="17" a="1"/>
  <c r="BN171" i="17" s="1"/>
  <c r="BN70" i="17"/>
  <c r="BN103" i="17"/>
  <c r="BN172" i="17" a="1"/>
  <c r="BN172" i="17" s="1"/>
  <c r="BN104" i="17"/>
  <c r="BN173" i="17" a="1"/>
  <c r="BN173" i="17" s="1"/>
  <c r="BN71" i="17"/>
  <c r="BN72" i="17"/>
  <c r="BN174" i="17" a="1"/>
  <c r="BN174" i="17" s="1"/>
  <c r="BN175" i="17" a="1"/>
  <c r="BN175" i="17" s="1"/>
  <c r="BN73" i="17"/>
  <c r="BN176" i="17" a="1"/>
  <c r="BN176" i="17" s="1"/>
  <c r="BN107" i="17"/>
  <c r="BN74" i="17"/>
  <c r="BN75" i="17"/>
  <c r="BN108" i="17"/>
  <c r="BN177" i="17" a="1"/>
  <c r="BN177" i="17" s="1"/>
  <c r="BN76" i="17"/>
  <c r="BN109" i="17"/>
  <c r="BN178" i="17" a="1"/>
  <c r="BN178" i="17" s="1"/>
  <c r="BN77" i="17"/>
  <c r="BN179" i="17" a="1"/>
  <c r="BN179" i="17" s="1"/>
  <c r="BN110" i="17"/>
  <c r="BN111" i="17"/>
  <c r="BN180" i="17" a="1"/>
  <c r="BN180" i="17" s="1"/>
  <c r="BN78" i="17"/>
  <c r="BN112" i="17"/>
  <c r="BN181" i="17" a="1"/>
  <c r="BN181" i="17" s="1"/>
  <c r="BN79" i="17"/>
  <c r="BN113" i="17"/>
  <c r="BN182" i="17" a="1"/>
  <c r="BN182" i="17" s="1"/>
  <c r="BN80" i="17"/>
  <c r="BN114" i="17"/>
  <c r="BN81" i="17"/>
  <c r="BL38" i="17"/>
  <c r="BL39" i="17" s="1"/>
  <c r="BL81" i="17"/>
  <c r="BL147" i="17" s="1"/>
  <c r="BN33" i="17"/>
  <c r="BM34" i="17"/>
  <c r="BM38" i="17" s="1"/>
  <c r="BM39" i="17" s="1"/>
  <c r="BL47" i="17"/>
  <c r="BL48" i="17" s="1"/>
  <c r="BL104" i="17"/>
  <c r="BL137" i="17" s="1"/>
  <c r="BM43" i="17"/>
  <c r="BN42" i="17"/>
  <c r="BN144" i="17" l="1"/>
  <c r="BN124" i="17"/>
  <c r="BN131" i="17"/>
  <c r="BN140" i="17"/>
  <c r="BN137" i="17"/>
  <c r="BN129" i="17"/>
  <c r="BN130" i="17"/>
  <c r="BN105" i="18"/>
  <c r="BN138" i="18" s="1"/>
  <c r="BN145" i="17"/>
  <c r="BN135" i="17"/>
  <c r="BN202" i="17"/>
  <c r="BN147" i="17"/>
  <c r="BN146" i="17"/>
  <c r="BN133" i="18"/>
  <c r="BN142" i="18"/>
  <c r="BN141" i="18"/>
  <c r="BN132" i="18"/>
  <c r="BN144" i="18"/>
  <c r="BN131" i="18"/>
  <c r="BN126" i="18"/>
  <c r="BN122" i="18"/>
  <c r="BN146" i="18"/>
  <c r="BN125" i="18"/>
  <c r="BN130" i="18"/>
  <c r="BN128" i="18"/>
  <c r="BO33" i="18"/>
  <c r="BN34" i="18"/>
  <c r="BN38" i="18" s="1"/>
  <c r="BN39" i="18" s="1"/>
  <c r="BO42" i="18"/>
  <c r="BN43" i="18"/>
  <c r="BM105" i="18"/>
  <c r="BM138" i="18" s="1"/>
  <c r="BM47" i="18"/>
  <c r="BM48" i="18" s="1"/>
  <c r="BN200" i="18"/>
  <c r="BN213" i="18"/>
  <c r="BO182" i="18" a="1"/>
  <c r="BO182" i="18" s="1"/>
  <c r="BO81" i="18"/>
  <c r="BO114" i="18"/>
  <c r="BO181" i="18" a="1"/>
  <c r="BO181" i="18" s="1"/>
  <c r="BO113" i="18"/>
  <c r="BO80" i="18"/>
  <c r="BO79" i="18"/>
  <c r="BO112" i="18"/>
  <c r="BO180" i="18" a="1"/>
  <c r="BO180" i="18" s="1"/>
  <c r="BO78" i="18"/>
  <c r="BO111" i="18"/>
  <c r="BO179" i="18" a="1"/>
  <c r="BO179" i="18" s="1"/>
  <c r="BO77" i="18"/>
  <c r="BO110" i="18"/>
  <c r="BO178" i="18" a="1"/>
  <c r="BO178" i="18" s="1"/>
  <c r="BO109" i="18"/>
  <c r="BO76" i="18"/>
  <c r="BO177" i="18" a="1"/>
  <c r="BO177" i="18" s="1"/>
  <c r="BO75" i="18"/>
  <c r="BO108" i="18"/>
  <c r="BO176" i="18" a="1"/>
  <c r="BO176" i="18" s="1"/>
  <c r="BO74" i="18"/>
  <c r="BO175" i="18" a="1"/>
  <c r="BO175" i="18" s="1"/>
  <c r="BO73" i="18"/>
  <c r="BO174" i="18" a="1"/>
  <c r="BO174" i="18" s="1"/>
  <c r="BO72" i="18"/>
  <c r="BO105" i="18"/>
  <c r="BO173" i="18" a="1"/>
  <c r="BO173" i="18" s="1"/>
  <c r="BO71" i="18"/>
  <c r="BO104" i="18"/>
  <c r="BO172" i="18" a="1"/>
  <c r="BO172" i="18" s="1"/>
  <c r="BO70" i="18"/>
  <c r="BO103" i="18"/>
  <c r="BO171" i="18" a="1"/>
  <c r="BO171" i="18" s="1"/>
  <c r="BO102" i="18"/>
  <c r="BO170" i="18" a="1"/>
  <c r="BO170" i="18" s="1"/>
  <c r="BO69" i="18"/>
  <c r="BO68" i="18"/>
  <c r="BO101" i="18"/>
  <c r="BO169" i="18" a="1"/>
  <c r="BO169" i="18" s="1"/>
  <c r="BO168" i="18" a="1"/>
  <c r="BO168" i="18" s="1"/>
  <c r="BO100" i="18"/>
  <c r="BO67" i="18"/>
  <c r="BO66" i="18"/>
  <c r="BO99" i="18"/>
  <c r="BO167" i="18" a="1"/>
  <c r="BO167" i="18" s="1"/>
  <c r="BO65" i="18"/>
  <c r="BO98" i="18"/>
  <c r="BO166" i="18" a="1"/>
  <c r="BO166" i="18" s="1"/>
  <c r="BO165" i="18" a="1"/>
  <c r="BO165" i="18" s="1"/>
  <c r="BO97" i="18"/>
  <c r="BO64" i="18"/>
  <c r="BO63" i="18"/>
  <c r="BO96" i="18"/>
  <c r="BO164" i="18" a="1"/>
  <c r="BO164" i="18" s="1"/>
  <c r="BO62" i="18"/>
  <c r="BO95" i="18"/>
  <c r="BO163" i="18" a="1"/>
  <c r="BO163" i="18" s="1"/>
  <c r="BO162" i="18" a="1"/>
  <c r="BO162" i="18" s="1"/>
  <c r="BO61" i="18"/>
  <c r="BO94" i="18"/>
  <c r="BO161" i="18" a="1"/>
  <c r="BO161" i="18" s="1"/>
  <c r="BO60" i="18"/>
  <c r="BO93" i="18"/>
  <c r="BO160" i="18" a="1"/>
  <c r="BO160" i="18" s="1"/>
  <c r="BO59" i="18"/>
  <c r="BO92" i="18"/>
  <c r="BO91" i="18"/>
  <c r="BO159" i="18" a="1"/>
  <c r="BO159" i="18" s="1"/>
  <c r="BO58" i="18"/>
  <c r="BO57" i="18"/>
  <c r="BO90" i="18"/>
  <c r="BO158" i="18" a="1"/>
  <c r="BO158" i="18" s="1"/>
  <c r="BO56" i="18"/>
  <c r="BO89" i="18"/>
  <c r="BO157" i="18" a="1"/>
  <c r="BO157" i="18" s="1"/>
  <c r="BO55" i="18"/>
  <c r="BO88" i="18"/>
  <c r="BO156" i="18" a="1"/>
  <c r="BO156" i="18" s="1"/>
  <c r="BO205" i="18"/>
  <c r="BP28" i="18"/>
  <c r="BO37" i="18"/>
  <c r="BO155" i="18" a="1"/>
  <c r="BO155" i="18" s="1"/>
  <c r="BO35" i="18"/>
  <c r="BO36" i="18"/>
  <c r="BN199" i="18"/>
  <c r="BN212" i="18"/>
  <c r="BN145" i="18"/>
  <c r="BN134" i="18"/>
  <c r="BN129" i="18"/>
  <c r="BN124" i="18"/>
  <c r="BN121" i="18"/>
  <c r="BN140" i="18"/>
  <c r="BN137" i="18"/>
  <c r="BN202" i="18"/>
  <c r="BN120" i="18"/>
  <c r="BN123" i="18"/>
  <c r="BN136" i="18"/>
  <c r="BN143" i="18"/>
  <c r="BN135" i="18"/>
  <c r="BN127" i="18"/>
  <c r="BN147" i="18"/>
  <c r="BN120" i="17"/>
  <c r="BN132" i="17"/>
  <c r="BN122" i="17"/>
  <c r="BN142" i="17"/>
  <c r="BN136" i="17"/>
  <c r="BN141" i="17"/>
  <c r="BN133" i="17"/>
  <c r="BN123" i="17"/>
  <c r="BN128" i="17"/>
  <c r="BN126" i="17"/>
  <c r="BN127" i="17"/>
  <c r="BN121" i="17"/>
  <c r="BN125" i="17"/>
  <c r="BN134" i="17"/>
  <c r="BN143" i="17"/>
  <c r="BN200" i="17"/>
  <c r="BN212" i="17"/>
  <c r="BN199" i="17"/>
  <c r="BN213" i="17"/>
  <c r="BO155" i="17" a="1"/>
  <c r="BO155" i="17" s="1"/>
  <c r="BO35" i="17"/>
  <c r="BO36" i="17"/>
  <c r="BO205" i="17"/>
  <c r="BO37" i="17"/>
  <c r="BO46" i="17"/>
  <c r="BO44" i="17"/>
  <c r="BP28" i="17"/>
  <c r="BO45" i="17"/>
  <c r="BO55" i="17"/>
  <c r="BO156" i="17" a="1"/>
  <c r="BO156" i="17" s="1"/>
  <c r="BO157" i="17" a="1"/>
  <c r="BO157" i="17" s="1"/>
  <c r="BO88" i="17"/>
  <c r="BO89" i="17"/>
  <c r="BO158" i="17" a="1"/>
  <c r="BO158" i="17" s="1"/>
  <c r="BO56" i="17"/>
  <c r="BO90" i="17"/>
  <c r="BO159" i="17" a="1"/>
  <c r="BO159" i="17" s="1"/>
  <c r="BO57" i="17"/>
  <c r="BO58" i="17"/>
  <c r="BO91" i="17"/>
  <c r="BO160" i="17" a="1"/>
  <c r="BO160" i="17" s="1"/>
  <c r="BO59" i="17"/>
  <c r="BO161" i="17" a="1"/>
  <c r="BO161" i="17" s="1"/>
  <c r="BO92" i="17"/>
  <c r="BO162" i="17" a="1"/>
  <c r="BO162" i="17" s="1"/>
  <c r="BO93" i="17"/>
  <c r="BO60" i="17"/>
  <c r="BO61" i="17"/>
  <c r="BO94" i="17"/>
  <c r="BO163" i="17" a="1"/>
  <c r="BO163" i="17" s="1"/>
  <c r="BO62" i="17"/>
  <c r="BO164" i="17" a="1"/>
  <c r="BO164" i="17" s="1"/>
  <c r="BO95" i="17"/>
  <c r="BO63" i="17"/>
  <c r="BO165" i="17" a="1"/>
  <c r="BO165" i="17" s="1"/>
  <c r="BO96" i="17"/>
  <c r="BO166" i="17" a="1"/>
  <c r="BO166" i="17" s="1"/>
  <c r="BO64" i="17"/>
  <c r="BO97" i="17"/>
  <c r="BO98" i="17"/>
  <c r="BO65" i="17"/>
  <c r="BO167" i="17" a="1"/>
  <c r="BO167" i="17" s="1"/>
  <c r="BO99" i="17"/>
  <c r="BO66" i="17"/>
  <c r="BO168" i="17" a="1"/>
  <c r="BO168" i="17" s="1"/>
  <c r="BO169" i="17" a="1"/>
  <c r="BO169" i="17" s="1"/>
  <c r="BO67" i="17"/>
  <c r="BO100" i="17"/>
  <c r="BO101" i="17"/>
  <c r="BO68" i="17"/>
  <c r="BO170" i="17" a="1"/>
  <c r="BO170" i="17" s="1"/>
  <c r="BO102" i="17"/>
  <c r="BO69" i="17"/>
  <c r="BO171" i="17" a="1"/>
  <c r="BO171" i="17" s="1"/>
  <c r="BO103" i="17"/>
  <c r="BO70" i="17"/>
  <c r="BO172" i="17" a="1"/>
  <c r="BO172" i="17" s="1"/>
  <c r="BO104" i="17"/>
  <c r="BO173" i="17" a="1"/>
  <c r="BO173" i="17" s="1"/>
  <c r="BO71" i="17"/>
  <c r="BO105" i="17"/>
  <c r="BO174" i="17" a="1"/>
  <c r="BO174" i="17" s="1"/>
  <c r="BO72" i="17"/>
  <c r="BO175" i="17" a="1"/>
  <c r="BO175" i="17" s="1"/>
  <c r="BO73" i="17"/>
  <c r="BO176" i="17" a="1"/>
  <c r="BO176" i="17" s="1"/>
  <c r="BO74" i="17"/>
  <c r="BO75" i="17"/>
  <c r="BO108" i="17"/>
  <c r="BO177" i="17" a="1"/>
  <c r="BO177" i="17" s="1"/>
  <c r="BO76" i="17"/>
  <c r="BO109" i="17"/>
  <c r="BO178" i="17" a="1"/>
  <c r="BO178" i="17" s="1"/>
  <c r="BO77" i="17"/>
  <c r="BO110" i="17"/>
  <c r="BO179" i="17" a="1"/>
  <c r="BO179" i="17" s="1"/>
  <c r="BO111" i="17"/>
  <c r="BO78" i="17"/>
  <c r="BO180" i="17" a="1"/>
  <c r="BO180" i="17" s="1"/>
  <c r="BO79" i="17"/>
  <c r="BO112" i="17"/>
  <c r="BO181" i="17" a="1"/>
  <c r="BO181" i="17" s="1"/>
  <c r="BO80" i="17"/>
  <c r="BO182" i="17" a="1"/>
  <c r="BO182" i="17" s="1"/>
  <c r="BO113" i="17"/>
  <c r="BO81" i="17"/>
  <c r="BO114" i="17"/>
  <c r="BN43" i="17"/>
  <c r="BO42" i="17"/>
  <c r="BM47" i="17"/>
  <c r="BM48" i="17" s="1"/>
  <c r="BM105" i="17"/>
  <c r="BM138" i="17" s="1"/>
  <c r="BN34" i="17"/>
  <c r="BN38" i="17" s="1"/>
  <c r="BN39" i="17" s="1"/>
  <c r="BO33" i="17"/>
  <c r="BN105" i="17"/>
  <c r="BN138" i="17" s="1"/>
  <c r="BO122" i="17" l="1"/>
  <c r="BO136" i="17"/>
  <c r="BO138" i="17"/>
  <c r="BO131" i="17"/>
  <c r="BO137" i="17"/>
  <c r="BO202" i="17"/>
  <c r="BO124" i="18"/>
  <c r="BO130" i="18"/>
  <c r="BO121" i="18"/>
  <c r="BO133" i="18"/>
  <c r="BO146" i="18"/>
  <c r="BO135" i="18"/>
  <c r="BP33" i="18"/>
  <c r="BO34" i="18"/>
  <c r="BP42" i="18"/>
  <c r="BO43" i="18"/>
  <c r="BN106" i="18"/>
  <c r="BN139" i="18" s="1"/>
  <c r="BN47" i="18"/>
  <c r="BN48" i="18" s="1"/>
  <c r="BP182" i="18" a="1"/>
  <c r="BP182" i="18" s="1"/>
  <c r="BP81" i="18"/>
  <c r="BP114" i="18"/>
  <c r="BP113" i="18"/>
  <c r="BP80" i="18"/>
  <c r="BP181" i="18" a="1"/>
  <c r="BP181" i="18" s="1"/>
  <c r="BP180" i="18" a="1"/>
  <c r="BP180" i="18" s="1"/>
  <c r="BP79" i="18"/>
  <c r="BP112" i="18"/>
  <c r="BP78" i="18"/>
  <c r="BP111" i="18"/>
  <c r="BP179" i="18" a="1"/>
  <c r="BP179" i="18" s="1"/>
  <c r="BP77" i="18"/>
  <c r="BP110" i="18"/>
  <c r="BP178" i="18" a="1"/>
  <c r="BP178" i="18" s="1"/>
  <c r="BP76" i="18"/>
  <c r="BP177" i="18" a="1"/>
  <c r="BP177" i="18" s="1"/>
  <c r="BP109" i="18"/>
  <c r="BP75" i="18"/>
  <c r="BP176" i="18" a="1"/>
  <c r="BP176" i="18" s="1"/>
  <c r="BP74" i="18"/>
  <c r="BP107" i="18"/>
  <c r="BP175" i="18" a="1"/>
  <c r="BP175" i="18" s="1"/>
  <c r="BP73" i="18"/>
  <c r="BP106" i="18"/>
  <c r="BP174" i="18" a="1"/>
  <c r="BP174" i="18" s="1"/>
  <c r="BP72" i="18"/>
  <c r="BP105" i="18"/>
  <c r="BP173" i="18" a="1"/>
  <c r="BP173" i="18" s="1"/>
  <c r="BP71" i="18"/>
  <c r="BP104" i="18"/>
  <c r="BP172" i="18" a="1"/>
  <c r="BP172" i="18" s="1"/>
  <c r="BP70" i="18"/>
  <c r="BP103" i="18"/>
  <c r="BP171" i="18" a="1"/>
  <c r="BP171" i="18" s="1"/>
  <c r="BP69" i="18"/>
  <c r="BP102" i="18"/>
  <c r="BP170" i="18" a="1"/>
  <c r="BP170" i="18" s="1"/>
  <c r="BP169" i="18" a="1"/>
  <c r="BP169" i="18" s="1"/>
  <c r="BP68" i="18"/>
  <c r="BP101" i="18"/>
  <c r="BP168" i="18" a="1"/>
  <c r="BP168" i="18" s="1"/>
  <c r="BP100" i="18"/>
  <c r="BP67" i="18"/>
  <c r="BP66" i="18"/>
  <c r="BP99" i="18"/>
  <c r="BP167" i="18" a="1"/>
  <c r="BP167" i="18" s="1"/>
  <c r="BP65" i="18"/>
  <c r="BP98" i="18"/>
  <c r="BP166" i="18" a="1"/>
  <c r="BP166" i="18" s="1"/>
  <c r="BP165" i="18" a="1"/>
  <c r="BP165" i="18" s="1"/>
  <c r="BP64" i="18"/>
  <c r="BP97" i="18"/>
  <c r="BP96" i="18"/>
  <c r="BP63" i="18"/>
  <c r="BP164" i="18" a="1"/>
  <c r="BP164" i="18" s="1"/>
  <c r="BP62" i="18"/>
  <c r="BP95" i="18"/>
  <c r="BP163" i="18" a="1"/>
  <c r="BP163" i="18" s="1"/>
  <c r="BP61" i="18"/>
  <c r="BP94" i="18"/>
  <c r="BP162" i="18" a="1"/>
  <c r="BP162" i="18" s="1"/>
  <c r="BP161" i="18" a="1"/>
  <c r="BP161" i="18" s="1"/>
  <c r="BP60" i="18"/>
  <c r="BP93" i="18"/>
  <c r="BP160" i="18" a="1"/>
  <c r="BP160" i="18" s="1"/>
  <c r="BP59" i="18"/>
  <c r="BP92" i="18"/>
  <c r="BP58" i="18"/>
  <c r="BP91" i="18"/>
  <c r="BP159" i="18" a="1"/>
  <c r="BP159" i="18" s="1"/>
  <c r="BP57" i="18"/>
  <c r="BP90" i="18"/>
  <c r="BP158" i="18" a="1"/>
  <c r="BP158" i="18" s="1"/>
  <c r="BP56" i="18"/>
  <c r="BP89" i="18"/>
  <c r="BP157" i="18" a="1"/>
  <c r="BP157" i="18" s="1"/>
  <c r="BP156" i="18" a="1"/>
  <c r="BP156" i="18" s="1"/>
  <c r="BP205" i="18"/>
  <c r="BP155" i="18" a="1"/>
  <c r="BP155" i="18" s="1"/>
  <c r="BQ28" i="18"/>
  <c r="BP35" i="18"/>
  <c r="BP36" i="18"/>
  <c r="BP87" i="18"/>
  <c r="BP37" i="18"/>
  <c r="BO199" i="18"/>
  <c r="BO212" i="18"/>
  <c r="BO200" i="18"/>
  <c r="BO213" i="18"/>
  <c r="BO106" i="18"/>
  <c r="BO139" i="18" s="1"/>
  <c r="BO138" i="18"/>
  <c r="BO137" i="18"/>
  <c r="BO136" i="18"/>
  <c r="BO134" i="18"/>
  <c r="BO129" i="18"/>
  <c r="BO127" i="18"/>
  <c r="BO202" i="18"/>
  <c r="BO147" i="18"/>
  <c r="BO145" i="18"/>
  <c r="BO141" i="18"/>
  <c r="BO131" i="18"/>
  <c r="BO125" i="18"/>
  <c r="BO122" i="18"/>
  <c r="BO143" i="18"/>
  <c r="BO126" i="18"/>
  <c r="BO144" i="18"/>
  <c r="BO142" i="18"/>
  <c r="BO132" i="18"/>
  <c r="BO128" i="18"/>
  <c r="BO123" i="18"/>
  <c r="BO123" i="17"/>
  <c r="BO147" i="17"/>
  <c r="BO132" i="17"/>
  <c r="BO135" i="17"/>
  <c r="BO142" i="17"/>
  <c r="BO145" i="17"/>
  <c r="BO126" i="17"/>
  <c r="BO134" i="17"/>
  <c r="BO144" i="17"/>
  <c r="BO121" i="17"/>
  <c r="BO124" i="17"/>
  <c r="BO128" i="17"/>
  <c r="BO129" i="17"/>
  <c r="BO141" i="17"/>
  <c r="BO130" i="17"/>
  <c r="BO133" i="17"/>
  <c r="BO125" i="17"/>
  <c r="BO127" i="17"/>
  <c r="BO143" i="17"/>
  <c r="BO146" i="17"/>
  <c r="BO200" i="17"/>
  <c r="BO199" i="17"/>
  <c r="BO212" i="17"/>
  <c r="BO213" i="17"/>
  <c r="BP33" i="17"/>
  <c r="BO34" i="17"/>
  <c r="BO43" i="17"/>
  <c r="BP87" i="17" s="1"/>
  <c r="BP42" i="17"/>
  <c r="BN47" i="17"/>
  <c r="BN48" i="17" s="1"/>
  <c r="BN106" i="17"/>
  <c r="BN139" i="17" s="1"/>
  <c r="BP155" i="17" a="1"/>
  <c r="BP155" i="17" s="1"/>
  <c r="BP35" i="17"/>
  <c r="BQ28" i="17"/>
  <c r="BP37" i="17"/>
  <c r="BP36" i="17"/>
  <c r="BP44" i="17"/>
  <c r="BP46" i="17"/>
  <c r="BP45" i="17"/>
  <c r="BP157" i="17" a="1"/>
  <c r="BP157" i="17" s="1"/>
  <c r="BP156" i="17" a="1"/>
  <c r="BP156" i="17" s="1"/>
  <c r="BP205" i="17"/>
  <c r="BP158" i="17" a="1"/>
  <c r="BP158" i="17" s="1"/>
  <c r="BP56" i="17"/>
  <c r="BP89" i="17"/>
  <c r="BP57" i="17"/>
  <c r="BP90" i="17"/>
  <c r="BP159" i="17" a="1"/>
  <c r="BP159" i="17" s="1"/>
  <c r="BP160" i="17" a="1"/>
  <c r="BP160" i="17" s="1"/>
  <c r="BP58" i="17"/>
  <c r="BP91" i="17"/>
  <c r="BP161" i="17" a="1"/>
  <c r="BP161" i="17" s="1"/>
  <c r="BP59" i="17"/>
  <c r="BP92" i="17"/>
  <c r="BP162" i="17" a="1"/>
  <c r="BP162" i="17" s="1"/>
  <c r="BP60" i="17"/>
  <c r="BP93" i="17"/>
  <c r="BP61" i="17"/>
  <c r="BP163" i="17" a="1"/>
  <c r="BP163" i="17" s="1"/>
  <c r="BP94" i="17"/>
  <c r="BP164" i="17" a="1"/>
  <c r="BP164" i="17" s="1"/>
  <c r="BP95" i="17"/>
  <c r="BP62" i="17"/>
  <c r="BP165" i="17" a="1"/>
  <c r="BP165" i="17" s="1"/>
  <c r="BP63" i="17"/>
  <c r="BP96" i="17"/>
  <c r="BP64" i="17"/>
  <c r="BP97" i="17"/>
  <c r="BP166" i="17" a="1"/>
  <c r="BP166" i="17" s="1"/>
  <c r="BP65" i="17"/>
  <c r="BP98" i="17"/>
  <c r="BP167" i="17" a="1"/>
  <c r="BP167" i="17" s="1"/>
  <c r="BP66" i="17"/>
  <c r="BP99" i="17"/>
  <c r="BP168" i="17" a="1"/>
  <c r="BP168" i="17" s="1"/>
  <c r="BP169" i="17" a="1"/>
  <c r="BP169" i="17" s="1"/>
  <c r="BP100" i="17"/>
  <c r="BP67" i="17"/>
  <c r="BP101" i="17"/>
  <c r="BP170" i="17" a="1"/>
  <c r="BP170" i="17" s="1"/>
  <c r="BP68" i="17"/>
  <c r="BP69" i="17"/>
  <c r="BP102" i="17"/>
  <c r="BP171" i="17" a="1"/>
  <c r="BP171" i="17" s="1"/>
  <c r="BP103" i="17"/>
  <c r="BP172" i="17" a="1"/>
  <c r="BP172" i="17" s="1"/>
  <c r="BP70" i="17"/>
  <c r="BP71" i="17"/>
  <c r="BP173" i="17" a="1"/>
  <c r="BP173" i="17" s="1"/>
  <c r="BP104" i="17"/>
  <c r="BP105" i="17"/>
  <c r="BP72" i="17"/>
  <c r="BP174" i="17" a="1"/>
  <c r="BP174" i="17" s="1"/>
  <c r="BP73" i="17"/>
  <c r="BP175" i="17" a="1"/>
  <c r="BP175" i="17" s="1"/>
  <c r="BP106" i="17"/>
  <c r="BP74" i="17"/>
  <c r="BP176" i="17" a="1"/>
  <c r="BP176" i="17" s="1"/>
  <c r="BP75" i="17"/>
  <c r="BP177" i="17" a="1"/>
  <c r="BP177" i="17" s="1"/>
  <c r="BP178" i="17" a="1"/>
  <c r="BP178" i="17" s="1"/>
  <c r="BP109" i="17"/>
  <c r="BP76" i="17"/>
  <c r="BP179" i="17" a="1"/>
  <c r="BP179" i="17" s="1"/>
  <c r="BP110" i="17"/>
  <c r="BP77" i="17"/>
  <c r="BP111" i="17"/>
  <c r="BP180" i="17" a="1"/>
  <c r="BP180" i="17" s="1"/>
  <c r="BP78" i="17"/>
  <c r="BP79" i="17"/>
  <c r="BP112" i="17"/>
  <c r="BP181" i="17" a="1"/>
  <c r="BP181" i="17" s="1"/>
  <c r="BP80" i="17"/>
  <c r="BP113" i="17"/>
  <c r="BP182" i="17" a="1"/>
  <c r="BP182" i="17" s="1"/>
  <c r="BP114" i="17"/>
  <c r="BP81" i="17"/>
  <c r="BO106" i="17"/>
  <c r="BO139" i="17" s="1"/>
  <c r="BP142" i="17" l="1"/>
  <c r="BP144" i="17"/>
  <c r="BP147" i="17"/>
  <c r="BP138" i="17"/>
  <c r="BP54" i="18"/>
  <c r="BP143" i="17"/>
  <c r="BP134" i="17"/>
  <c r="BP202" i="17"/>
  <c r="BP135" i="18"/>
  <c r="BP133" i="18"/>
  <c r="BP126" i="18"/>
  <c r="BP145" i="18"/>
  <c r="BP143" i="18"/>
  <c r="BP129" i="18"/>
  <c r="BP123" i="18"/>
  <c r="BP140" i="18"/>
  <c r="BP146" i="18"/>
  <c r="BQ33" i="18"/>
  <c r="BP34" i="18"/>
  <c r="BO54" i="18"/>
  <c r="BO38" i="18"/>
  <c r="BO39" i="18" s="1"/>
  <c r="BQ42" i="18"/>
  <c r="BP43" i="18"/>
  <c r="BO87" i="18"/>
  <c r="BO107" i="18"/>
  <c r="BO140" i="18" s="1"/>
  <c r="BO47" i="18"/>
  <c r="BO48" i="18" s="1"/>
  <c r="BQ182" i="18" a="1"/>
  <c r="BQ182" i="18" s="1"/>
  <c r="BQ81" i="18"/>
  <c r="BQ114" i="18"/>
  <c r="BQ181" i="18" a="1"/>
  <c r="BQ181" i="18" s="1"/>
  <c r="BQ113" i="18"/>
  <c r="BQ80" i="18"/>
  <c r="BQ180" i="18" a="1"/>
  <c r="BQ180" i="18" s="1"/>
  <c r="BQ79" i="18"/>
  <c r="BQ112" i="18"/>
  <c r="BQ78" i="18"/>
  <c r="BQ111" i="18"/>
  <c r="BQ179" i="18" a="1"/>
  <c r="BQ179" i="18" s="1"/>
  <c r="BQ77" i="18"/>
  <c r="BQ110" i="18"/>
  <c r="BQ178" i="18" a="1"/>
  <c r="BQ178" i="18" s="1"/>
  <c r="BQ76" i="18"/>
  <c r="BQ177" i="18" a="1"/>
  <c r="BQ177" i="18" s="1"/>
  <c r="BQ75" i="18"/>
  <c r="BQ108" i="18"/>
  <c r="BQ176" i="18" a="1"/>
  <c r="BQ176" i="18" s="1"/>
  <c r="BQ74" i="18"/>
  <c r="BQ107" i="18"/>
  <c r="BQ175" i="18" a="1"/>
  <c r="BQ175" i="18" s="1"/>
  <c r="BQ73" i="18"/>
  <c r="BQ106" i="18"/>
  <c r="BQ174" i="18" a="1"/>
  <c r="BQ174" i="18" s="1"/>
  <c r="BQ72" i="18"/>
  <c r="BQ105" i="18"/>
  <c r="BQ173" i="18" a="1"/>
  <c r="BQ173" i="18" s="1"/>
  <c r="BQ71" i="18"/>
  <c r="BQ104" i="18"/>
  <c r="BQ172" i="18" a="1"/>
  <c r="BQ172" i="18" s="1"/>
  <c r="BQ70" i="18"/>
  <c r="BQ103" i="18"/>
  <c r="BQ171" i="18" a="1"/>
  <c r="BQ171" i="18" s="1"/>
  <c r="BQ102" i="18"/>
  <c r="BQ170" i="18" a="1"/>
  <c r="BQ170" i="18" s="1"/>
  <c r="BQ69" i="18"/>
  <c r="BQ68" i="18"/>
  <c r="BQ101" i="18"/>
  <c r="BQ169" i="18" a="1"/>
  <c r="BQ169" i="18" s="1"/>
  <c r="BQ100" i="18"/>
  <c r="BQ168" i="18" a="1"/>
  <c r="BQ168" i="18" s="1"/>
  <c r="BQ67" i="18"/>
  <c r="BQ66" i="18"/>
  <c r="BQ99" i="18"/>
  <c r="BQ167" i="18" a="1"/>
  <c r="BQ167" i="18" s="1"/>
  <c r="BQ65" i="18"/>
  <c r="BQ98" i="18"/>
  <c r="BQ166" i="18" a="1"/>
  <c r="BQ166" i="18" s="1"/>
  <c r="BQ64" i="18"/>
  <c r="BQ165" i="18" a="1"/>
  <c r="BQ165" i="18" s="1"/>
  <c r="BQ97" i="18"/>
  <c r="BQ63" i="18"/>
  <c r="BQ96" i="18"/>
  <c r="BQ164" i="18" a="1"/>
  <c r="BQ164" i="18" s="1"/>
  <c r="BQ62" i="18"/>
  <c r="BQ95" i="18"/>
  <c r="BQ163" i="18" a="1"/>
  <c r="BQ163" i="18" s="1"/>
  <c r="BQ162" i="18" a="1"/>
  <c r="BQ162" i="18" s="1"/>
  <c r="BQ61" i="18"/>
  <c r="BQ94" i="18"/>
  <c r="BQ161" i="18" a="1"/>
  <c r="BQ161" i="18" s="1"/>
  <c r="BQ60" i="18"/>
  <c r="BQ93" i="18"/>
  <c r="BQ160" i="18" a="1"/>
  <c r="BQ160" i="18" s="1"/>
  <c r="BQ59" i="18"/>
  <c r="BQ92" i="18"/>
  <c r="BQ91" i="18"/>
  <c r="BQ159" i="18" a="1"/>
  <c r="BQ159" i="18" s="1"/>
  <c r="BQ58" i="18"/>
  <c r="BQ57" i="18"/>
  <c r="BQ90" i="18"/>
  <c r="BQ158" i="18" a="1"/>
  <c r="BQ158" i="18" s="1"/>
  <c r="BQ157" i="18" a="1"/>
  <c r="BQ157" i="18" s="1"/>
  <c r="BQ55" i="18"/>
  <c r="BQ88" i="18"/>
  <c r="BQ156" i="18" a="1"/>
  <c r="BQ156" i="18" s="1"/>
  <c r="BQ205" i="18"/>
  <c r="BQ87" i="18"/>
  <c r="BR28" i="18"/>
  <c r="BQ37" i="18"/>
  <c r="BQ155" i="18" a="1"/>
  <c r="BQ155" i="18" s="1"/>
  <c r="BQ36" i="18"/>
  <c r="BQ35" i="18"/>
  <c r="BQ54" i="18"/>
  <c r="BP199" i="18"/>
  <c r="BP212" i="18"/>
  <c r="BP200" i="18"/>
  <c r="BP213" i="18"/>
  <c r="BP139" i="18"/>
  <c r="BP138" i="18"/>
  <c r="BP137" i="18"/>
  <c r="BP131" i="18"/>
  <c r="BP127" i="18"/>
  <c r="BP130" i="18"/>
  <c r="BP124" i="18"/>
  <c r="BP144" i="18"/>
  <c r="BP122" i="18"/>
  <c r="BP202" i="18"/>
  <c r="BP142" i="18"/>
  <c r="BP136" i="18"/>
  <c r="BP132" i="18"/>
  <c r="BP147" i="18"/>
  <c r="BP134" i="18"/>
  <c r="BP128" i="18"/>
  <c r="BP125" i="18"/>
  <c r="BP128" i="17"/>
  <c r="BP136" i="17"/>
  <c r="BP124" i="17"/>
  <c r="BP133" i="17"/>
  <c r="BP123" i="17"/>
  <c r="BP125" i="17"/>
  <c r="BP126" i="17"/>
  <c r="BP127" i="17"/>
  <c r="BP129" i="17"/>
  <c r="BP132" i="17"/>
  <c r="BP135" i="17"/>
  <c r="BP130" i="17"/>
  <c r="BP137" i="17"/>
  <c r="BP146" i="17"/>
  <c r="BP139" i="17"/>
  <c r="BP122" i="17"/>
  <c r="BP131" i="17"/>
  <c r="BP145" i="17"/>
  <c r="BP200" i="17"/>
  <c r="BP199" i="17"/>
  <c r="BP212" i="17"/>
  <c r="BP213" i="17"/>
  <c r="BP34" i="17"/>
  <c r="BQ55" i="17" s="1"/>
  <c r="BQ33" i="17"/>
  <c r="BQ155" i="17" a="1"/>
  <c r="BQ155" i="17" s="1"/>
  <c r="BQ205" i="17"/>
  <c r="BQ54" i="17"/>
  <c r="BQ87" i="17"/>
  <c r="BQ35" i="17"/>
  <c r="BQ37" i="17"/>
  <c r="BQ44" i="17"/>
  <c r="BR28" i="17"/>
  <c r="BQ45" i="17"/>
  <c r="BQ36" i="17"/>
  <c r="BQ46" i="17"/>
  <c r="BQ156" i="17" a="1"/>
  <c r="BQ156" i="17" s="1"/>
  <c r="BQ157" i="17" a="1"/>
  <c r="BQ157" i="17" s="1"/>
  <c r="BQ158" i="17" a="1"/>
  <c r="BQ158" i="17" s="1"/>
  <c r="BQ159" i="17" a="1"/>
  <c r="BQ159" i="17" s="1"/>
  <c r="BQ90" i="17"/>
  <c r="BQ57" i="17"/>
  <c r="BQ58" i="17"/>
  <c r="BQ160" i="17" a="1"/>
  <c r="BQ160" i="17" s="1"/>
  <c r="BQ91" i="17"/>
  <c r="BQ92" i="17"/>
  <c r="BQ161" i="17" a="1"/>
  <c r="BQ161" i="17" s="1"/>
  <c r="BQ59" i="17"/>
  <c r="BQ60" i="17"/>
  <c r="BQ162" i="17" a="1"/>
  <c r="BQ162" i="17" s="1"/>
  <c r="BQ93" i="17"/>
  <c r="BQ163" i="17" a="1"/>
  <c r="BQ163" i="17" s="1"/>
  <c r="BQ61" i="17"/>
  <c r="BQ94" i="17"/>
  <c r="BQ62" i="17"/>
  <c r="BQ95" i="17"/>
  <c r="BQ164" i="17" a="1"/>
  <c r="BQ164" i="17" s="1"/>
  <c r="BQ165" i="17" a="1"/>
  <c r="BQ165" i="17" s="1"/>
  <c r="BQ96" i="17"/>
  <c r="BQ63" i="17"/>
  <c r="BQ166" i="17" a="1"/>
  <c r="BQ166" i="17" s="1"/>
  <c r="BQ64" i="17"/>
  <c r="BQ97" i="17"/>
  <c r="BQ65" i="17"/>
  <c r="BQ167" i="17" a="1"/>
  <c r="BQ167" i="17" s="1"/>
  <c r="BQ98" i="17"/>
  <c r="BQ168" i="17" a="1"/>
  <c r="BQ168" i="17" s="1"/>
  <c r="BQ66" i="17"/>
  <c r="BQ99" i="17"/>
  <c r="BQ100" i="17"/>
  <c r="BQ67" i="17"/>
  <c r="BQ169" i="17" a="1"/>
  <c r="BQ169" i="17" s="1"/>
  <c r="BQ101" i="17"/>
  <c r="BQ170" i="17" a="1"/>
  <c r="BQ170" i="17" s="1"/>
  <c r="BQ68" i="17"/>
  <c r="BQ69" i="17"/>
  <c r="BQ171" i="17" a="1"/>
  <c r="BQ171" i="17" s="1"/>
  <c r="BQ102" i="17"/>
  <c r="BQ70" i="17"/>
  <c r="BQ172" i="17" a="1"/>
  <c r="BQ172" i="17" s="1"/>
  <c r="BQ103" i="17"/>
  <c r="BQ71" i="17"/>
  <c r="BQ104" i="17"/>
  <c r="BQ173" i="17" a="1"/>
  <c r="BQ173" i="17" s="1"/>
  <c r="BQ105" i="17"/>
  <c r="BQ72" i="17"/>
  <c r="BQ174" i="17" a="1"/>
  <c r="BQ174" i="17" s="1"/>
  <c r="BQ106" i="17"/>
  <c r="BQ175" i="17" a="1"/>
  <c r="BQ175" i="17" s="1"/>
  <c r="BQ73" i="17"/>
  <c r="BQ107" i="17"/>
  <c r="BQ74" i="17"/>
  <c r="BQ176" i="17" a="1"/>
  <c r="BQ176" i="17" s="1"/>
  <c r="BQ177" i="17" a="1"/>
  <c r="BQ177" i="17" s="1"/>
  <c r="BQ75" i="17"/>
  <c r="BQ178" i="17" a="1"/>
  <c r="BQ178" i="17" s="1"/>
  <c r="BQ76" i="17"/>
  <c r="BQ77" i="17"/>
  <c r="BQ110" i="17"/>
  <c r="BQ179" i="17" a="1"/>
  <c r="BQ179" i="17" s="1"/>
  <c r="BQ111" i="17"/>
  <c r="BQ180" i="17" a="1"/>
  <c r="BQ180" i="17" s="1"/>
  <c r="BQ78" i="17"/>
  <c r="BQ79" i="17"/>
  <c r="BQ112" i="17"/>
  <c r="BQ181" i="17" a="1"/>
  <c r="BQ181" i="17" s="1"/>
  <c r="BQ113" i="17"/>
  <c r="BQ182" i="17" a="1"/>
  <c r="BQ182" i="17" s="1"/>
  <c r="BQ80" i="17"/>
  <c r="BQ114" i="17"/>
  <c r="BQ81" i="17"/>
  <c r="BO38" i="17"/>
  <c r="BO39" i="17" s="1"/>
  <c r="BO54" i="17"/>
  <c r="BP43" i="17"/>
  <c r="BQ88" i="17" s="1"/>
  <c r="BQ42" i="17"/>
  <c r="BP54" i="17"/>
  <c r="BP120" i="17" s="1"/>
  <c r="BO47" i="17"/>
  <c r="BO48" i="17" s="1"/>
  <c r="BO87" i="17"/>
  <c r="BO107" i="17"/>
  <c r="BO140" i="17" s="1"/>
  <c r="BP107" i="17"/>
  <c r="BP140" i="17" s="1"/>
  <c r="BQ129" i="17" l="1"/>
  <c r="BQ144" i="17"/>
  <c r="BQ147" i="17"/>
  <c r="BQ146" i="17"/>
  <c r="BQ140" i="17"/>
  <c r="BQ125" i="17"/>
  <c r="BQ138" i="17"/>
  <c r="BQ139" i="17"/>
  <c r="BP120" i="18"/>
  <c r="BQ202" i="17"/>
  <c r="BQ141" i="18"/>
  <c r="BQ140" i="18"/>
  <c r="BQ134" i="18"/>
  <c r="BQ121" i="18"/>
  <c r="BQ130" i="18"/>
  <c r="BQ120" i="18"/>
  <c r="BQ135" i="18"/>
  <c r="BQ133" i="18"/>
  <c r="BQ132" i="18"/>
  <c r="BQ129" i="18"/>
  <c r="BQ144" i="18"/>
  <c r="BR33" i="18"/>
  <c r="BQ34" i="18"/>
  <c r="BP55" i="18"/>
  <c r="BP38" i="18"/>
  <c r="BP39" i="18" s="1"/>
  <c r="BR42" i="18"/>
  <c r="BQ43" i="18"/>
  <c r="BP108" i="18"/>
  <c r="BP141" i="18" s="1"/>
  <c r="BP88" i="18"/>
  <c r="BP47" i="18"/>
  <c r="BP48" i="18" s="1"/>
  <c r="BR81" i="18"/>
  <c r="BR114" i="18"/>
  <c r="BR182" i="18" a="1"/>
  <c r="BR182" i="18" s="1"/>
  <c r="BR80" i="18"/>
  <c r="BR113" i="18"/>
  <c r="BR181" i="18" a="1"/>
  <c r="BR181" i="18" s="1"/>
  <c r="BR79" i="18"/>
  <c r="BR112" i="18"/>
  <c r="BR180" i="18" a="1"/>
  <c r="BR180" i="18" s="1"/>
  <c r="BR78" i="18"/>
  <c r="BR111" i="18"/>
  <c r="BR179" i="18" a="1"/>
  <c r="BR179" i="18" s="1"/>
  <c r="BR77" i="18"/>
  <c r="BR178" i="18" a="1"/>
  <c r="BR178" i="18" s="1"/>
  <c r="BR76" i="18"/>
  <c r="BR177" i="18" a="1"/>
  <c r="BR177" i="18" s="1"/>
  <c r="BR75" i="18"/>
  <c r="BR108" i="18"/>
  <c r="BR176" i="18" a="1"/>
  <c r="BR176" i="18" s="1"/>
  <c r="BR74" i="18"/>
  <c r="BR107" i="18"/>
  <c r="BR175" i="18" a="1"/>
  <c r="BR175" i="18" s="1"/>
  <c r="BR73" i="18"/>
  <c r="BR106" i="18"/>
  <c r="BR174" i="18" a="1"/>
  <c r="BR174" i="18" s="1"/>
  <c r="BR72" i="18"/>
  <c r="BR105" i="18"/>
  <c r="BR173" i="18" a="1"/>
  <c r="BR173" i="18" s="1"/>
  <c r="BR71" i="18"/>
  <c r="BR104" i="18"/>
  <c r="BR172" i="18" a="1"/>
  <c r="BR172" i="18" s="1"/>
  <c r="BR70" i="18"/>
  <c r="BR103" i="18"/>
  <c r="BR171" i="18" a="1"/>
  <c r="BR171" i="18" s="1"/>
  <c r="BR102" i="18"/>
  <c r="BR69" i="18"/>
  <c r="BR170" i="18" a="1"/>
  <c r="BR170" i="18" s="1"/>
  <c r="BR169" i="18" a="1"/>
  <c r="BR169" i="18" s="1"/>
  <c r="BR68" i="18"/>
  <c r="BR101" i="18"/>
  <c r="BR168" i="18" a="1"/>
  <c r="BR168" i="18" s="1"/>
  <c r="BR100" i="18"/>
  <c r="BR67" i="18"/>
  <c r="BR66" i="18"/>
  <c r="BR99" i="18"/>
  <c r="BR167" i="18" a="1"/>
  <c r="BR167" i="18" s="1"/>
  <c r="BR65" i="18"/>
  <c r="BR98" i="18"/>
  <c r="BR166" i="18" a="1"/>
  <c r="BR166" i="18" s="1"/>
  <c r="BR165" i="18" a="1"/>
  <c r="BR165" i="18" s="1"/>
  <c r="BR97" i="18"/>
  <c r="BR64" i="18"/>
  <c r="BR63" i="18"/>
  <c r="BR96" i="18"/>
  <c r="BR164" i="18" a="1"/>
  <c r="BR164" i="18" s="1"/>
  <c r="BR62" i="18"/>
  <c r="BR95" i="18"/>
  <c r="BR163" i="18" a="1"/>
  <c r="BR163" i="18" s="1"/>
  <c r="BR61" i="18"/>
  <c r="BR94" i="18"/>
  <c r="BR162" i="18" a="1"/>
  <c r="BR162" i="18" s="1"/>
  <c r="BR161" i="18" a="1"/>
  <c r="BR161" i="18" s="1"/>
  <c r="BR60" i="18"/>
  <c r="BR93" i="18"/>
  <c r="BR160" i="18" a="1"/>
  <c r="BR160" i="18" s="1"/>
  <c r="BR59" i="18"/>
  <c r="BR92" i="18"/>
  <c r="BR91" i="18"/>
  <c r="BR58" i="18"/>
  <c r="BR159" i="18" a="1"/>
  <c r="BR159" i="18" s="1"/>
  <c r="BR158" i="18" a="1"/>
  <c r="BR158" i="18" s="1"/>
  <c r="BR56" i="18"/>
  <c r="BR89" i="18"/>
  <c r="BR157" i="18" a="1"/>
  <c r="BR157" i="18" s="1"/>
  <c r="BR55" i="18"/>
  <c r="BR88" i="18"/>
  <c r="BR156" i="18" a="1"/>
  <c r="BR156" i="18" s="1"/>
  <c r="BR205" i="18"/>
  <c r="BR36" i="18"/>
  <c r="BR155" i="18" a="1"/>
  <c r="BR155" i="18" s="1"/>
  <c r="BR37" i="18"/>
  <c r="BR54" i="18"/>
  <c r="BS28" i="18"/>
  <c r="BR35" i="18"/>
  <c r="BR87" i="18"/>
  <c r="BQ200" i="18"/>
  <c r="BQ213" i="18"/>
  <c r="BQ199" i="18"/>
  <c r="BQ212" i="18"/>
  <c r="BQ139" i="18"/>
  <c r="BQ138" i="18"/>
  <c r="BQ137" i="18"/>
  <c r="BQ136" i="18"/>
  <c r="BQ123" i="18"/>
  <c r="BQ202" i="18"/>
  <c r="BQ145" i="18"/>
  <c r="BQ143" i="18"/>
  <c r="BQ127" i="18"/>
  <c r="BQ124" i="18"/>
  <c r="BQ147" i="18"/>
  <c r="BQ128" i="18"/>
  <c r="BQ125" i="18"/>
  <c r="BQ146" i="18"/>
  <c r="BQ131" i="18"/>
  <c r="BQ126" i="18"/>
  <c r="BO120" i="18"/>
  <c r="BQ132" i="17"/>
  <c r="BQ121" i="17"/>
  <c r="BQ124" i="17"/>
  <c r="BQ130" i="17"/>
  <c r="BQ133" i="17"/>
  <c r="BQ120" i="17"/>
  <c r="BQ127" i="17"/>
  <c r="BQ134" i="17"/>
  <c r="BQ135" i="17"/>
  <c r="BQ136" i="17"/>
  <c r="BQ137" i="17"/>
  <c r="BQ143" i="17"/>
  <c r="BO120" i="17"/>
  <c r="BQ126" i="17"/>
  <c r="BQ131" i="17"/>
  <c r="BQ145" i="17"/>
  <c r="BQ123" i="17"/>
  <c r="BQ128" i="17"/>
  <c r="BQ200" i="17"/>
  <c r="BQ212" i="17"/>
  <c r="BQ199" i="17"/>
  <c r="BQ213" i="17"/>
  <c r="BR33" i="17"/>
  <c r="BQ34" i="17"/>
  <c r="BR155" i="17" a="1"/>
  <c r="BR155" i="17" s="1"/>
  <c r="BR54" i="17"/>
  <c r="BR87" i="17"/>
  <c r="BR205" i="17"/>
  <c r="BR44" i="17"/>
  <c r="BR35" i="17"/>
  <c r="BR156" i="17" a="1"/>
  <c r="BR156" i="17" s="1"/>
  <c r="BR37" i="17"/>
  <c r="BS28" i="17"/>
  <c r="BR88" i="17"/>
  <c r="BR36" i="17"/>
  <c r="BR46" i="17"/>
  <c r="BR45" i="17"/>
  <c r="BR55" i="17"/>
  <c r="BR157" i="17" a="1"/>
  <c r="BR157" i="17" s="1"/>
  <c r="BR158" i="17" a="1"/>
  <c r="BR158" i="17" s="1"/>
  <c r="BR159" i="17" a="1"/>
  <c r="BR159" i="17" s="1"/>
  <c r="BR91" i="17"/>
  <c r="BR160" i="17" a="1"/>
  <c r="BR160" i="17" s="1"/>
  <c r="BR58" i="17"/>
  <c r="BR59" i="17"/>
  <c r="BR161" i="17" a="1"/>
  <c r="BR161" i="17" s="1"/>
  <c r="BR92" i="17"/>
  <c r="BR162" i="17" a="1"/>
  <c r="BR162" i="17" s="1"/>
  <c r="BR93" i="17"/>
  <c r="BR60" i="17"/>
  <c r="BR163" i="17" a="1"/>
  <c r="BR163" i="17" s="1"/>
  <c r="BR61" i="17"/>
  <c r="BR94" i="17"/>
  <c r="BR62" i="17"/>
  <c r="BR95" i="17"/>
  <c r="BR164" i="17" a="1"/>
  <c r="BR164" i="17" s="1"/>
  <c r="BR96" i="17"/>
  <c r="BR165" i="17" a="1"/>
  <c r="BR165" i="17" s="1"/>
  <c r="BR63" i="17"/>
  <c r="BR97" i="17"/>
  <c r="BR64" i="17"/>
  <c r="BR166" i="17" a="1"/>
  <c r="BR166" i="17" s="1"/>
  <c r="BR65" i="17"/>
  <c r="BR167" i="17" a="1"/>
  <c r="BR167" i="17" s="1"/>
  <c r="BR98" i="17"/>
  <c r="BR99" i="17"/>
  <c r="BR66" i="17"/>
  <c r="BR168" i="17" a="1"/>
  <c r="BR168" i="17" s="1"/>
  <c r="BR67" i="17"/>
  <c r="BR169" i="17" a="1"/>
  <c r="BR169" i="17" s="1"/>
  <c r="BR100" i="17"/>
  <c r="BR101" i="17"/>
  <c r="BR68" i="17"/>
  <c r="BR170" i="17" a="1"/>
  <c r="BR170" i="17" s="1"/>
  <c r="BR102" i="17"/>
  <c r="BR69" i="17"/>
  <c r="BR171" i="17" a="1"/>
  <c r="BR171" i="17" s="1"/>
  <c r="BR172" i="17" a="1"/>
  <c r="BR172" i="17" s="1"/>
  <c r="BR70" i="17"/>
  <c r="BR103" i="17"/>
  <c r="BR71" i="17"/>
  <c r="BR173" i="17" a="1"/>
  <c r="BR173" i="17" s="1"/>
  <c r="BR104" i="17"/>
  <c r="BR72" i="17"/>
  <c r="BR105" i="17"/>
  <c r="BR174" i="17" a="1"/>
  <c r="BR174" i="17" s="1"/>
  <c r="BR175" i="17" a="1"/>
  <c r="BR175" i="17" s="1"/>
  <c r="BR106" i="17"/>
  <c r="BR73" i="17"/>
  <c r="BR74" i="17"/>
  <c r="BR107" i="17"/>
  <c r="BR176" i="17" a="1"/>
  <c r="BR176" i="17" s="1"/>
  <c r="BR108" i="17"/>
  <c r="BR177" i="17" a="1"/>
  <c r="BR177" i="17" s="1"/>
  <c r="BR75" i="17"/>
  <c r="BR178" i="17" a="1"/>
  <c r="BR178" i="17" s="1"/>
  <c r="BR76" i="17"/>
  <c r="BR179" i="17" a="1"/>
  <c r="BR179" i="17" s="1"/>
  <c r="BR77" i="17"/>
  <c r="BR78" i="17"/>
  <c r="BR180" i="17" a="1"/>
  <c r="BR180" i="17" s="1"/>
  <c r="BR111" i="17"/>
  <c r="BR79" i="17"/>
  <c r="BR112" i="17"/>
  <c r="BR181" i="17" a="1"/>
  <c r="BR181" i="17" s="1"/>
  <c r="BR80" i="17"/>
  <c r="BR182" i="17" a="1"/>
  <c r="BR182" i="17" s="1"/>
  <c r="BR113" i="17"/>
  <c r="BR114" i="17"/>
  <c r="BR81" i="17"/>
  <c r="BP38" i="17"/>
  <c r="BP39" i="17" s="1"/>
  <c r="BP55" i="17"/>
  <c r="BR42" i="17"/>
  <c r="BQ43" i="17"/>
  <c r="BQ108" i="17"/>
  <c r="BQ141" i="17" s="1"/>
  <c r="BP47" i="17"/>
  <c r="BP48" i="17" s="1"/>
  <c r="BP88" i="17"/>
  <c r="BP108" i="17"/>
  <c r="BP141" i="17" s="1"/>
  <c r="BR141" i="17" l="1"/>
  <c r="BR132" i="17"/>
  <c r="BR121" i="17"/>
  <c r="BR135" i="17"/>
  <c r="BR124" i="17"/>
  <c r="BR109" i="18"/>
  <c r="BR139" i="17"/>
  <c r="BR202" i="17"/>
  <c r="BR130" i="18"/>
  <c r="BR124" i="18"/>
  <c r="BR136" i="18"/>
  <c r="BR134" i="18"/>
  <c r="BR135" i="18"/>
  <c r="BR133" i="18"/>
  <c r="BR121" i="18"/>
  <c r="BR144" i="18"/>
  <c r="BS33" i="18"/>
  <c r="BR34" i="18"/>
  <c r="BQ56" i="18"/>
  <c r="BQ38" i="18"/>
  <c r="BQ39" i="18" s="1"/>
  <c r="BS42" i="18"/>
  <c r="BR43" i="18"/>
  <c r="BQ109" i="18"/>
  <c r="BQ142" i="18" s="1"/>
  <c r="BQ89" i="18"/>
  <c r="BQ47" i="18"/>
  <c r="BQ48" i="18" s="1"/>
  <c r="BR200" i="18"/>
  <c r="BR213" i="18"/>
  <c r="BS182" i="18" a="1"/>
  <c r="BS182" i="18" s="1"/>
  <c r="BS81" i="18"/>
  <c r="BS114" i="18"/>
  <c r="BS181" i="18" a="1"/>
  <c r="BS181" i="18" s="1"/>
  <c r="BS80" i="18"/>
  <c r="BS113" i="18"/>
  <c r="BS180" i="18" a="1"/>
  <c r="BS180" i="18" s="1"/>
  <c r="BS79" i="18"/>
  <c r="BS112" i="18"/>
  <c r="BS78" i="18"/>
  <c r="BS179" i="18" a="1"/>
  <c r="BS179" i="18" s="1"/>
  <c r="BS77" i="18"/>
  <c r="BS110" i="18"/>
  <c r="BS178" i="18" a="1"/>
  <c r="BS178" i="18" s="1"/>
  <c r="BS109" i="18"/>
  <c r="BS76" i="18"/>
  <c r="BS177" i="18" a="1"/>
  <c r="BS177" i="18" s="1"/>
  <c r="BS75" i="18"/>
  <c r="BS108" i="18"/>
  <c r="BS176" i="18" a="1"/>
  <c r="BS176" i="18" s="1"/>
  <c r="BS74" i="18"/>
  <c r="BS107" i="18"/>
  <c r="BS175" i="18" a="1"/>
  <c r="BS175" i="18" s="1"/>
  <c r="BS73" i="18"/>
  <c r="BS106" i="18"/>
  <c r="BS174" i="18" a="1"/>
  <c r="BS174" i="18" s="1"/>
  <c r="BS72" i="18"/>
  <c r="BS105" i="18"/>
  <c r="BS173" i="18" a="1"/>
  <c r="BS173" i="18" s="1"/>
  <c r="BS71" i="18"/>
  <c r="BS104" i="18"/>
  <c r="BS172" i="18" a="1"/>
  <c r="BS172" i="18" s="1"/>
  <c r="BS70" i="18"/>
  <c r="BS103" i="18"/>
  <c r="BS171" i="18" a="1"/>
  <c r="BS171" i="18" s="1"/>
  <c r="BS69" i="18"/>
  <c r="BS102" i="18"/>
  <c r="BS170" i="18" a="1"/>
  <c r="BS170" i="18" s="1"/>
  <c r="BS68" i="18"/>
  <c r="BS101" i="18"/>
  <c r="BS169" i="18" a="1"/>
  <c r="BS169" i="18" s="1"/>
  <c r="BS168" i="18" a="1"/>
  <c r="BS168" i="18" s="1"/>
  <c r="BS100" i="18"/>
  <c r="BS67" i="18"/>
  <c r="BS66" i="18"/>
  <c r="BS99" i="18"/>
  <c r="BS167" i="18" a="1"/>
  <c r="BS167" i="18" s="1"/>
  <c r="BS65" i="18"/>
  <c r="BS98" i="18"/>
  <c r="BS166" i="18" a="1"/>
  <c r="BS166" i="18" s="1"/>
  <c r="BS165" i="18" a="1"/>
  <c r="BS165" i="18" s="1"/>
  <c r="BS97" i="18"/>
  <c r="BS64" i="18"/>
  <c r="BS96" i="18"/>
  <c r="BS164" i="18" a="1"/>
  <c r="BS164" i="18" s="1"/>
  <c r="BS63" i="18"/>
  <c r="BS62" i="18"/>
  <c r="BS95" i="18"/>
  <c r="BS163" i="18" a="1"/>
  <c r="BS163" i="18" s="1"/>
  <c r="BS61" i="18"/>
  <c r="BS94" i="18"/>
  <c r="BS162" i="18" a="1"/>
  <c r="BS162" i="18" s="1"/>
  <c r="BS161" i="18" a="1"/>
  <c r="BS161" i="18" s="1"/>
  <c r="BS60" i="18"/>
  <c r="BS93" i="18"/>
  <c r="BS160" i="18" a="1"/>
  <c r="BS160" i="18" s="1"/>
  <c r="BS59" i="18"/>
  <c r="BS92" i="18"/>
  <c r="BS159" i="18" a="1"/>
  <c r="BS159" i="18" s="1"/>
  <c r="BS158" i="18" a="1"/>
  <c r="BS158" i="18" s="1"/>
  <c r="BS56" i="18"/>
  <c r="BS89" i="18"/>
  <c r="BS157" i="18" a="1"/>
  <c r="BS157" i="18" s="1"/>
  <c r="BS55" i="18"/>
  <c r="BS88" i="18"/>
  <c r="BS156" i="18" a="1"/>
  <c r="BS156" i="18" s="1"/>
  <c r="BS205" i="18"/>
  <c r="BS87" i="18"/>
  <c r="BS35" i="18"/>
  <c r="BS155" i="18" a="1"/>
  <c r="BS155" i="18" s="1"/>
  <c r="BS36" i="18"/>
  <c r="BT28" i="18"/>
  <c r="BS37" i="18"/>
  <c r="BS202" i="18" s="1"/>
  <c r="BS54" i="18"/>
  <c r="BR199" i="18"/>
  <c r="BR212" i="18"/>
  <c r="BP121" i="18"/>
  <c r="BR147" i="18"/>
  <c r="BR141" i="18"/>
  <c r="BR140" i="18"/>
  <c r="BR139" i="18"/>
  <c r="BR138" i="18"/>
  <c r="BR137" i="18"/>
  <c r="BR202" i="18"/>
  <c r="BR120" i="18"/>
  <c r="BR132" i="18"/>
  <c r="BR126" i="18"/>
  <c r="BR125" i="18"/>
  <c r="BR122" i="18"/>
  <c r="BR128" i="18"/>
  <c r="BR127" i="18"/>
  <c r="BR146" i="18"/>
  <c r="BR145" i="18"/>
  <c r="BR142" i="18"/>
  <c r="BR131" i="18"/>
  <c r="BR129" i="18"/>
  <c r="BR129" i="17"/>
  <c r="BR134" i="17"/>
  <c r="BR130" i="17"/>
  <c r="BR126" i="17"/>
  <c r="BR147" i="17"/>
  <c r="BR56" i="17"/>
  <c r="BR131" i="17"/>
  <c r="BR140" i="17"/>
  <c r="BR128" i="17"/>
  <c r="BR125" i="17"/>
  <c r="BR127" i="17"/>
  <c r="BR145" i="17"/>
  <c r="BR133" i="17"/>
  <c r="BR136" i="17"/>
  <c r="BR137" i="17"/>
  <c r="BR144" i="17"/>
  <c r="BR146" i="17"/>
  <c r="BP121" i="17"/>
  <c r="BR120" i="17"/>
  <c r="BR138" i="17"/>
  <c r="BR200" i="17"/>
  <c r="BR212" i="17"/>
  <c r="BR199" i="17"/>
  <c r="BR213" i="17"/>
  <c r="BR89" i="17"/>
  <c r="BQ38" i="17"/>
  <c r="BQ39" i="17" s="1"/>
  <c r="BQ56" i="17"/>
  <c r="BS33" i="17"/>
  <c r="BR34" i="17"/>
  <c r="BQ47" i="17"/>
  <c r="BQ48" i="17" s="1"/>
  <c r="BQ109" i="17"/>
  <c r="BQ142" i="17" s="1"/>
  <c r="BQ89" i="17"/>
  <c r="BS42" i="17"/>
  <c r="BR43" i="17"/>
  <c r="BR109" i="17"/>
  <c r="BR142" i="17" s="1"/>
  <c r="BS155" i="17" a="1"/>
  <c r="BS155" i="17" s="1"/>
  <c r="BS54" i="17"/>
  <c r="BS35" i="17"/>
  <c r="BS37" i="17"/>
  <c r="BS45" i="17"/>
  <c r="BT28" i="17"/>
  <c r="BS36" i="17"/>
  <c r="BS205" i="17"/>
  <c r="BS88" i="17"/>
  <c r="BS87" i="17"/>
  <c r="BS44" i="17"/>
  <c r="BS46" i="17"/>
  <c r="BS157" i="17" a="1"/>
  <c r="BS157" i="17" s="1"/>
  <c r="BS55" i="17"/>
  <c r="BS156" i="17" a="1"/>
  <c r="BS156" i="17" s="1"/>
  <c r="BS89" i="17"/>
  <c r="BS56" i="17"/>
  <c r="BS158" i="17" a="1"/>
  <c r="BS158" i="17" s="1"/>
  <c r="BS159" i="17" a="1"/>
  <c r="BS159" i="17" s="1"/>
  <c r="BS90" i="17"/>
  <c r="BS160" i="17" a="1"/>
  <c r="BS160" i="17" s="1"/>
  <c r="BS59" i="17"/>
  <c r="BS92" i="17"/>
  <c r="BS161" i="17" a="1"/>
  <c r="BS161" i="17" s="1"/>
  <c r="BS93" i="17"/>
  <c r="BS162" i="17" a="1"/>
  <c r="BS162" i="17" s="1"/>
  <c r="BS60" i="17"/>
  <c r="BS163" i="17" a="1"/>
  <c r="BS163" i="17" s="1"/>
  <c r="BS61" i="17"/>
  <c r="BS94" i="17"/>
  <c r="BS95" i="17"/>
  <c r="BS164" i="17" a="1"/>
  <c r="BS164" i="17" s="1"/>
  <c r="BS62" i="17"/>
  <c r="BS96" i="17"/>
  <c r="BS165" i="17" a="1"/>
  <c r="BS165" i="17" s="1"/>
  <c r="BS63" i="17"/>
  <c r="BS97" i="17"/>
  <c r="BS166" i="17" a="1"/>
  <c r="BS166" i="17" s="1"/>
  <c r="BS64" i="17"/>
  <c r="BS65" i="17"/>
  <c r="BS98" i="17"/>
  <c r="BS167" i="17" a="1"/>
  <c r="BS167" i="17" s="1"/>
  <c r="BS66" i="17"/>
  <c r="BS99" i="17"/>
  <c r="BS168" i="17" a="1"/>
  <c r="BS168" i="17" s="1"/>
  <c r="BS169" i="17" a="1"/>
  <c r="BS169" i="17" s="1"/>
  <c r="BS100" i="17"/>
  <c r="BS67" i="17"/>
  <c r="BS68" i="17"/>
  <c r="BS101" i="17"/>
  <c r="BS170" i="17" a="1"/>
  <c r="BS170" i="17" s="1"/>
  <c r="BS102" i="17"/>
  <c r="BS69" i="17"/>
  <c r="BS171" i="17" a="1"/>
  <c r="BS171" i="17" s="1"/>
  <c r="BS172" i="17" a="1"/>
  <c r="BS172" i="17" s="1"/>
  <c r="BS103" i="17"/>
  <c r="BS70" i="17"/>
  <c r="BS104" i="17"/>
  <c r="BS71" i="17"/>
  <c r="BS173" i="17" a="1"/>
  <c r="BS173" i="17" s="1"/>
  <c r="BS72" i="17"/>
  <c r="BS174" i="17" a="1"/>
  <c r="BS174" i="17" s="1"/>
  <c r="BS105" i="17"/>
  <c r="BS175" i="17" a="1"/>
  <c r="BS175" i="17" s="1"/>
  <c r="BS106" i="17"/>
  <c r="BS73" i="17"/>
  <c r="BS176" i="17" a="1"/>
  <c r="BS176" i="17" s="1"/>
  <c r="BS107" i="17"/>
  <c r="BS74" i="17"/>
  <c r="BS75" i="17"/>
  <c r="BS108" i="17"/>
  <c r="BS177" i="17" a="1"/>
  <c r="BS177" i="17" s="1"/>
  <c r="BS178" i="17" a="1"/>
  <c r="BS178" i="17" s="1"/>
  <c r="BS109" i="17"/>
  <c r="BS76" i="17"/>
  <c r="BS77" i="17"/>
  <c r="BS179" i="17" a="1"/>
  <c r="BS179" i="17" s="1"/>
  <c r="BS180" i="17" a="1"/>
  <c r="BS180" i="17" s="1"/>
  <c r="BS78" i="17"/>
  <c r="BS112" i="17"/>
  <c r="BS181" i="17" a="1"/>
  <c r="BS181" i="17" s="1"/>
  <c r="BS79" i="17"/>
  <c r="BS145" i="17" s="1"/>
  <c r="BS113" i="17"/>
  <c r="BS182" i="17" a="1"/>
  <c r="BS182" i="17" s="1"/>
  <c r="BS80" i="17"/>
  <c r="BS114" i="17"/>
  <c r="BS81" i="17"/>
  <c r="BS139" i="17" l="1"/>
  <c r="BS147" i="17"/>
  <c r="BS146" i="17"/>
  <c r="BS137" i="17"/>
  <c r="BS121" i="17"/>
  <c r="BS130" i="17"/>
  <c r="BS136" i="17"/>
  <c r="BS128" i="17"/>
  <c r="BS133" i="17"/>
  <c r="BS57" i="18"/>
  <c r="BS90" i="18"/>
  <c r="BS135" i="17"/>
  <c r="BS142" i="17"/>
  <c r="BS202" i="17"/>
  <c r="BR122" i="17"/>
  <c r="BS130" i="18"/>
  <c r="BS129" i="18"/>
  <c r="BS122" i="18"/>
  <c r="BS147" i="18"/>
  <c r="BS145" i="18"/>
  <c r="BS142" i="18"/>
  <c r="BS120" i="18"/>
  <c r="BT33" i="18"/>
  <c r="BS34" i="18"/>
  <c r="BR57" i="18"/>
  <c r="BR38" i="18"/>
  <c r="BR39" i="18" s="1"/>
  <c r="BT42" i="18"/>
  <c r="BS43" i="18"/>
  <c r="BR110" i="18"/>
  <c r="BR143" i="18" s="1"/>
  <c r="BR90" i="18"/>
  <c r="BR47" i="18"/>
  <c r="BR48" i="18" s="1"/>
  <c r="BS199" i="18"/>
  <c r="BS212" i="18"/>
  <c r="BS200" i="18"/>
  <c r="BS213" i="18"/>
  <c r="BT182" i="18" a="1"/>
  <c r="BT182" i="18" s="1"/>
  <c r="BT81" i="18"/>
  <c r="BT114" i="18"/>
  <c r="BT113" i="18"/>
  <c r="BT80" i="18"/>
  <c r="BT181" i="18" a="1"/>
  <c r="BT181" i="18" s="1"/>
  <c r="BT79" i="18"/>
  <c r="BT180" i="18" a="1"/>
  <c r="BT180" i="18" s="1"/>
  <c r="BT78" i="18"/>
  <c r="BT111" i="18"/>
  <c r="BT179" i="18" a="1"/>
  <c r="BT179" i="18" s="1"/>
  <c r="BT77" i="18"/>
  <c r="BT110" i="18"/>
  <c r="BT178" i="18" a="1"/>
  <c r="BT178" i="18" s="1"/>
  <c r="BT76" i="18"/>
  <c r="BT109" i="18"/>
  <c r="BT177" i="18" a="1"/>
  <c r="BT177" i="18" s="1"/>
  <c r="BT75" i="18"/>
  <c r="BT108" i="18"/>
  <c r="BT176" i="18" a="1"/>
  <c r="BT176" i="18" s="1"/>
  <c r="BT74" i="18"/>
  <c r="BT107" i="18"/>
  <c r="BT175" i="18" a="1"/>
  <c r="BT175" i="18" s="1"/>
  <c r="BT73" i="18"/>
  <c r="BT106" i="18"/>
  <c r="BT174" i="18" a="1"/>
  <c r="BT174" i="18" s="1"/>
  <c r="BT72" i="18"/>
  <c r="BT105" i="18"/>
  <c r="BT173" i="18" a="1"/>
  <c r="BT173" i="18" s="1"/>
  <c r="BT71" i="18"/>
  <c r="BT104" i="18"/>
  <c r="BT172" i="18" a="1"/>
  <c r="BT172" i="18" s="1"/>
  <c r="BT70" i="18"/>
  <c r="BT103" i="18"/>
  <c r="BT171" i="18" a="1"/>
  <c r="BT171" i="18" s="1"/>
  <c r="BT69" i="18"/>
  <c r="BT170" i="18" a="1"/>
  <c r="BT170" i="18" s="1"/>
  <c r="BT102" i="18"/>
  <c r="BT169" i="18" a="1"/>
  <c r="BT169" i="18" s="1"/>
  <c r="BT68" i="18"/>
  <c r="BT101" i="18"/>
  <c r="BT168" i="18" a="1"/>
  <c r="BT168" i="18" s="1"/>
  <c r="BT100" i="18"/>
  <c r="BT67" i="18"/>
  <c r="BT66" i="18"/>
  <c r="BT99" i="18"/>
  <c r="BT167" i="18" a="1"/>
  <c r="BT167" i="18" s="1"/>
  <c r="BT65" i="18"/>
  <c r="BT98" i="18"/>
  <c r="BT166" i="18" a="1"/>
  <c r="BT166" i="18" s="1"/>
  <c r="BT165" i="18" a="1"/>
  <c r="BT165" i="18" s="1"/>
  <c r="BT64" i="18"/>
  <c r="BT97" i="18"/>
  <c r="BT63" i="18"/>
  <c r="BT96" i="18"/>
  <c r="BT164" i="18" a="1"/>
  <c r="BT164" i="18" s="1"/>
  <c r="BT62" i="18"/>
  <c r="BT95" i="18"/>
  <c r="BT163" i="18" a="1"/>
  <c r="BT163" i="18" s="1"/>
  <c r="BT61" i="18"/>
  <c r="BT94" i="18"/>
  <c r="BT162" i="18" a="1"/>
  <c r="BT162" i="18" s="1"/>
  <c r="BT161" i="18" a="1"/>
  <c r="BT161" i="18" s="1"/>
  <c r="BT60" i="18"/>
  <c r="BT93" i="18"/>
  <c r="BT160" i="18" a="1"/>
  <c r="BT160" i="18" s="1"/>
  <c r="BT91" i="18"/>
  <c r="BT159" i="18" a="1"/>
  <c r="BT159" i="18" s="1"/>
  <c r="BT57" i="18"/>
  <c r="BT90" i="18"/>
  <c r="BT158" i="18" a="1"/>
  <c r="BT158" i="18" s="1"/>
  <c r="BT56" i="18"/>
  <c r="BT89" i="18"/>
  <c r="BT157" i="18" a="1"/>
  <c r="BT157" i="18" s="1"/>
  <c r="BT55" i="18"/>
  <c r="BT88" i="18"/>
  <c r="BT156" i="18" a="1"/>
  <c r="BT156" i="18" s="1"/>
  <c r="BT205" i="18"/>
  <c r="BT54" i="18"/>
  <c r="BT35" i="18"/>
  <c r="BT36" i="18"/>
  <c r="BT87" i="18"/>
  <c r="BU28" i="18"/>
  <c r="BT155" i="18" a="1"/>
  <c r="BT155" i="18" s="1"/>
  <c r="BT37" i="18"/>
  <c r="BT202" i="18" s="1"/>
  <c r="BS131" i="18"/>
  <c r="BS140" i="18"/>
  <c r="BS139" i="18"/>
  <c r="BS138" i="18"/>
  <c r="BS137" i="18"/>
  <c r="BS136" i="18"/>
  <c r="BS135" i="18"/>
  <c r="BS128" i="18"/>
  <c r="BS127" i="18"/>
  <c r="BS126" i="18"/>
  <c r="BS125" i="18"/>
  <c r="BS143" i="18"/>
  <c r="BS134" i="18"/>
  <c r="BS141" i="18"/>
  <c r="BS132" i="18"/>
  <c r="BS133" i="18"/>
  <c r="BS146" i="18"/>
  <c r="BS121" i="18"/>
  <c r="BQ122" i="18"/>
  <c r="BS129" i="17"/>
  <c r="BS126" i="17"/>
  <c r="BQ122" i="17"/>
  <c r="BS122" i="17"/>
  <c r="BS134" i="17"/>
  <c r="BS140" i="17"/>
  <c r="BS141" i="17"/>
  <c r="BS120" i="17"/>
  <c r="BS127" i="17"/>
  <c r="BS131" i="17"/>
  <c r="BS132" i="17"/>
  <c r="BS138" i="17"/>
  <c r="BS125" i="17"/>
  <c r="BS200" i="17"/>
  <c r="BS212" i="17"/>
  <c r="BS199" i="17"/>
  <c r="BS213" i="17"/>
  <c r="BR47" i="17"/>
  <c r="BR48" i="17" s="1"/>
  <c r="BR110" i="17"/>
  <c r="BR143" i="17" s="1"/>
  <c r="BR90" i="17"/>
  <c r="BS43" i="17"/>
  <c r="BT42" i="17"/>
  <c r="BR38" i="17"/>
  <c r="BR39" i="17" s="1"/>
  <c r="BR57" i="17"/>
  <c r="BT33" i="17"/>
  <c r="BS34" i="17"/>
  <c r="BT155" i="17" a="1"/>
  <c r="BT155" i="17" s="1"/>
  <c r="BT156" i="17" a="1"/>
  <c r="BT156" i="17" s="1"/>
  <c r="BT54" i="17"/>
  <c r="BT87" i="17"/>
  <c r="BT55" i="17"/>
  <c r="BT44" i="17"/>
  <c r="BT46" i="17"/>
  <c r="BT45" i="17"/>
  <c r="BT35" i="17"/>
  <c r="BU28" i="17"/>
  <c r="BT36" i="17"/>
  <c r="BT37" i="17"/>
  <c r="BT202" i="17" s="1"/>
  <c r="BT157" i="17" a="1"/>
  <c r="BT157" i="17" s="1"/>
  <c r="BT205" i="17"/>
  <c r="BT88" i="17"/>
  <c r="BT158" i="17" a="1"/>
  <c r="BT158" i="17" s="1"/>
  <c r="BT56" i="17"/>
  <c r="BT89" i="17"/>
  <c r="BT90" i="17"/>
  <c r="BT159" i="17" a="1"/>
  <c r="BT159" i="17" s="1"/>
  <c r="BT57" i="17"/>
  <c r="BT91" i="17"/>
  <c r="BT160" i="17" a="1"/>
  <c r="BT160" i="17" s="1"/>
  <c r="BT161" i="17" a="1"/>
  <c r="BT161" i="17" s="1"/>
  <c r="BT60" i="17"/>
  <c r="BT162" i="17" a="1"/>
  <c r="BT162" i="17" s="1"/>
  <c r="BT93" i="17"/>
  <c r="BT163" i="17" a="1"/>
  <c r="BT163" i="17" s="1"/>
  <c r="BT61" i="17"/>
  <c r="BT94" i="17"/>
  <c r="BT62" i="17"/>
  <c r="BT95" i="17"/>
  <c r="BT164" i="17" a="1"/>
  <c r="BT164" i="17" s="1"/>
  <c r="BT63" i="17"/>
  <c r="BT96" i="17"/>
  <c r="BT165" i="17" a="1"/>
  <c r="BT165" i="17" s="1"/>
  <c r="BT64" i="17"/>
  <c r="BT166" i="17" a="1"/>
  <c r="BT166" i="17" s="1"/>
  <c r="BT97" i="17"/>
  <c r="BT65" i="17"/>
  <c r="BT98" i="17"/>
  <c r="BT167" i="17" a="1"/>
  <c r="BT167" i="17" s="1"/>
  <c r="BT99" i="17"/>
  <c r="BT168" i="17" a="1"/>
  <c r="BT168" i="17" s="1"/>
  <c r="BT66" i="17"/>
  <c r="BT100" i="17"/>
  <c r="BT67" i="17"/>
  <c r="BT169" i="17" a="1"/>
  <c r="BT169" i="17" s="1"/>
  <c r="BT170" i="17" a="1"/>
  <c r="BT170" i="17" s="1"/>
  <c r="BT68" i="17"/>
  <c r="BT101" i="17"/>
  <c r="BT171" i="17" a="1"/>
  <c r="BT171" i="17" s="1"/>
  <c r="BT102" i="17"/>
  <c r="BT69" i="17"/>
  <c r="BT70" i="17"/>
  <c r="BT172" i="17" a="1"/>
  <c r="BT172" i="17" s="1"/>
  <c r="BT103" i="17"/>
  <c r="BT173" i="17" a="1"/>
  <c r="BT173" i="17" s="1"/>
  <c r="BT104" i="17"/>
  <c r="BT71" i="17"/>
  <c r="BT105" i="17"/>
  <c r="BT72" i="17"/>
  <c r="BT174" i="17" a="1"/>
  <c r="BT174" i="17" s="1"/>
  <c r="BT106" i="17"/>
  <c r="BT73" i="17"/>
  <c r="BT175" i="17" a="1"/>
  <c r="BT175" i="17" s="1"/>
  <c r="BT176" i="17" a="1"/>
  <c r="BT176" i="17" s="1"/>
  <c r="BT107" i="17"/>
  <c r="BT74" i="17"/>
  <c r="BT108" i="17"/>
  <c r="BT177" i="17" a="1"/>
  <c r="BT177" i="17" s="1"/>
  <c r="BT75" i="17"/>
  <c r="BT109" i="17"/>
  <c r="BT76" i="17"/>
  <c r="BT178" i="17" a="1"/>
  <c r="BT178" i="17" s="1"/>
  <c r="BT110" i="17"/>
  <c r="BT179" i="17" a="1"/>
  <c r="BT179" i="17" s="1"/>
  <c r="BT77" i="17"/>
  <c r="BT180" i="17" a="1"/>
  <c r="BT180" i="17" s="1"/>
  <c r="BT78" i="17"/>
  <c r="BT79" i="17"/>
  <c r="BT181" i="17" a="1"/>
  <c r="BT181" i="17" s="1"/>
  <c r="BT80" i="17"/>
  <c r="BT182" i="17" a="1"/>
  <c r="BT182" i="17" s="1"/>
  <c r="BT113" i="17"/>
  <c r="BT81" i="17"/>
  <c r="BT114" i="17"/>
  <c r="BS57" i="17"/>
  <c r="BS123" i="17" s="1"/>
  <c r="BS110" i="17"/>
  <c r="BS143" i="17" s="1"/>
  <c r="BS123" i="18" l="1"/>
  <c r="BT140" i="17"/>
  <c r="BT143" i="17"/>
  <c r="BT142" i="17"/>
  <c r="BT123" i="17"/>
  <c r="BT133" i="17"/>
  <c r="BT58" i="18"/>
  <c r="BT132" i="17"/>
  <c r="BT141" i="18"/>
  <c r="BT133" i="18"/>
  <c r="BT122" i="18"/>
  <c r="BT129" i="18"/>
  <c r="BT121" i="18"/>
  <c r="BT127" i="18"/>
  <c r="BT128" i="18"/>
  <c r="BT147" i="18"/>
  <c r="BT146" i="18"/>
  <c r="BU33" i="18"/>
  <c r="BT34" i="18"/>
  <c r="BS58" i="18"/>
  <c r="BS38" i="18"/>
  <c r="BS39" i="18" s="1"/>
  <c r="BU42" i="18"/>
  <c r="BT43" i="18"/>
  <c r="BS111" i="18"/>
  <c r="BS144" i="18" s="1"/>
  <c r="BS91" i="18"/>
  <c r="BS47" i="18"/>
  <c r="BS48" i="18" s="1"/>
  <c r="BT199" i="18"/>
  <c r="BT212" i="18"/>
  <c r="BT200" i="18"/>
  <c r="BT213" i="18"/>
  <c r="BU182" i="18" a="1"/>
  <c r="BU182" i="18" s="1"/>
  <c r="BU81" i="18"/>
  <c r="BU114" i="18"/>
  <c r="BU181" i="18" a="1"/>
  <c r="BU181" i="18" s="1"/>
  <c r="BU80" i="18"/>
  <c r="BU180" i="18" a="1"/>
  <c r="BU180" i="18" s="1"/>
  <c r="BU79" i="18"/>
  <c r="BU112" i="18"/>
  <c r="BU78" i="18"/>
  <c r="BU111" i="18"/>
  <c r="BU179" i="18" a="1"/>
  <c r="BU179" i="18" s="1"/>
  <c r="BU77" i="18"/>
  <c r="BU110" i="18"/>
  <c r="BU178" i="18" a="1"/>
  <c r="BU178" i="18" s="1"/>
  <c r="BU76" i="18"/>
  <c r="BU177" i="18" a="1"/>
  <c r="BU177" i="18" s="1"/>
  <c r="BU109" i="18"/>
  <c r="BU75" i="18"/>
  <c r="BU108" i="18"/>
  <c r="BU176" i="18" a="1"/>
  <c r="BU176" i="18" s="1"/>
  <c r="BU74" i="18"/>
  <c r="BU107" i="18"/>
  <c r="BU175" i="18" a="1"/>
  <c r="BU175" i="18" s="1"/>
  <c r="BU73" i="18"/>
  <c r="BU106" i="18"/>
  <c r="BU174" i="18" a="1"/>
  <c r="BU174" i="18" s="1"/>
  <c r="BU72" i="18"/>
  <c r="BU105" i="18"/>
  <c r="BU173" i="18" a="1"/>
  <c r="BU173" i="18" s="1"/>
  <c r="BU71" i="18"/>
  <c r="BU104" i="18"/>
  <c r="BU172" i="18" a="1"/>
  <c r="BU172" i="18" s="1"/>
  <c r="BU70" i="18"/>
  <c r="BU103" i="18"/>
  <c r="BU171" i="18" a="1"/>
  <c r="BU171" i="18" s="1"/>
  <c r="BU69" i="18"/>
  <c r="BU102" i="18"/>
  <c r="BU170" i="18" a="1"/>
  <c r="BU170" i="18" s="1"/>
  <c r="BU169" i="18" a="1"/>
  <c r="BU169" i="18" s="1"/>
  <c r="BU68" i="18"/>
  <c r="BU101" i="18"/>
  <c r="BU168" i="18" a="1"/>
  <c r="BU168" i="18" s="1"/>
  <c r="BU100" i="18"/>
  <c r="BU67" i="18"/>
  <c r="BU66" i="18"/>
  <c r="BU99" i="18"/>
  <c r="BU167" i="18" a="1"/>
  <c r="BU167" i="18" s="1"/>
  <c r="BU65" i="18"/>
  <c r="BU98" i="18"/>
  <c r="BU166" i="18" a="1"/>
  <c r="BU166" i="18" s="1"/>
  <c r="BU97" i="18"/>
  <c r="BU165" i="18" a="1"/>
  <c r="BU165" i="18" s="1"/>
  <c r="BU64" i="18"/>
  <c r="BU164" i="18" a="1"/>
  <c r="BU164" i="18" s="1"/>
  <c r="BU96" i="18"/>
  <c r="BU63" i="18"/>
  <c r="BU62" i="18"/>
  <c r="BU95" i="18"/>
  <c r="BU163" i="18" a="1"/>
  <c r="BU163" i="18" s="1"/>
  <c r="BU162" i="18" a="1"/>
  <c r="BU162" i="18" s="1"/>
  <c r="BU61" i="18"/>
  <c r="BU94" i="18"/>
  <c r="BU161" i="18" a="1"/>
  <c r="BU161" i="18" s="1"/>
  <c r="BU59" i="18"/>
  <c r="BU160" i="18" a="1"/>
  <c r="BU160" i="18" s="1"/>
  <c r="BU92" i="18"/>
  <c r="BU159" i="18" a="1"/>
  <c r="BU159" i="18" s="1"/>
  <c r="BU58" i="18"/>
  <c r="BU91" i="18"/>
  <c r="BU57" i="18"/>
  <c r="BU90" i="18"/>
  <c r="BU158" i="18" a="1"/>
  <c r="BU158" i="18" s="1"/>
  <c r="BU56" i="18"/>
  <c r="BU89" i="18"/>
  <c r="BU157" i="18" a="1"/>
  <c r="BU157" i="18" s="1"/>
  <c r="BU55" i="18"/>
  <c r="BU88" i="18"/>
  <c r="BU156" i="18" a="1"/>
  <c r="BU156" i="18" s="1"/>
  <c r="BU205" i="18"/>
  <c r="BU36" i="18"/>
  <c r="BU155" i="18" a="1"/>
  <c r="BU155" i="18" s="1"/>
  <c r="BU35" i="18"/>
  <c r="BU54" i="18"/>
  <c r="BV28" i="18"/>
  <c r="BU87" i="18"/>
  <c r="BU37" i="18"/>
  <c r="BU202" i="18" s="1"/>
  <c r="BT143" i="18"/>
  <c r="BT126" i="18"/>
  <c r="BT140" i="18"/>
  <c r="BT139" i="18"/>
  <c r="BT138" i="18"/>
  <c r="BT137" i="18"/>
  <c r="BT136" i="18"/>
  <c r="BT132" i="18"/>
  <c r="BT120" i="18"/>
  <c r="BT134" i="18"/>
  <c r="BT131" i="18"/>
  <c r="BT130" i="18"/>
  <c r="BT123" i="18"/>
  <c r="BR123" i="18"/>
  <c r="BT144" i="18"/>
  <c r="BT142" i="18"/>
  <c r="BT135" i="18"/>
  <c r="BT138" i="17"/>
  <c r="BT135" i="17"/>
  <c r="BT139" i="17"/>
  <c r="BT141" i="17"/>
  <c r="BR123" i="17"/>
  <c r="BT137" i="17"/>
  <c r="BT127" i="17"/>
  <c r="BT134" i="17"/>
  <c r="BT147" i="17"/>
  <c r="BT146" i="17"/>
  <c r="BT122" i="17"/>
  <c r="BT126" i="17"/>
  <c r="BT130" i="17"/>
  <c r="BT128" i="17"/>
  <c r="BT131" i="17"/>
  <c r="BT136" i="17"/>
  <c r="BT120" i="17"/>
  <c r="BT121" i="17"/>
  <c r="BT129" i="17"/>
  <c r="BT200" i="17"/>
  <c r="BT212" i="17"/>
  <c r="BT199" i="17"/>
  <c r="BT213" i="17"/>
  <c r="BT58" i="17"/>
  <c r="BT124" i="17" s="1"/>
  <c r="BU205" i="17"/>
  <c r="BU155" i="17" a="1"/>
  <c r="BU155" i="17" s="1"/>
  <c r="BU54" i="17"/>
  <c r="BU87" i="17"/>
  <c r="BU37" i="17"/>
  <c r="BV28" i="17"/>
  <c r="BU36" i="17"/>
  <c r="BU35" i="17"/>
  <c r="BU88" i="17"/>
  <c r="BU44" i="17"/>
  <c r="BU46" i="17"/>
  <c r="BU45" i="17"/>
  <c r="BU55" i="17"/>
  <c r="BU156" i="17" a="1"/>
  <c r="BU156" i="17" s="1"/>
  <c r="BU157" i="17" a="1"/>
  <c r="BU157" i="17" s="1"/>
  <c r="BU56" i="17"/>
  <c r="BU89" i="17"/>
  <c r="BU158" i="17" a="1"/>
  <c r="BU158" i="17" s="1"/>
  <c r="BU90" i="17"/>
  <c r="BU159" i="17" a="1"/>
  <c r="BU159" i="17" s="1"/>
  <c r="BU57" i="17"/>
  <c r="BU58" i="17"/>
  <c r="BU160" i="17" a="1"/>
  <c r="BU160" i="17" s="1"/>
  <c r="BU91" i="17"/>
  <c r="BU161" i="17" a="1"/>
  <c r="BU161" i="17" s="1"/>
  <c r="BU162" i="17" a="1"/>
  <c r="BU162" i="17" s="1"/>
  <c r="BU94" i="17"/>
  <c r="BU61" i="17"/>
  <c r="BU163" i="17" a="1"/>
  <c r="BU163" i="17" s="1"/>
  <c r="BU164" i="17" a="1"/>
  <c r="BU164" i="17" s="1"/>
  <c r="BU62" i="17"/>
  <c r="BU95" i="17"/>
  <c r="BU63" i="17"/>
  <c r="BU96" i="17"/>
  <c r="BU165" i="17" a="1"/>
  <c r="BU165" i="17" s="1"/>
  <c r="BU97" i="17"/>
  <c r="BU166" i="17" a="1"/>
  <c r="BU166" i="17" s="1"/>
  <c r="BU64" i="17"/>
  <c r="BU167" i="17" a="1"/>
  <c r="BU167" i="17" s="1"/>
  <c r="BU98" i="17"/>
  <c r="BU65" i="17"/>
  <c r="BU66" i="17"/>
  <c r="BU168" i="17" a="1"/>
  <c r="BU168" i="17" s="1"/>
  <c r="BU99" i="17"/>
  <c r="BU67" i="17"/>
  <c r="BU169" i="17" a="1"/>
  <c r="BU169" i="17" s="1"/>
  <c r="BU100" i="17"/>
  <c r="BU101" i="17"/>
  <c r="BU170" i="17" a="1"/>
  <c r="BU170" i="17" s="1"/>
  <c r="BU68" i="17"/>
  <c r="BU102" i="17"/>
  <c r="BU171" i="17" a="1"/>
  <c r="BU171" i="17" s="1"/>
  <c r="BU69" i="17"/>
  <c r="BU172" i="17" a="1"/>
  <c r="BU172" i="17" s="1"/>
  <c r="BU70" i="17"/>
  <c r="BU103" i="17"/>
  <c r="BU71" i="17"/>
  <c r="BU173" i="17" a="1"/>
  <c r="BU173" i="17" s="1"/>
  <c r="BU104" i="17"/>
  <c r="BU105" i="17"/>
  <c r="BU72" i="17"/>
  <c r="BU174" i="17" a="1"/>
  <c r="BU174" i="17" s="1"/>
  <c r="BU106" i="17"/>
  <c r="BU73" i="17"/>
  <c r="BU175" i="17" a="1"/>
  <c r="BU175" i="17" s="1"/>
  <c r="BU74" i="17"/>
  <c r="BU107" i="17"/>
  <c r="BU176" i="17" a="1"/>
  <c r="BU176" i="17" s="1"/>
  <c r="BU75" i="17"/>
  <c r="BU108" i="17"/>
  <c r="BU177" i="17" a="1"/>
  <c r="BU177" i="17" s="1"/>
  <c r="BU109" i="17"/>
  <c r="BU76" i="17"/>
  <c r="BU178" i="17" a="1"/>
  <c r="BU178" i="17" s="1"/>
  <c r="BU179" i="17" a="1"/>
  <c r="BU179" i="17" s="1"/>
  <c r="BU110" i="17"/>
  <c r="BU77" i="17"/>
  <c r="BU78" i="17"/>
  <c r="BU111" i="17"/>
  <c r="BU180" i="17" a="1"/>
  <c r="BU180" i="17" s="1"/>
  <c r="BU79" i="17"/>
  <c r="BU181" i="17" a="1"/>
  <c r="BU181" i="17" s="1"/>
  <c r="BU80" i="17"/>
  <c r="BU182" i="17" a="1"/>
  <c r="BU182" i="17" s="1"/>
  <c r="BU81" i="17"/>
  <c r="BU114" i="17"/>
  <c r="BS38" i="17"/>
  <c r="BS39" i="17" s="1"/>
  <c r="BS58" i="17"/>
  <c r="BU33" i="17"/>
  <c r="BT34" i="17"/>
  <c r="BS47" i="17"/>
  <c r="BS48" i="17" s="1"/>
  <c r="BS111" i="17"/>
  <c r="BS144" i="17" s="1"/>
  <c r="BS91" i="17"/>
  <c r="BT111" i="17"/>
  <c r="BT144" i="17" s="1"/>
  <c r="BU42" i="17"/>
  <c r="BT43" i="17"/>
  <c r="BU143" i="17" l="1"/>
  <c r="BU121" i="17"/>
  <c r="BU139" i="17"/>
  <c r="BU130" i="17"/>
  <c r="BU131" i="17"/>
  <c r="BU138" i="17"/>
  <c r="BT124" i="18"/>
  <c r="BU202" i="17"/>
  <c r="BU123" i="17"/>
  <c r="BU130" i="18"/>
  <c r="BU141" i="18"/>
  <c r="BU132" i="18"/>
  <c r="BU129" i="18"/>
  <c r="BU125" i="18"/>
  <c r="BU123" i="18"/>
  <c r="BU143" i="18"/>
  <c r="BU133" i="18"/>
  <c r="BV33" i="18"/>
  <c r="BU34" i="18"/>
  <c r="BT59" i="18"/>
  <c r="BT38" i="18"/>
  <c r="BT39" i="18" s="1"/>
  <c r="BV42" i="18"/>
  <c r="BU43" i="18"/>
  <c r="BT92" i="18"/>
  <c r="BT112" i="18"/>
  <c r="BT145" i="18" s="1"/>
  <c r="BT47" i="18"/>
  <c r="BT48" i="18" s="1"/>
  <c r="BU200" i="18"/>
  <c r="BU213" i="18"/>
  <c r="BU199" i="18"/>
  <c r="BU212" i="18"/>
  <c r="BV182" i="18" a="1"/>
  <c r="BV182" i="18" s="1"/>
  <c r="BV81" i="18"/>
  <c r="BV113" i="18"/>
  <c r="BV80" i="18"/>
  <c r="BV181" i="18" a="1"/>
  <c r="BV181" i="18" s="1"/>
  <c r="BV79" i="18"/>
  <c r="BV112" i="18"/>
  <c r="BV180" i="18" a="1"/>
  <c r="BV180" i="18" s="1"/>
  <c r="BV78" i="18"/>
  <c r="BV111" i="18"/>
  <c r="BV179" i="18" a="1"/>
  <c r="BV179" i="18" s="1"/>
  <c r="BV77" i="18"/>
  <c r="BV110" i="18"/>
  <c r="BV178" i="18" a="1"/>
  <c r="BV178" i="18" s="1"/>
  <c r="BV109" i="18"/>
  <c r="BV76" i="18"/>
  <c r="BV177" i="18" a="1"/>
  <c r="BV177" i="18" s="1"/>
  <c r="BV75" i="18"/>
  <c r="BV108" i="18"/>
  <c r="BV176" i="18" a="1"/>
  <c r="BV176" i="18" s="1"/>
  <c r="BV74" i="18"/>
  <c r="BV107" i="18"/>
  <c r="BV175" i="18" a="1"/>
  <c r="BV175" i="18" s="1"/>
  <c r="BV73" i="18"/>
  <c r="BV106" i="18"/>
  <c r="BV174" i="18" a="1"/>
  <c r="BV174" i="18" s="1"/>
  <c r="BV72" i="18"/>
  <c r="BV105" i="18"/>
  <c r="BV173" i="18" a="1"/>
  <c r="BV173" i="18" s="1"/>
  <c r="BV71" i="18"/>
  <c r="BV104" i="18"/>
  <c r="BV172" i="18" a="1"/>
  <c r="BV172" i="18" s="1"/>
  <c r="BV70" i="18"/>
  <c r="BV103" i="18"/>
  <c r="BV171" i="18" a="1"/>
  <c r="BV171" i="18" s="1"/>
  <c r="BV170" i="18" a="1"/>
  <c r="BV170" i="18" s="1"/>
  <c r="BV69" i="18"/>
  <c r="BV102" i="18"/>
  <c r="BV68" i="18"/>
  <c r="BV101" i="18"/>
  <c r="BV169" i="18" a="1"/>
  <c r="BV169" i="18" s="1"/>
  <c r="BV168" i="18" a="1"/>
  <c r="BV168" i="18" s="1"/>
  <c r="BV100" i="18"/>
  <c r="BV67" i="18"/>
  <c r="BV66" i="18"/>
  <c r="BV99" i="18"/>
  <c r="BV167" i="18" a="1"/>
  <c r="BV167" i="18" s="1"/>
  <c r="BV65" i="18"/>
  <c r="BV98" i="18"/>
  <c r="BV166" i="18" a="1"/>
  <c r="BV166" i="18" s="1"/>
  <c r="BV165" i="18" a="1"/>
  <c r="BV165" i="18" s="1"/>
  <c r="BV97" i="18"/>
  <c r="BV64" i="18"/>
  <c r="BV96" i="18"/>
  <c r="BV164" i="18" a="1"/>
  <c r="BV164" i="18" s="1"/>
  <c r="BV63" i="18"/>
  <c r="BV62" i="18"/>
  <c r="BV95" i="18"/>
  <c r="BV163" i="18" a="1"/>
  <c r="BV163" i="18" s="1"/>
  <c r="BV162" i="18" a="1"/>
  <c r="BV162" i="18" s="1"/>
  <c r="BV161" i="18" a="1"/>
  <c r="BV161" i="18" s="1"/>
  <c r="BV60" i="18"/>
  <c r="BV93" i="18"/>
  <c r="BV59" i="18"/>
  <c r="BV160" i="18" a="1"/>
  <c r="BV160" i="18" s="1"/>
  <c r="BV92" i="18"/>
  <c r="BV91" i="18"/>
  <c r="BV159" i="18" a="1"/>
  <c r="BV159" i="18" s="1"/>
  <c r="BV58" i="18"/>
  <c r="BV57" i="18"/>
  <c r="BV90" i="18"/>
  <c r="BV158" i="18" a="1"/>
  <c r="BV158" i="18" s="1"/>
  <c r="BV56" i="18"/>
  <c r="BV89" i="18"/>
  <c r="BV157" i="18" a="1"/>
  <c r="BV157" i="18" s="1"/>
  <c r="BV55" i="18"/>
  <c r="BV88" i="18"/>
  <c r="BV156" i="18" a="1"/>
  <c r="BV156" i="18" s="1"/>
  <c r="BV205" i="18"/>
  <c r="BV36" i="18"/>
  <c r="BV37" i="18"/>
  <c r="BV35" i="18"/>
  <c r="BV87" i="18"/>
  <c r="BV155" i="18" a="1"/>
  <c r="BV155" i="18" s="1"/>
  <c r="BW28" i="18"/>
  <c r="BV54" i="18"/>
  <c r="BU140" i="18"/>
  <c r="BU139" i="18"/>
  <c r="BU138" i="18"/>
  <c r="BU137" i="18"/>
  <c r="BU136" i="18"/>
  <c r="BU131" i="18"/>
  <c r="BU128" i="18"/>
  <c r="BU127" i="18"/>
  <c r="BU121" i="18"/>
  <c r="BU120" i="18"/>
  <c r="BU142" i="18"/>
  <c r="BU122" i="18"/>
  <c r="BU147" i="18"/>
  <c r="BU145" i="18"/>
  <c r="BU124" i="18"/>
  <c r="BS124" i="18"/>
  <c r="BU144" i="18"/>
  <c r="BU135" i="18"/>
  <c r="BU134" i="18"/>
  <c r="BU127" i="17"/>
  <c r="BU134" i="17"/>
  <c r="BU128" i="17"/>
  <c r="BU129" i="17"/>
  <c r="BU135" i="17"/>
  <c r="BU136" i="17"/>
  <c r="BU137" i="17"/>
  <c r="BU142" i="17"/>
  <c r="BU144" i="17"/>
  <c r="BU147" i="17"/>
  <c r="BS124" i="17"/>
  <c r="BU133" i="17"/>
  <c r="BU120" i="17"/>
  <c r="BU132" i="17"/>
  <c r="BU140" i="17"/>
  <c r="BU122" i="17"/>
  <c r="BU124" i="17"/>
  <c r="BU141" i="17"/>
  <c r="BU200" i="17"/>
  <c r="BU212" i="17"/>
  <c r="BU199" i="17"/>
  <c r="BU213" i="17"/>
  <c r="BU92" i="17"/>
  <c r="BU59" i="17"/>
  <c r="BT47" i="17"/>
  <c r="BT48" i="17" s="1"/>
  <c r="BT112" i="17"/>
  <c r="BT145" i="17" s="1"/>
  <c r="BT92" i="17"/>
  <c r="BU112" i="17"/>
  <c r="BU145" i="17" s="1"/>
  <c r="BU43" i="17"/>
  <c r="BV42" i="17"/>
  <c r="BV205" i="17"/>
  <c r="BV156" i="17" a="1"/>
  <c r="BV156" i="17" s="1"/>
  <c r="BV87" i="17"/>
  <c r="BV155" i="17" a="1"/>
  <c r="BV155" i="17" s="1"/>
  <c r="BV54" i="17"/>
  <c r="BV36" i="17"/>
  <c r="BV44" i="17"/>
  <c r="BV88" i="17"/>
  <c r="BV45" i="17"/>
  <c r="BV35" i="17"/>
  <c r="BV55" i="17"/>
  <c r="BV46" i="17"/>
  <c r="BV37" i="17"/>
  <c r="BV202" i="17" s="1"/>
  <c r="BW28" i="17"/>
  <c r="BV157" i="17" a="1"/>
  <c r="BV157" i="17" s="1"/>
  <c r="BV89" i="17"/>
  <c r="BV56" i="17"/>
  <c r="BV158" i="17" a="1"/>
  <c r="BV158" i="17" s="1"/>
  <c r="BV159" i="17" a="1"/>
  <c r="BV159" i="17" s="1"/>
  <c r="BV90" i="17"/>
  <c r="BV57" i="17"/>
  <c r="BV91" i="17"/>
  <c r="BV58" i="17"/>
  <c r="BV160" i="17" a="1"/>
  <c r="BV160" i="17" s="1"/>
  <c r="BV92" i="17"/>
  <c r="BV59" i="17"/>
  <c r="BV161" i="17" a="1"/>
  <c r="BV161" i="17" s="1"/>
  <c r="BV162" i="17" a="1"/>
  <c r="BV162" i="17" s="1"/>
  <c r="BV163" i="17" a="1"/>
  <c r="BV163" i="17" s="1"/>
  <c r="BV164" i="17" a="1"/>
  <c r="BV164" i="17" s="1"/>
  <c r="BV62" i="17"/>
  <c r="BV95" i="17"/>
  <c r="BV96" i="17"/>
  <c r="BV165" i="17" a="1"/>
  <c r="BV165" i="17" s="1"/>
  <c r="BV63" i="17"/>
  <c r="BV166" i="17" a="1"/>
  <c r="BV166" i="17" s="1"/>
  <c r="BV64" i="17"/>
  <c r="BV97" i="17"/>
  <c r="BV65" i="17"/>
  <c r="BV98" i="17"/>
  <c r="BV167" i="17" a="1"/>
  <c r="BV167" i="17" s="1"/>
  <c r="BV66" i="17"/>
  <c r="BV168" i="17" a="1"/>
  <c r="BV168" i="17" s="1"/>
  <c r="BV99" i="17"/>
  <c r="BV67" i="17"/>
  <c r="BV100" i="17"/>
  <c r="BV169" i="17" a="1"/>
  <c r="BV169" i="17" s="1"/>
  <c r="BV101" i="17"/>
  <c r="BV170" i="17" a="1"/>
  <c r="BV170" i="17" s="1"/>
  <c r="BV68" i="17"/>
  <c r="BV102" i="17"/>
  <c r="BV171" i="17" a="1"/>
  <c r="BV171" i="17" s="1"/>
  <c r="BV69" i="17"/>
  <c r="BV70" i="17"/>
  <c r="BV103" i="17"/>
  <c r="BV172" i="17" a="1"/>
  <c r="BV172" i="17" s="1"/>
  <c r="BV173" i="17" a="1"/>
  <c r="BV173" i="17" s="1"/>
  <c r="BV104" i="17"/>
  <c r="BV71" i="17"/>
  <c r="BV174" i="17" a="1"/>
  <c r="BV174" i="17" s="1"/>
  <c r="BV105" i="17"/>
  <c r="BV72" i="17"/>
  <c r="BV73" i="17"/>
  <c r="BV175" i="17" a="1"/>
  <c r="BV175" i="17" s="1"/>
  <c r="BV106" i="17"/>
  <c r="BV74" i="17"/>
  <c r="BV176" i="17" a="1"/>
  <c r="BV176" i="17" s="1"/>
  <c r="BV107" i="17"/>
  <c r="BV108" i="17"/>
  <c r="BV75" i="17"/>
  <c r="BV177" i="17" a="1"/>
  <c r="BV177" i="17" s="1"/>
  <c r="BV109" i="17"/>
  <c r="BV76" i="17"/>
  <c r="BV178" i="17" a="1"/>
  <c r="BV178" i="17" s="1"/>
  <c r="BV179" i="17" a="1"/>
  <c r="BV179" i="17" s="1"/>
  <c r="BV77" i="17"/>
  <c r="BV110" i="17"/>
  <c r="BV111" i="17"/>
  <c r="BV78" i="17"/>
  <c r="BV180" i="17" a="1"/>
  <c r="BV180" i="17" s="1"/>
  <c r="BV181" i="17" a="1"/>
  <c r="BV181" i="17" s="1"/>
  <c r="BV112" i="17"/>
  <c r="BV79" i="17"/>
  <c r="BV80" i="17"/>
  <c r="BV182" i="17" a="1"/>
  <c r="BV182" i="17" s="1"/>
  <c r="BV81" i="17"/>
  <c r="BT38" i="17"/>
  <c r="BT39" i="17" s="1"/>
  <c r="BT59" i="17"/>
  <c r="BU34" i="17"/>
  <c r="BV33" i="17"/>
  <c r="BV145" i="17" l="1"/>
  <c r="BV121" i="17"/>
  <c r="BV144" i="17"/>
  <c r="BV125" i="17"/>
  <c r="BV134" i="17"/>
  <c r="BV123" i="17"/>
  <c r="BV135" i="17"/>
  <c r="BV120" i="17"/>
  <c r="BT125" i="17"/>
  <c r="BV138" i="17"/>
  <c r="BV141" i="17"/>
  <c r="BV129" i="18"/>
  <c r="BV130" i="18"/>
  <c r="BV124" i="18"/>
  <c r="BV141" i="18"/>
  <c r="BV125" i="18"/>
  <c r="BV120" i="18"/>
  <c r="BV131" i="18"/>
  <c r="BV146" i="18"/>
  <c r="BV134" i="18"/>
  <c r="BV143" i="18"/>
  <c r="BW33" i="18"/>
  <c r="BV34" i="18"/>
  <c r="BU60" i="18"/>
  <c r="BU38" i="18"/>
  <c r="BU39" i="18" s="1"/>
  <c r="BW42" i="18"/>
  <c r="BV43" i="18"/>
  <c r="BU93" i="18"/>
  <c r="BU113" i="18"/>
  <c r="BU146" i="18" s="1"/>
  <c r="BU47" i="18"/>
  <c r="BU48" i="18" s="1"/>
  <c r="BV200" i="18"/>
  <c r="BV213" i="18"/>
  <c r="BV199" i="18"/>
  <c r="BV212" i="18"/>
  <c r="BW182" i="18" a="1"/>
  <c r="BW182" i="18" s="1"/>
  <c r="BW81" i="18"/>
  <c r="BW114" i="18"/>
  <c r="BW181" i="18" a="1"/>
  <c r="BW181" i="18" s="1"/>
  <c r="BW113" i="18"/>
  <c r="BW80" i="18"/>
  <c r="BW180" i="18" a="1"/>
  <c r="BW180" i="18" s="1"/>
  <c r="BW79" i="18"/>
  <c r="BW112" i="18"/>
  <c r="BW78" i="18"/>
  <c r="BW111" i="18"/>
  <c r="BW179" i="18" a="1"/>
  <c r="BW179" i="18" s="1"/>
  <c r="BW77" i="18"/>
  <c r="BW110" i="18"/>
  <c r="BW178" i="18" a="1"/>
  <c r="BW178" i="18" s="1"/>
  <c r="BW76" i="18"/>
  <c r="BW109" i="18"/>
  <c r="BW177" i="18" a="1"/>
  <c r="BW177" i="18" s="1"/>
  <c r="BW75" i="18"/>
  <c r="BW108" i="18"/>
  <c r="BW176" i="18" a="1"/>
  <c r="BW176" i="18" s="1"/>
  <c r="BW74" i="18"/>
  <c r="BW107" i="18"/>
  <c r="BW175" i="18" a="1"/>
  <c r="BW175" i="18" s="1"/>
  <c r="BW73" i="18"/>
  <c r="BW106" i="18"/>
  <c r="BW174" i="18" a="1"/>
  <c r="BW174" i="18" s="1"/>
  <c r="BW72" i="18"/>
  <c r="BW105" i="18"/>
  <c r="BW173" i="18" a="1"/>
  <c r="BW173" i="18" s="1"/>
  <c r="BW71" i="18"/>
  <c r="BW104" i="18"/>
  <c r="BW172" i="18" a="1"/>
  <c r="BW172" i="18" s="1"/>
  <c r="BW70" i="18"/>
  <c r="BW103" i="18"/>
  <c r="BW171" i="18" a="1"/>
  <c r="BW171" i="18" s="1"/>
  <c r="BW102" i="18"/>
  <c r="BW170" i="18" a="1"/>
  <c r="BW170" i="18" s="1"/>
  <c r="BW69" i="18"/>
  <c r="BW169" i="18" a="1"/>
  <c r="BW169" i="18" s="1"/>
  <c r="BW68" i="18"/>
  <c r="BW101" i="18"/>
  <c r="BW168" i="18" a="1"/>
  <c r="BW168" i="18" s="1"/>
  <c r="BW100" i="18"/>
  <c r="BW67" i="18"/>
  <c r="BW66" i="18"/>
  <c r="BW99" i="18"/>
  <c r="BW167" i="18" a="1"/>
  <c r="BW167" i="18" s="1"/>
  <c r="BW65" i="18"/>
  <c r="BW98" i="18"/>
  <c r="BW166" i="18" a="1"/>
  <c r="BW166" i="18" s="1"/>
  <c r="BW97" i="18"/>
  <c r="BW165" i="18" a="1"/>
  <c r="BW165" i="18" s="1"/>
  <c r="BW64" i="18"/>
  <c r="BW96" i="18"/>
  <c r="BW164" i="18" a="1"/>
  <c r="BW164" i="18" s="1"/>
  <c r="BW63" i="18"/>
  <c r="BW163" i="18" a="1"/>
  <c r="BW163" i="18" s="1"/>
  <c r="BW61" i="18"/>
  <c r="BW94" i="18"/>
  <c r="BW162" i="18" a="1"/>
  <c r="BW162" i="18" s="1"/>
  <c r="BW161" i="18" a="1"/>
  <c r="BW161" i="18" s="1"/>
  <c r="BW60" i="18"/>
  <c r="BW93" i="18"/>
  <c r="BW59" i="18"/>
  <c r="BW160" i="18" a="1"/>
  <c r="BW160" i="18" s="1"/>
  <c r="BW92" i="18"/>
  <c r="BW91" i="18"/>
  <c r="BW58" i="18"/>
  <c r="BW159" i="18" a="1"/>
  <c r="BW159" i="18" s="1"/>
  <c r="BW57" i="18"/>
  <c r="BW90" i="18"/>
  <c r="BW158" i="18" a="1"/>
  <c r="BW158" i="18" s="1"/>
  <c r="BW56" i="18"/>
  <c r="BW89" i="18"/>
  <c r="BW157" i="18" a="1"/>
  <c r="BW157" i="18" s="1"/>
  <c r="BW55" i="18"/>
  <c r="BW88" i="18"/>
  <c r="BW156" i="18" a="1"/>
  <c r="BW156" i="18" s="1"/>
  <c r="BW205" i="18"/>
  <c r="BW54" i="18"/>
  <c r="BW37" i="18"/>
  <c r="BW202" i="18" s="1"/>
  <c r="BW87" i="18"/>
  <c r="BX28" i="18"/>
  <c r="BW35" i="18"/>
  <c r="BW36" i="18"/>
  <c r="BW155" i="18" a="1"/>
  <c r="BW155" i="18" s="1"/>
  <c r="BT125" i="18"/>
  <c r="BV142" i="18"/>
  <c r="BV126" i="18"/>
  <c r="BV140" i="18"/>
  <c r="BV139" i="18"/>
  <c r="BV138" i="18"/>
  <c r="BV137" i="18"/>
  <c r="BV136" i="18"/>
  <c r="BV128" i="18"/>
  <c r="BV121" i="18"/>
  <c r="BV202" i="18"/>
  <c r="BV135" i="18"/>
  <c r="BV133" i="18"/>
  <c r="BV123" i="18"/>
  <c r="BV145" i="18"/>
  <c r="BV132" i="18"/>
  <c r="BV144" i="18"/>
  <c r="BV122" i="18"/>
  <c r="BV124" i="17"/>
  <c r="BV122" i="17"/>
  <c r="BV142" i="17"/>
  <c r="BU125" i="17"/>
  <c r="BV129" i="17"/>
  <c r="BV130" i="17"/>
  <c r="BV131" i="17"/>
  <c r="BV132" i="17"/>
  <c r="BV137" i="17"/>
  <c r="BV139" i="17"/>
  <c r="BV140" i="17"/>
  <c r="BV143" i="17"/>
  <c r="BV128" i="17"/>
  <c r="BV136" i="17"/>
  <c r="BV133" i="17"/>
  <c r="BV93" i="17"/>
  <c r="BV200" i="17"/>
  <c r="BV212" i="17"/>
  <c r="BV199" i="17"/>
  <c r="BV213" i="17"/>
  <c r="BV113" i="17"/>
  <c r="BV146" i="17" s="1"/>
  <c r="BV34" i="17"/>
  <c r="BW33" i="17"/>
  <c r="BU38" i="17"/>
  <c r="BU39" i="17" s="1"/>
  <c r="BU60" i="17"/>
  <c r="BW155" i="17" a="1"/>
  <c r="BW155" i="17" s="1"/>
  <c r="BW88" i="17"/>
  <c r="BW46" i="17"/>
  <c r="BW87" i="17"/>
  <c r="BW54" i="17"/>
  <c r="BW55" i="17"/>
  <c r="BW45" i="17"/>
  <c r="BW35" i="17"/>
  <c r="BW36" i="17"/>
  <c r="BW37" i="17"/>
  <c r="BW202" i="17" s="1"/>
  <c r="BW44" i="17"/>
  <c r="BX28" i="17"/>
  <c r="BW157" i="17" a="1"/>
  <c r="BW157" i="17" s="1"/>
  <c r="BW205" i="17"/>
  <c r="BW156" i="17" a="1"/>
  <c r="BW156" i="17" s="1"/>
  <c r="BW56" i="17"/>
  <c r="BW158" i="17" a="1"/>
  <c r="BW158" i="17" s="1"/>
  <c r="BW89" i="17"/>
  <c r="BW57" i="17"/>
  <c r="BW90" i="17"/>
  <c r="BW159" i="17" a="1"/>
  <c r="BW159" i="17" s="1"/>
  <c r="BW160" i="17" a="1"/>
  <c r="BW160" i="17" s="1"/>
  <c r="BW91" i="17"/>
  <c r="BW58" i="17"/>
  <c r="BW92" i="17"/>
  <c r="BW59" i="17"/>
  <c r="BW161" i="17" a="1"/>
  <c r="BW161" i="17" s="1"/>
  <c r="BW60" i="17"/>
  <c r="BW162" i="17" a="1"/>
  <c r="BW162" i="17" s="1"/>
  <c r="BW93" i="17"/>
  <c r="BW61" i="17"/>
  <c r="BW163" i="17" a="1"/>
  <c r="BW163" i="17" s="1"/>
  <c r="BW164" i="17" a="1"/>
  <c r="BW164" i="17" s="1"/>
  <c r="BW165" i="17" a="1"/>
  <c r="BW165" i="17" s="1"/>
  <c r="BW96" i="17"/>
  <c r="BW63" i="17"/>
  <c r="BW166" i="17" a="1"/>
  <c r="BW166" i="17" s="1"/>
  <c r="BW97" i="17"/>
  <c r="BW64" i="17"/>
  <c r="BW167" i="17" a="1"/>
  <c r="BW167" i="17" s="1"/>
  <c r="BW98" i="17"/>
  <c r="BW65" i="17"/>
  <c r="BW168" i="17" a="1"/>
  <c r="BW168" i="17" s="1"/>
  <c r="BW66" i="17"/>
  <c r="BW99" i="17"/>
  <c r="BW169" i="17" a="1"/>
  <c r="BW169" i="17" s="1"/>
  <c r="BW67" i="17"/>
  <c r="BW100" i="17"/>
  <c r="BW101" i="17"/>
  <c r="BW170" i="17" a="1"/>
  <c r="BW170" i="17" s="1"/>
  <c r="BW68" i="17"/>
  <c r="BW102" i="17"/>
  <c r="BW171" i="17" a="1"/>
  <c r="BW171" i="17" s="1"/>
  <c r="BW69" i="17"/>
  <c r="BW172" i="17" a="1"/>
  <c r="BW172" i="17" s="1"/>
  <c r="BW103" i="17"/>
  <c r="BW70" i="17"/>
  <c r="BW173" i="17" a="1"/>
  <c r="BW173" i="17" s="1"/>
  <c r="BW104" i="17"/>
  <c r="BW71" i="17"/>
  <c r="BW174" i="17" a="1"/>
  <c r="BW174" i="17" s="1"/>
  <c r="BW72" i="17"/>
  <c r="BW105" i="17"/>
  <c r="BW175" i="17" a="1"/>
  <c r="BW175" i="17" s="1"/>
  <c r="BW106" i="17"/>
  <c r="BW73" i="17"/>
  <c r="BW107" i="17"/>
  <c r="BW74" i="17"/>
  <c r="BW176" i="17" a="1"/>
  <c r="BW176" i="17" s="1"/>
  <c r="BW177" i="17" a="1"/>
  <c r="BW177" i="17" s="1"/>
  <c r="BW108" i="17"/>
  <c r="BW75" i="17"/>
  <c r="BW76" i="17"/>
  <c r="BW109" i="17"/>
  <c r="BW178" i="17" a="1"/>
  <c r="BW178" i="17" s="1"/>
  <c r="BW110" i="17"/>
  <c r="BW179" i="17" a="1"/>
  <c r="BW179" i="17" s="1"/>
  <c r="BW77" i="17"/>
  <c r="BW180" i="17" a="1"/>
  <c r="BW180" i="17" s="1"/>
  <c r="BW78" i="17"/>
  <c r="BW111" i="17"/>
  <c r="BW181" i="17" a="1"/>
  <c r="BW181" i="17" s="1"/>
  <c r="BW79" i="17"/>
  <c r="BW112" i="17"/>
  <c r="BW182" i="17" a="1"/>
  <c r="BW182" i="17" s="1"/>
  <c r="BW113" i="17"/>
  <c r="BW80" i="17"/>
  <c r="BW81" i="17"/>
  <c r="BV43" i="17"/>
  <c r="BW42" i="17"/>
  <c r="BV60" i="17"/>
  <c r="BU47" i="17"/>
  <c r="BU48" i="17" s="1"/>
  <c r="BU113" i="17"/>
  <c r="BU146" i="17" s="1"/>
  <c r="BU93" i="17"/>
  <c r="BW121" i="17" l="1"/>
  <c r="BW139" i="17"/>
  <c r="BW130" i="17"/>
  <c r="BW140" i="17"/>
  <c r="BW141" i="17"/>
  <c r="BW124" i="17"/>
  <c r="BW135" i="17"/>
  <c r="BW125" i="17"/>
  <c r="BW136" i="17"/>
  <c r="BW137" i="17"/>
  <c r="BW134" i="17"/>
  <c r="BW143" i="17"/>
  <c r="BW120" i="17"/>
  <c r="BW130" i="18"/>
  <c r="BW129" i="18"/>
  <c r="BW124" i="18"/>
  <c r="BW141" i="18"/>
  <c r="BW133" i="18"/>
  <c r="BW123" i="18"/>
  <c r="BW131" i="18"/>
  <c r="BW146" i="18"/>
  <c r="BW135" i="18"/>
  <c r="BW121" i="18"/>
  <c r="BX33" i="18"/>
  <c r="BW34" i="18"/>
  <c r="BV61" i="18"/>
  <c r="BV38" i="18"/>
  <c r="BV39" i="18" s="1"/>
  <c r="BX42" i="18"/>
  <c r="BW43" i="18"/>
  <c r="BV114" i="18"/>
  <c r="BV147" i="18" s="1"/>
  <c r="BV94" i="18"/>
  <c r="BV47" i="18"/>
  <c r="BV48" i="18" s="1"/>
  <c r="BX182" i="18" a="1"/>
  <c r="BX182" i="18" s="1"/>
  <c r="BX81" i="18"/>
  <c r="BX114" i="18"/>
  <c r="BX181" i="18" a="1"/>
  <c r="BX181" i="18" s="1"/>
  <c r="BX113" i="18"/>
  <c r="BX80" i="18"/>
  <c r="BX79" i="18"/>
  <c r="BX112" i="18"/>
  <c r="BX180" i="18" a="1"/>
  <c r="BX180" i="18" s="1"/>
  <c r="BX78" i="18"/>
  <c r="BX111" i="18"/>
  <c r="BX179" i="18" a="1"/>
  <c r="BX179" i="18" s="1"/>
  <c r="BX77" i="18"/>
  <c r="BX110" i="18"/>
  <c r="BX178" i="18" a="1"/>
  <c r="BX178" i="18" s="1"/>
  <c r="BX76" i="18"/>
  <c r="BX177" i="18" a="1"/>
  <c r="BX177" i="18" s="1"/>
  <c r="BX109" i="18"/>
  <c r="BX75" i="18"/>
  <c r="BX108" i="18"/>
  <c r="BX176" i="18" a="1"/>
  <c r="BX176" i="18" s="1"/>
  <c r="BX74" i="18"/>
  <c r="BX107" i="18"/>
  <c r="BX175" i="18" a="1"/>
  <c r="BX175" i="18" s="1"/>
  <c r="BX73" i="18"/>
  <c r="BX106" i="18"/>
  <c r="BX174" i="18" a="1"/>
  <c r="BX174" i="18" s="1"/>
  <c r="BX72" i="18"/>
  <c r="BX105" i="18"/>
  <c r="BX173" i="18" a="1"/>
  <c r="BX173" i="18" s="1"/>
  <c r="BX71" i="18"/>
  <c r="BX104" i="18"/>
  <c r="BX172" i="18" a="1"/>
  <c r="BX172" i="18" s="1"/>
  <c r="BX70" i="18"/>
  <c r="BX103" i="18"/>
  <c r="BX171" i="18" a="1"/>
  <c r="BX171" i="18" s="1"/>
  <c r="BX69" i="18"/>
  <c r="BX170" i="18" a="1"/>
  <c r="BX170" i="18" s="1"/>
  <c r="BX102" i="18"/>
  <c r="BX169" i="18" a="1"/>
  <c r="BX169" i="18" s="1"/>
  <c r="BX68" i="18"/>
  <c r="BX101" i="18"/>
  <c r="BX100" i="18"/>
  <c r="BX168" i="18" a="1"/>
  <c r="BX168" i="18" s="1"/>
  <c r="BX67" i="18"/>
  <c r="BX66" i="18"/>
  <c r="BX99" i="18"/>
  <c r="BX167" i="18" a="1"/>
  <c r="BX167" i="18" s="1"/>
  <c r="BX65" i="18"/>
  <c r="BX98" i="18"/>
  <c r="BX166" i="18" a="1"/>
  <c r="BX166" i="18" s="1"/>
  <c r="BX165" i="18" a="1"/>
  <c r="BX165" i="18" s="1"/>
  <c r="BX97" i="18"/>
  <c r="BX64" i="18"/>
  <c r="BX164" i="18" a="1"/>
  <c r="BX164" i="18" s="1"/>
  <c r="BX62" i="18"/>
  <c r="BX163" i="18" a="1"/>
  <c r="BX163" i="18" s="1"/>
  <c r="BX162" i="18" a="1"/>
  <c r="BX162" i="18" s="1"/>
  <c r="BX61" i="18"/>
  <c r="BX94" i="18"/>
  <c r="BX161" i="18" a="1"/>
  <c r="BX161" i="18" s="1"/>
  <c r="BX60" i="18"/>
  <c r="BX93" i="18"/>
  <c r="BX59" i="18"/>
  <c r="BX160" i="18" a="1"/>
  <c r="BX160" i="18" s="1"/>
  <c r="BX92" i="18"/>
  <c r="BX58" i="18"/>
  <c r="BX159" i="18" a="1"/>
  <c r="BX159" i="18" s="1"/>
  <c r="BX91" i="18"/>
  <c r="BX57" i="18"/>
  <c r="BX90" i="18"/>
  <c r="BX158" i="18" a="1"/>
  <c r="BX158" i="18" s="1"/>
  <c r="BX56" i="18"/>
  <c r="BX89" i="18"/>
  <c r="BX157" i="18" a="1"/>
  <c r="BX157" i="18" s="1"/>
  <c r="BX55" i="18"/>
  <c r="BX88" i="18"/>
  <c r="BX156" i="18" a="1"/>
  <c r="BX156" i="18" s="1"/>
  <c r="BX205" i="18"/>
  <c r="BX35" i="18"/>
  <c r="BX155" i="18" a="1"/>
  <c r="BX155" i="18" s="1"/>
  <c r="BX36" i="18"/>
  <c r="BY28" i="18"/>
  <c r="BX37" i="18"/>
  <c r="BX54" i="18"/>
  <c r="BX87" i="18"/>
  <c r="BW199" i="18"/>
  <c r="BW212" i="18"/>
  <c r="BW200" i="18"/>
  <c r="BW213" i="18"/>
  <c r="BW132" i="18"/>
  <c r="BW122" i="18"/>
  <c r="BW140" i="18"/>
  <c r="BW138" i="18"/>
  <c r="BW127" i="18"/>
  <c r="BW126" i="18"/>
  <c r="BW125" i="18"/>
  <c r="BW120" i="18"/>
  <c r="BW137" i="18"/>
  <c r="BW134" i="18"/>
  <c r="BW143" i="18"/>
  <c r="BW142" i="18"/>
  <c r="BW139" i="18"/>
  <c r="BU126" i="18"/>
  <c r="BW147" i="18"/>
  <c r="BW145" i="18"/>
  <c r="BW144" i="18"/>
  <c r="BW136" i="18"/>
  <c r="BW129" i="17"/>
  <c r="BW131" i="17"/>
  <c r="BW146" i="17"/>
  <c r="BW123" i="17"/>
  <c r="BV126" i="17"/>
  <c r="BW126" i="17"/>
  <c r="BU126" i="17"/>
  <c r="BW132" i="17"/>
  <c r="BW133" i="17"/>
  <c r="BW138" i="17"/>
  <c r="BW122" i="17"/>
  <c r="BW142" i="17"/>
  <c r="BW145" i="17"/>
  <c r="BW144" i="17"/>
  <c r="BW200" i="17"/>
  <c r="BW212" i="17"/>
  <c r="BW199" i="17"/>
  <c r="BW213" i="17"/>
  <c r="BW94" i="17"/>
  <c r="BW127" i="17" s="1"/>
  <c r="BX155" i="17" a="1"/>
  <c r="BX155" i="17" s="1"/>
  <c r="BX54" i="17"/>
  <c r="BX55" i="17"/>
  <c r="BX46" i="17"/>
  <c r="BX87" i="17"/>
  <c r="BX35" i="17"/>
  <c r="BX36" i="17"/>
  <c r="BX44" i="17"/>
  <c r="BY28" i="17"/>
  <c r="BX45" i="17"/>
  <c r="BX37" i="17"/>
  <c r="BX157" i="17" a="1"/>
  <c r="BX157" i="17" s="1"/>
  <c r="BX88" i="17"/>
  <c r="BX156" i="17" a="1"/>
  <c r="BX156" i="17" s="1"/>
  <c r="BX205" i="17"/>
  <c r="BX89" i="17"/>
  <c r="BX158" i="17" a="1"/>
  <c r="BX158" i="17" s="1"/>
  <c r="BX56" i="17"/>
  <c r="BX57" i="17"/>
  <c r="BX159" i="17" a="1"/>
  <c r="BX159" i="17" s="1"/>
  <c r="BX90" i="17"/>
  <c r="BX58" i="17"/>
  <c r="BX91" i="17"/>
  <c r="BX160" i="17" a="1"/>
  <c r="BX160" i="17" s="1"/>
  <c r="BX59" i="17"/>
  <c r="BX161" i="17" a="1"/>
  <c r="BX161" i="17" s="1"/>
  <c r="BX92" i="17"/>
  <c r="BX93" i="17"/>
  <c r="BX162" i="17" a="1"/>
  <c r="BX162" i="17" s="1"/>
  <c r="BX60" i="17"/>
  <c r="BX94" i="17"/>
  <c r="BX61" i="17"/>
  <c r="BX163" i="17" a="1"/>
  <c r="BX163" i="17" s="1"/>
  <c r="BX164" i="17" a="1"/>
  <c r="BX164" i="17" s="1"/>
  <c r="BX165" i="17" a="1"/>
  <c r="BX165" i="17" s="1"/>
  <c r="BX166" i="17" a="1"/>
  <c r="BX166" i="17" s="1"/>
  <c r="BX97" i="17"/>
  <c r="BX64" i="17"/>
  <c r="BX65" i="17"/>
  <c r="BX167" i="17" a="1"/>
  <c r="BX167" i="17" s="1"/>
  <c r="BX98" i="17"/>
  <c r="BX66" i="17"/>
  <c r="BX168" i="17" a="1"/>
  <c r="BX168" i="17" s="1"/>
  <c r="BX99" i="17"/>
  <c r="BX169" i="17" a="1"/>
  <c r="BX169" i="17" s="1"/>
  <c r="BX100" i="17"/>
  <c r="BX67" i="17"/>
  <c r="BX101" i="17"/>
  <c r="BX68" i="17"/>
  <c r="BX170" i="17" a="1"/>
  <c r="BX170" i="17" s="1"/>
  <c r="BX102" i="17"/>
  <c r="BX171" i="17" a="1"/>
  <c r="BX171" i="17" s="1"/>
  <c r="BX69" i="17"/>
  <c r="BX70" i="17"/>
  <c r="BX103" i="17"/>
  <c r="BX172" i="17" a="1"/>
  <c r="BX172" i="17" s="1"/>
  <c r="BX104" i="17"/>
  <c r="BX173" i="17" a="1"/>
  <c r="BX173" i="17" s="1"/>
  <c r="BX71" i="17"/>
  <c r="BX105" i="17"/>
  <c r="BX174" i="17" a="1"/>
  <c r="BX174" i="17" s="1"/>
  <c r="BX72" i="17"/>
  <c r="BX73" i="17"/>
  <c r="BX175" i="17" a="1"/>
  <c r="BX175" i="17" s="1"/>
  <c r="BX106" i="17"/>
  <c r="BX107" i="17"/>
  <c r="BX74" i="17"/>
  <c r="BX176" i="17" a="1"/>
  <c r="BX176" i="17" s="1"/>
  <c r="BX177" i="17" a="1"/>
  <c r="BX177" i="17" s="1"/>
  <c r="BX108" i="17"/>
  <c r="BX75" i="17"/>
  <c r="BX178" i="17" a="1"/>
  <c r="BX178" i="17" s="1"/>
  <c r="BX109" i="17"/>
  <c r="BX76" i="17"/>
  <c r="BX77" i="17"/>
  <c r="BX110" i="17"/>
  <c r="BX179" i="17" a="1"/>
  <c r="BX179" i="17" s="1"/>
  <c r="BX111" i="17"/>
  <c r="BX78" i="17"/>
  <c r="BX180" i="17" a="1"/>
  <c r="BX180" i="17" s="1"/>
  <c r="BX112" i="17"/>
  <c r="BX79" i="17"/>
  <c r="BX181" i="17" a="1"/>
  <c r="BX181" i="17" s="1"/>
  <c r="BX182" i="17" a="1"/>
  <c r="BX182" i="17" s="1"/>
  <c r="BX80" i="17"/>
  <c r="BX113" i="17"/>
  <c r="BX81" i="17"/>
  <c r="BX114" i="17"/>
  <c r="BX42" i="17"/>
  <c r="BW43" i="17"/>
  <c r="BV38" i="17"/>
  <c r="BV39" i="17" s="1"/>
  <c r="BV61" i="17"/>
  <c r="BX33" i="17"/>
  <c r="BW34" i="17"/>
  <c r="BV47" i="17"/>
  <c r="BV48" i="17" s="1"/>
  <c r="BV114" i="17"/>
  <c r="BV147" i="17" s="1"/>
  <c r="BV94" i="17"/>
  <c r="BW114" i="17"/>
  <c r="BW147" i="17" s="1"/>
  <c r="BX138" i="17" l="1"/>
  <c r="BX140" i="17"/>
  <c r="BX142" i="17"/>
  <c r="BX122" i="17"/>
  <c r="BX137" i="17"/>
  <c r="BX133" i="17"/>
  <c r="BX127" i="17"/>
  <c r="BX145" i="17"/>
  <c r="BX130" i="17"/>
  <c r="BX202" i="17"/>
  <c r="BX95" i="18"/>
  <c r="BX140" i="18"/>
  <c r="BX128" i="18"/>
  <c r="BX133" i="18"/>
  <c r="BX130" i="18"/>
  <c r="BX146" i="18"/>
  <c r="BY33" i="18"/>
  <c r="BX34" i="18"/>
  <c r="BW62" i="18"/>
  <c r="BW38" i="18"/>
  <c r="BW39" i="18" s="1"/>
  <c r="BY42" i="18"/>
  <c r="BX43" i="18"/>
  <c r="BW95" i="18"/>
  <c r="BW47" i="18"/>
  <c r="BW48" i="18" s="1"/>
  <c r="BX199" i="18"/>
  <c r="BX212" i="18"/>
  <c r="BX200" i="18"/>
  <c r="BX213" i="18"/>
  <c r="BY182" i="18" a="1"/>
  <c r="BY182" i="18" s="1"/>
  <c r="BY81" i="18"/>
  <c r="BY114" i="18"/>
  <c r="BY113" i="18"/>
  <c r="BY80" i="18"/>
  <c r="BY181" i="18" a="1"/>
  <c r="BY181" i="18" s="1"/>
  <c r="BY180" i="18" a="1"/>
  <c r="BY180" i="18" s="1"/>
  <c r="BY79" i="18"/>
  <c r="BY112" i="18"/>
  <c r="BY78" i="18"/>
  <c r="BY111" i="18"/>
  <c r="BY179" i="18" a="1"/>
  <c r="BY179" i="18" s="1"/>
  <c r="BY77" i="18"/>
  <c r="BY110" i="18"/>
  <c r="BY178" i="18" a="1"/>
  <c r="BY178" i="18" s="1"/>
  <c r="BY109" i="18"/>
  <c r="BY76" i="18"/>
  <c r="BY177" i="18" a="1"/>
  <c r="BY177" i="18" s="1"/>
  <c r="BY75" i="18"/>
  <c r="BY108" i="18"/>
  <c r="BY176" i="18" a="1"/>
  <c r="BY176" i="18" s="1"/>
  <c r="BY74" i="18"/>
  <c r="BY107" i="18"/>
  <c r="BY175" i="18" a="1"/>
  <c r="BY175" i="18" s="1"/>
  <c r="BY73" i="18"/>
  <c r="BY106" i="18"/>
  <c r="BY174" i="18" a="1"/>
  <c r="BY174" i="18" s="1"/>
  <c r="BY72" i="18"/>
  <c r="BY105" i="18"/>
  <c r="BY173" i="18" a="1"/>
  <c r="BY173" i="18" s="1"/>
  <c r="BY71" i="18"/>
  <c r="BY104" i="18"/>
  <c r="BY172" i="18" a="1"/>
  <c r="BY172" i="18" s="1"/>
  <c r="BY70" i="18"/>
  <c r="BY103" i="18"/>
  <c r="BY171" i="18" a="1"/>
  <c r="BY171" i="18" s="1"/>
  <c r="BY69" i="18"/>
  <c r="BY170" i="18" a="1"/>
  <c r="BY170" i="18" s="1"/>
  <c r="BY102" i="18"/>
  <c r="BY169" i="18" a="1"/>
  <c r="BY169" i="18" s="1"/>
  <c r="BY68" i="18"/>
  <c r="BY101" i="18"/>
  <c r="BY168" i="18" a="1"/>
  <c r="BY168" i="18" s="1"/>
  <c r="BY100" i="18"/>
  <c r="BY67" i="18"/>
  <c r="BY66" i="18"/>
  <c r="BY99" i="18"/>
  <c r="BY167" i="18" a="1"/>
  <c r="BY167" i="18" s="1"/>
  <c r="BY65" i="18"/>
  <c r="BY98" i="18"/>
  <c r="BY166" i="18" a="1"/>
  <c r="BY166" i="18" s="1"/>
  <c r="BY165" i="18" a="1"/>
  <c r="BY165" i="18" s="1"/>
  <c r="BY63" i="18"/>
  <c r="BY164" i="18" a="1"/>
  <c r="BY164" i="18" s="1"/>
  <c r="BY96" i="18"/>
  <c r="BY62" i="18"/>
  <c r="BY95" i="18"/>
  <c r="BY163" i="18" a="1"/>
  <c r="BY163" i="18" s="1"/>
  <c r="BY61" i="18"/>
  <c r="BY94" i="18"/>
  <c r="BY162" i="18" a="1"/>
  <c r="BY162" i="18" s="1"/>
  <c r="BY161" i="18" a="1"/>
  <c r="BY161" i="18" s="1"/>
  <c r="BY60" i="18"/>
  <c r="BY93" i="18"/>
  <c r="BY59" i="18"/>
  <c r="BY160" i="18" a="1"/>
  <c r="BY160" i="18" s="1"/>
  <c r="BY92" i="18"/>
  <c r="BY58" i="18"/>
  <c r="BY91" i="18"/>
  <c r="BY159" i="18" a="1"/>
  <c r="BY159" i="18" s="1"/>
  <c r="BY57" i="18"/>
  <c r="BY90" i="18"/>
  <c r="BY158" i="18" a="1"/>
  <c r="BY158" i="18" s="1"/>
  <c r="BY56" i="18"/>
  <c r="BY89" i="18"/>
  <c r="BY157" i="18" a="1"/>
  <c r="BY157" i="18" s="1"/>
  <c r="BY55" i="18"/>
  <c r="BY88" i="18"/>
  <c r="BY156" i="18" a="1"/>
  <c r="BY156" i="18" s="1"/>
  <c r="BY205" i="18"/>
  <c r="BY35" i="18"/>
  <c r="BY37" i="18"/>
  <c r="BY54" i="18"/>
  <c r="BY87" i="18"/>
  <c r="BY36" i="18"/>
  <c r="BY155" i="18" a="1"/>
  <c r="BY155" i="18" s="1"/>
  <c r="BZ28" i="18"/>
  <c r="BV127" i="18"/>
  <c r="BX147" i="18"/>
  <c r="BX131" i="18"/>
  <c r="BX123" i="18"/>
  <c r="BX139" i="18"/>
  <c r="BX138" i="18"/>
  <c r="BX137" i="18"/>
  <c r="BX136" i="18"/>
  <c r="BX132" i="18"/>
  <c r="BX202" i="18"/>
  <c r="BX120" i="18"/>
  <c r="BX135" i="18"/>
  <c r="BX126" i="18"/>
  <c r="BX145" i="18"/>
  <c r="BX134" i="18"/>
  <c r="BX125" i="18"/>
  <c r="BX143" i="18"/>
  <c r="BX127" i="18"/>
  <c r="BX121" i="18"/>
  <c r="BX142" i="18"/>
  <c r="BX122" i="18"/>
  <c r="BX144" i="18"/>
  <c r="BX141" i="18"/>
  <c r="BX124" i="18"/>
  <c r="BX144" i="17"/>
  <c r="BX134" i="17"/>
  <c r="BX126" i="17"/>
  <c r="BX135" i="17"/>
  <c r="BX136" i="17"/>
  <c r="BV127" i="17"/>
  <c r="BX141" i="17"/>
  <c r="BX121" i="17"/>
  <c r="BX125" i="17"/>
  <c r="BX123" i="17"/>
  <c r="BX124" i="17"/>
  <c r="BX132" i="17"/>
  <c r="BX146" i="17"/>
  <c r="BX147" i="17"/>
  <c r="BX143" i="17"/>
  <c r="BX131" i="17"/>
  <c r="BX139" i="17"/>
  <c r="BX120" i="17"/>
  <c r="BX200" i="17"/>
  <c r="BX212" i="17"/>
  <c r="BX199" i="17"/>
  <c r="BX213" i="17"/>
  <c r="BX95" i="17"/>
  <c r="BX62" i="17"/>
  <c r="BW47" i="17"/>
  <c r="BW48" i="17" s="1"/>
  <c r="BW95" i="17"/>
  <c r="BY42" i="17"/>
  <c r="BX43" i="17"/>
  <c r="BW38" i="17"/>
  <c r="BW39" i="17" s="1"/>
  <c r="BW62" i="17"/>
  <c r="BY33" i="17"/>
  <c r="BX34" i="17"/>
  <c r="BY156" i="17" a="1"/>
  <c r="BY156" i="17" s="1"/>
  <c r="BY87" i="17"/>
  <c r="BY155" i="17" a="1"/>
  <c r="BY155" i="17" s="1"/>
  <c r="BY46" i="17"/>
  <c r="BZ28" i="17"/>
  <c r="BY55" i="17"/>
  <c r="BY35" i="17"/>
  <c r="BY54" i="17"/>
  <c r="BY36" i="17"/>
  <c r="BY45" i="17"/>
  <c r="BY37" i="17"/>
  <c r="BY202" i="17" s="1"/>
  <c r="BY44" i="17"/>
  <c r="BY88" i="17"/>
  <c r="BY205" i="17"/>
  <c r="BY157" i="17" a="1"/>
  <c r="BY157" i="17" s="1"/>
  <c r="BY158" i="17" a="1"/>
  <c r="BY158" i="17" s="1"/>
  <c r="BY56" i="17"/>
  <c r="BY89" i="17"/>
  <c r="BY159" i="17" a="1"/>
  <c r="BY159" i="17" s="1"/>
  <c r="BY90" i="17"/>
  <c r="BY57" i="17"/>
  <c r="BY160" i="17" a="1"/>
  <c r="BY160" i="17" s="1"/>
  <c r="BY58" i="17"/>
  <c r="BY91" i="17"/>
  <c r="BY59" i="17"/>
  <c r="BY92" i="17"/>
  <c r="BY161" i="17" a="1"/>
  <c r="BY161" i="17" s="1"/>
  <c r="BY93" i="17"/>
  <c r="BY60" i="17"/>
  <c r="BY162" i="17" a="1"/>
  <c r="BY162" i="17" s="1"/>
  <c r="BY61" i="17"/>
  <c r="BY94" i="17"/>
  <c r="BY163" i="17" a="1"/>
  <c r="BY163" i="17" s="1"/>
  <c r="BY164" i="17" a="1"/>
  <c r="BY164" i="17" s="1"/>
  <c r="BY62" i="17"/>
  <c r="BY95" i="17"/>
  <c r="BY165" i="17" a="1"/>
  <c r="BY165" i="17" s="1"/>
  <c r="BY166" i="17" a="1"/>
  <c r="BY166" i="17" s="1"/>
  <c r="BY98" i="17"/>
  <c r="BY65" i="17"/>
  <c r="BY167" i="17" a="1"/>
  <c r="BY167" i="17" s="1"/>
  <c r="BY168" i="17" a="1"/>
  <c r="BY168" i="17" s="1"/>
  <c r="BY99" i="17"/>
  <c r="BY66" i="17"/>
  <c r="BY100" i="17"/>
  <c r="BY169" i="17" a="1"/>
  <c r="BY169" i="17" s="1"/>
  <c r="BY67" i="17"/>
  <c r="BY101" i="17"/>
  <c r="BY68" i="17"/>
  <c r="BY170" i="17" a="1"/>
  <c r="BY170" i="17" s="1"/>
  <c r="BY171" i="17" a="1"/>
  <c r="BY171" i="17" s="1"/>
  <c r="BY69" i="17"/>
  <c r="BY102" i="17"/>
  <c r="BY103" i="17"/>
  <c r="BY70" i="17"/>
  <c r="BY172" i="17" a="1"/>
  <c r="BY172" i="17" s="1"/>
  <c r="BY104" i="17"/>
  <c r="BY173" i="17" a="1"/>
  <c r="BY173" i="17" s="1"/>
  <c r="BY71" i="17"/>
  <c r="BY72" i="17"/>
  <c r="BY174" i="17" a="1"/>
  <c r="BY174" i="17" s="1"/>
  <c r="BY105" i="17"/>
  <c r="BY175" i="17" a="1"/>
  <c r="BY175" i="17" s="1"/>
  <c r="BY73" i="17"/>
  <c r="BY106" i="17"/>
  <c r="BY74" i="17"/>
  <c r="BY107" i="17"/>
  <c r="BY176" i="17" a="1"/>
  <c r="BY176" i="17" s="1"/>
  <c r="BY108" i="17"/>
  <c r="BY177" i="17" a="1"/>
  <c r="BY177" i="17" s="1"/>
  <c r="BY75" i="17"/>
  <c r="BY76" i="17"/>
  <c r="BY109" i="17"/>
  <c r="BY178" i="17" a="1"/>
  <c r="BY178" i="17" s="1"/>
  <c r="BY110" i="17"/>
  <c r="BY77" i="17"/>
  <c r="BY179" i="17" a="1"/>
  <c r="BY179" i="17" s="1"/>
  <c r="BY111" i="17"/>
  <c r="BY78" i="17"/>
  <c r="BY144" i="17" s="1"/>
  <c r="BY180" i="17" a="1"/>
  <c r="BY180" i="17" s="1"/>
  <c r="BY181" i="17" a="1"/>
  <c r="BY181" i="17" s="1"/>
  <c r="BY79" i="17"/>
  <c r="BY112" i="17"/>
  <c r="BY80" i="17"/>
  <c r="BY113" i="17"/>
  <c r="BY182" i="17" a="1"/>
  <c r="BY182" i="17" s="1"/>
  <c r="BY114" i="17"/>
  <c r="BY81" i="17"/>
  <c r="BY143" i="17" l="1"/>
  <c r="BY147" i="17"/>
  <c r="BY126" i="17"/>
  <c r="BY136" i="17"/>
  <c r="BY137" i="17"/>
  <c r="BY134" i="17"/>
  <c r="BY132" i="17"/>
  <c r="BY131" i="17"/>
  <c r="BY63" i="17"/>
  <c r="BY146" i="18"/>
  <c r="BY127" i="18"/>
  <c r="BY126" i="18"/>
  <c r="BY123" i="18"/>
  <c r="BY122" i="18"/>
  <c r="BY142" i="18"/>
  <c r="BY133" i="18"/>
  <c r="BY134" i="18"/>
  <c r="BZ33" i="18"/>
  <c r="BY34" i="18"/>
  <c r="BX63" i="18"/>
  <c r="BX38" i="18"/>
  <c r="BX39" i="18" s="1"/>
  <c r="BZ42" i="18"/>
  <c r="BY43" i="18"/>
  <c r="BX96" i="18"/>
  <c r="BX47" i="18"/>
  <c r="BX48" i="18" s="1"/>
  <c r="BY199" i="18"/>
  <c r="BY212" i="18"/>
  <c r="BY200" i="18"/>
  <c r="BY213" i="18"/>
  <c r="BZ182" i="18" a="1"/>
  <c r="BZ182" i="18" s="1"/>
  <c r="BZ81" i="18"/>
  <c r="BZ114" i="18"/>
  <c r="BZ181" i="18" a="1"/>
  <c r="BZ181" i="18" s="1"/>
  <c r="BZ113" i="18"/>
  <c r="BZ80" i="18"/>
  <c r="BZ79" i="18"/>
  <c r="BZ112" i="18"/>
  <c r="BZ180" i="18" a="1"/>
  <c r="BZ180" i="18" s="1"/>
  <c r="BZ78" i="18"/>
  <c r="BZ111" i="18"/>
  <c r="BZ179" i="18" a="1"/>
  <c r="BZ179" i="18" s="1"/>
  <c r="BZ77" i="18"/>
  <c r="BZ110" i="18"/>
  <c r="BZ178" i="18" a="1"/>
  <c r="BZ178" i="18" s="1"/>
  <c r="BZ109" i="18"/>
  <c r="BZ76" i="18"/>
  <c r="BZ177" i="18" a="1"/>
  <c r="BZ177" i="18" s="1"/>
  <c r="BZ75" i="18"/>
  <c r="BZ108" i="18"/>
  <c r="BZ176" i="18" a="1"/>
  <c r="BZ176" i="18" s="1"/>
  <c r="BZ74" i="18"/>
  <c r="BZ107" i="18"/>
  <c r="BZ175" i="18" a="1"/>
  <c r="BZ175" i="18" s="1"/>
  <c r="BZ73" i="18"/>
  <c r="BZ106" i="18"/>
  <c r="BZ174" i="18" a="1"/>
  <c r="BZ174" i="18" s="1"/>
  <c r="BZ72" i="18"/>
  <c r="BZ105" i="18"/>
  <c r="BZ173" i="18" a="1"/>
  <c r="BZ173" i="18" s="1"/>
  <c r="BZ71" i="18"/>
  <c r="BZ104" i="18"/>
  <c r="BZ172" i="18" a="1"/>
  <c r="BZ172" i="18" s="1"/>
  <c r="BZ70" i="18"/>
  <c r="BZ103" i="18"/>
  <c r="BZ171" i="18" a="1"/>
  <c r="BZ171" i="18" s="1"/>
  <c r="BZ69" i="18"/>
  <c r="BZ102" i="18"/>
  <c r="BZ170" i="18" a="1"/>
  <c r="BZ170" i="18" s="1"/>
  <c r="BZ68" i="18"/>
  <c r="BZ101" i="18"/>
  <c r="BZ169" i="18" a="1"/>
  <c r="BZ169" i="18" s="1"/>
  <c r="BZ100" i="18"/>
  <c r="BZ168" i="18" a="1"/>
  <c r="BZ168" i="18" s="1"/>
  <c r="BZ67" i="18"/>
  <c r="BZ66" i="18"/>
  <c r="BZ99" i="18"/>
  <c r="BZ167" i="18" a="1"/>
  <c r="BZ167" i="18" s="1"/>
  <c r="BZ166" i="18" a="1"/>
  <c r="BZ166" i="18" s="1"/>
  <c r="BZ165" i="18" a="1"/>
  <c r="BZ165" i="18" s="1"/>
  <c r="BZ64" i="18"/>
  <c r="BZ97" i="18"/>
  <c r="BZ63" i="18"/>
  <c r="BZ164" i="18" a="1"/>
  <c r="BZ164" i="18" s="1"/>
  <c r="BZ96" i="18"/>
  <c r="BZ62" i="18"/>
  <c r="BZ95" i="18"/>
  <c r="BZ163" i="18" a="1"/>
  <c r="BZ163" i="18" s="1"/>
  <c r="BZ61" i="18"/>
  <c r="BZ94" i="18"/>
  <c r="BZ162" i="18" a="1"/>
  <c r="BZ162" i="18" s="1"/>
  <c r="BZ161" i="18" a="1"/>
  <c r="BZ161" i="18" s="1"/>
  <c r="BZ60" i="18"/>
  <c r="BZ93" i="18"/>
  <c r="BZ59" i="18"/>
  <c r="BZ160" i="18" a="1"/>
  <c r="BZ160" i="18" s="1"/>
  <c r="BZ92" i="18"/>
  <c r="BZ58" i="18"/>
  <c r="BZ91" i="18"/>
  <c r="BZ159" i="18" a="1"/>
  <c r="BZ159" i="18" s="1"/>
  <c r="BZ57" i="18"/>
  <c r="BZ90" i="18"/>
  <c r="BZ158" i="18" a="1"/>
  <c r="BZ158" i="18" s="1"/>
  <c r="BZ56" i="18"/>
  <c r="BZ89" i="18"/>
  <c r="BZ157" i="18" a="1"/>
  <c r="BZ157" i="18" s="1"/>
  <c r="BZ55" i="18"/>
  <c r="BZ88" i="18"/>
  <c r="BZ156" i="18" a="1"/>
  <c r="BZ156" i="18" s="1"/>
  <c r="BZ205" i="18"/>
  <c r="CA28" i="18"/>
  <c r="BZ54" i="18"/>
  <c r="BZ35" i="18"/>
  <c r="BZ36" i="18"/>
  <c r="BZ87" i="18"/>
  <c r="BZ37" i="18"/>
  <c r="BZ202" i="18" s="1"/>
  <c r="BZ155" i="18" a="1"/>
  <c r="BZ155" i="18" s="1"/>
  <c r="BW128" i="18"/>
  <c r="BY143" i="18"/>
  <c r="BY131" i="18"/>
  <c r="BY140" i="18"/>
  <c r="BY139" i="18"/>
  <c r="BY138" i="18"/>
  <c r="BY132" i="18"/>
  <c r="BY202" i="18"/>
  <c r="BY120" i="18"/>
  <c r="BY141" i="18"/>
  <c r="BY125" i="18"/>
  <c r="BY136" i="18"/>
  <c r="BY129" i="18"/>
  <c r="BY147" i="18"/>
  <c r="BY145" i="18"/>
  <c r="BY144" i="18"/>
  <c r="BY137" i="18"/>
  <c r="BY135" i="18"/>
  <c r="BY128" i="18"/>
  <c r="BY124" i="18"/>
  <c r="BY121" i="18"/>
  <c r="BY123" i="17"/>
  <c r="BW128" i="17"/>
  <c r="BY125" i="17"/>
  <c r="BX128" i="17"/>
  <c r="BY133" i="17"/>
  <c r="BY139" i="17"/>
  <c r="BY124" i="17"/>
  <c r="BY127" i="17"/>
  <c r="BY121" i="17"/>
  <c r="BY120" i="17"/>
  <c r="BY128" i="17"/>
  <c r="BY135" i="17"/>
  <c r="BY138" i="17"/>
  <c r="BY141" i="17"/>
  <c r="BY142" i="17"/>
  <c r="BY145" i="17"/>
  <c r="BY146" i="17"/>
  <c r="BY122" i="17"/>
  <c r="BY140" i="17"/>
  <c r="BY200" i="17"/>
  <c r="BY212" i="17"/>
  <c r="BY199" i="17"/>
  <c r="BY213" i="17"/>
  <c r="BX47" i="17"/>
  <c r="BX48" i="17" s="1"/>
  <c r="BX96" i="17"/>
  <c r="BZ42" i="17"/>
  <c r="BY43" i="17"/>
  <c r="BZ97" i="17" s="1"/>
  <c r="BX38" i="17"/>
  <c r="BX39" i="17" s="1"/>
  <c r="BX63" i="17"/>
  <c r="BY34" i="17"/>
  <c r="BZ33" i="17"/>
  <c r="BZ155" i="17" a="1"/>
  <c r="BZ155" i="17" s="1"/>
  <c r="BZ87" i="17"/>
  <c r="BZ54" i="17"/>
  <c r="BZ88" i="17"/>
  <c r="BZ35" i="17"/>
  <c r="BZ46" i="17"/>
  <c r="BZ45" i="17"/>
  <c r="BZ37" i="17"/>
  <c r="BZ202" i="17" s="1"/>
  <c r="BZ36" i="17"/>
  <c r="BZ44" i="17"/>
  <c r="CA28" i="17"/>
  <c r="BZ205" i="17"/>
  <c r="BZ157" i="17" a="1"/>
  <c r="BZ157" i="17" s="1"/>
  <c r="BZ55" i="17"/>
  <c r="BZ156" i="17" a="1"/>
  <c r="BZ156" i="17" s="1"/>
  <c r="BZ158" i="17" a="1"/>
  <c r="BZ158" i="17" s="1"/>
  <c r="BZ89" i="17"/>
  <c r="BZ56" i="17"/>
  <c r="BZ90" i="17"/>
  <c r="BZ159" i="17" a="1"/>
  <c r="BZ159" i="17" s="1"/>
  <c r="BZ57" i="17"/>
  <c r="BZ58" i="17"/>
  <c r="BZ91" i="17"/>
  <c r="BZ160" i="17" a="1"/>
  <c r="BZ160" i="17" s="1"/>
  <c r="BZ92" i="17"/>
  <c r="BZ59" i="17"/>
  <c r="BZ161" i="17" a="1"/>
  <c r="BZ161" i="17" s="1"/>
  <c r="BZ60" i="17"/>
  <c r="BZ93" i="17"/>
  <c r="BZ162" i="17" a="1"/>
  <c r="BZ162" i="17" s="1"/>
  <c r="BZ94" i="17"/>
  <c r="BZ163" i="17" a="1"/>
  <c r="BZ163" i="17" s="1"/>
  <c r="BZ61" i="17"/>
  <c r="BZ95" i="17"/>
  <c r="BZ164" i="17" a="1"/>
  <c r="BZ164" i="17" s="1"/>
  <c r="BZ62" i="17"/>
  <c r="BZ63" i="17"/>
  <c r="BZ165" i="17" a="1"/>
  <c r="BZ165" i="17" s="1"/>
  <c r="BZ96" i="17"/>
  <c r="BZ166" i="17" a="1"/>
  <c r="BZ166" i="17" s="1"/>
  <c r="BZ167" i="17" a="1"/>
  <c r="BZ167" i="17" s="1"/>
  <c r="BZ66" i="17"/>
  <c r="BZ168" i="17" a="1"/>
  <c r="BZ168" i="17" s="1"/>
  <c r="BZ99" i="17"/>
  <c r="BZ100" i="17"/>
  <c r="BZ169" i="17" a="1"/>
  <c r="BZ169" i="17" s="1"/>
  <c r="BZ67" i="17"/>
  <c r="BZ101" i="17"/>
  <c r="BZ170" i="17" a="1"/>
  <c r="BZ170" i="17" s="1"/>
  <c r="BZ68" i="17"/>
  <c r="BZ69" i="17"/>
  <c r="BZ102" i="17"/>
  <c r="BZ171" i="17" a="1"/>
  <c r="BZ171" i="17" s="1"/>
  <c r="BZ172" i="17" a="1"/>
  <c r="BZ172" i="17" s="1"/>
  <c r="BZ103" i="17"/>
  <c r="BZ70" i="17"/>
  <c r="BZ71" i="17"/>
  <c r="BZ173" i="17" a="1"/>
  <c r="BZ173" i="17" s="1"/>
  <c r="BZ104" i="17"/>
  <c r="BZ72" i="17"/>
  <c r="BZ174" i="17" a="1"/>
  <c r="BZ174" i="17" s="1"/>
  <c r="BZ105" i="17"/>
  <c r="BZ175" i="17" a="1"/>
  <c r="BZ175" i="17" s="1"/>
  <c r="BZ106" i="17"/>
  <c r="BZ73" i="17"/>
  <c r="BZ74" i="17"/>
  <c r="BZ176" i="17" a="1"/>
  <c r="BZ176" i="17" s="1"/>
  <c r="BZ107" i="17"/>
  <c r="BZ75" i="17"/>
  <c r="BZ177" i="17" a="1"/>
  <c r="BZ177" i="17" s="1"/>
  <c r="BZ108" i="17"/>
  <c r="BZ178" i="17" a="1"/>
  <c r="BZ178" i="17" s="1"/>
  <c r="BZ76" i="17"/>
  <c r="BZ109" i="17"/>
  <c r="BZ179" i="17" a="1"/>
  <c r="BZ179" i="17" s="1"/>
  <c r="BZ77" i="17"/>
  <c r="BZ110" i="17"/>
  <c r="BZ78" i="17"/>
  <c r="BZ180" i="17" a="1"/>
  <c r="BZ180" i="17" s="1"/>
  <c r="BZ111" i="17"/>
  <c r="BZ79" i="17"/>
  <c r="BZ112" i="17"/>
  <c r="BZ181" i="17" a="1"/>
  <c r="BZ181" i="17" s="1"/>
  <c r="BZ80" i="17"/>
  <c r="BZ182" i="17" a="1"/>
  <c r="BZ182" i="17" s="1"/>
  <c r="BZ113" i="17"/>
  <c r="BZ114" i="17"/>
  <c r="BZ81" i="17"/>
  <c r="BY96" i="17"/>
  <c r="BZ128" i="17" l="1"/>
  <c r="BZ125" i="17"/>
  <c r="BZ147" i="17"/>
  <c r="BY129" i="17"/>
  <c r="BZ139" i="17"/>
  <c r="BZ136" i="17"/>
  <c r="BZ140" i="18"/>
  <c r="BZ139" i="18"/>
  <c r="BZ137" i="18"/>
  <c r="BZ124" i="18"/>
  <c r="BZ133" i="18"/>
  <c r="BZ146" i="18"/>
  <c r="CA33" i="18"/>
  <c r="BZ34" i="18"/>
  <c r="BY64" i="18"/>
  <c r="BY38" i="18"/>
  <c r="BY39" i="18" s="1"/>
  <c r="CA42" i="18"/>
  <c r="BZ43" i="18"/>
  <c r="BY97" i="18"/>
  <c r="BY47" i="18"/>
  <c r="BY48" i="18" s="1"/>
  <c r="CA182" i="18" a="1"/>
  <c r="CA182" i="18" s="1"/>
  <c r="CA81" i="18"/>
  <c r="CA114" i="18"/>
  <c r="CA80" i="18"/>
  <c r="CA113" i="18"/>
  <c r="CA181" i="18" a="1"/>
  <c r="CA181" i="18" s="1"/>
  <c r="CA79" i="18"/>
  <c r="CA112" i="18"/>
  <c r="CA180" i="18" a="1"/>
  <c r="CA180" i="18" s="1"/>
  <c r="CA78" i="18"/>
  <c r="CA111" i="18"/>
  <c r="CA179" i="18" a="1"/>
  <c r="CA179" i="18" s="1"/>
  <c r="CA77" i="18"/>
  <c r="CA110" i="18"/>
  <c r="CA178" i="18" a="1"/>
  <c r="CA178" i="18" s="1"/>
  <c r="CA76" i="18"/>
  <c r="CA177" i="18" a="1"/>
  <c r="CA177" i="18" s="1"/>
  <c r="CA109" i="18"/>
  <c r="CA75" i="18"/>
  <c r="CA108" i="18"/>
  <c r="CA176" i="18" a="1"/>
  <c r="CA176" i="18" s="1"/>
  <c r="CA74" i="18"/>
  <c r="CA107" i="18"/>
  <c r="CA175" i="18" a="1"/>
  <c r="CA175" i="18" s="1"/>
  <c r="CA73" i="18"/>
  <c r="CA106" i="18"/>
  <c r="CA174" i="18" a="1"/>
  <c r="CA174" i="18" s="1"/>
  <c r="CA72" i="18"/>
  <c r="CA105" i="18"/>
  <c r="CA173" i="18" a="1"/>
  <c r="CA173" i="18" s="1"/>
  <c r="CA71" i="18"/>
  <c r="CA104" i="18"/>
  <c r="CA172" i="18" a="1"/>
  <c r="CA172" i="18" s="1"/>
  <c r="CA70" i="18"/>
  <c r="CA103" i="18"/>
  <c r="CA171" i="18" a="1"/>
  <c r="CA171" i="18" s="1"/>
  <c r="CA170" i="18" a="1"/>
  <c r="CA170" i="18" s="1"/>
  <c r="CA69" i="18"/>
  <c r="CA102" i="18"/>
  <c r="CA169" i="18" a="1"/>
  <c r="CA169" i="18" s="1"/>
  <c r="CA68" i="18"/>
  <c r="CA101" i="18"/>
  <c r="CA168" i="18" a="1"/>
  <c r="CA168" i="18" s="1"/>
  <c r="CA100" i="18"/>
  <c r="CA67" i="18"/>
  <c r="CA167" i="18" a="1"/>
  <c r="CA167" i="18" s="1"/>
  <c r="CA65" i="18"/>
  <c r="CA98" i="18"/>
  <c r="CA166" i="18" a="1"/>
  <c r="CA166" i="18" s="1"/>
  <c r="CA165" i="18" a="1"/>
  <c r="CA165" i="18" s="1"/>
  <c r="CA64" i="18"/>
  <c r="CA97" i="18"/>
  <c r="CA63" i="18"/>
  <c r="CA96" i="18"/>
  <c r="CA164" i="18" a="1"/>
  <c r="CA164" i="18" s="1"/>
  <c r="CA62" i="18"/>
  <c r="CA95" i="18"/>
  <c r="CA163" i="18" a="1"/>
  <c r="CA163" i="18" s="1"/>
  <c r="CA61" i="18"/>
  <c r="CA94" i="18"/>
  <c r="CA162" i="18" a="1"/>
  <c r="CA162" i="18" s="1"/>
  <c r="CA161" i="18" a="1"/>
  <c r="CA161" i="18" s="1"/>
  <c r="CA60" i="18"/>
  <c r="CA93" i="18"/>
  <c r="CA59" i="18"/>
  <c r="CA160" i="18" a="1"/>
  <c r="CA160" i="18" s="1"/>
  <c r="CA92" i="18"/>
  <c r="CA91" i="18"/>
  <c r="CA159" i="18" a="1"/>
  <c r="CA159" i="18" s="1"/>
  <c r="CA58" i="18"/>
  <c r="CA57" i="18"/>
  <c r="CA90" i="18"/>
  <c r="CA158" i="18" a="1"/>
  <c r="CA158" i="18" s="1"/>
  <c r="CA56" i="18"/>
  <c r="CA89" i="18"/>
  <c r="CA157" i="18" a="1"/>
  <c r="CA157" i="18" s="1"/>
  <c r="CA55" i="18"/>
  <c r="CA88" i="18"/>
  <c r="CA156" i="18" a="1"/>
  <c r="CA156" i="18" s="1"/>
  <c r="CA205" i="18"/>
  <c r="CA54" i="18"/>
  <c r="CA35" i="18"/>
  <c r="CA36" i="18"/>
  <c r="CB28" i="18"/>
  <c r="CA87" i="18"/>
  <c r="CA37" i="18"/>
  <c r="CA202" i="18" s="1"/>
  <c r="CA155" i="18" a="1"/>
  <c r="CA155" i="18" s="1"/>
  <c r="BZ199" i="18"/>
  <c r="BZ212" i="18"/>
  <c r="BZ200" i="18"/>
  <c r="BZ213" i="18"/>
  <c r="BZ121" i="18"/>
  <c r="BZ120" i="18"/>
  <c r="BZ143" i="18"/>
  <c r="BZ136" i="18"/>
  <c r="BZ128" i="18"/>
  <c r="BZ126" i="18"/>
  <c r="BZ144" i="18"/>
  <c r="BZ141" i="18"/>
  <c r="BZ138" i="18"/>
  <c r="BZ130" i="18"/>
  <c r="BZ122" i="18"/>
  <c r="BZ134" i="18"/>
  <c r="BZ129" i="18"/>
  <c r="BZ125" i="18"/>
  <c r="BZ132" i="18"/>
  <c r="BX129" i="18"/>
  <c r="BZ147" i="18"/>
  <c r="BZ145" i="18"/>
  <c r="BZ142" i="18"/>
  <c r="BZ135" i="18"/>
  <c r="BZ127" i="18"/>
  <c r="BZ123" i="18"/>
  <c r="BZ124" i="17"/>
  <c r="BZ127" i="17"/>
  <c r="BZ120" i="17"/>
  <c r="BZ64" i="17"/>
  <c r="BZ130" i="17" s="1"/>
  <c r="BZ134" i="17"/>
  <c r="BZ121" i="17"/>
  <c r="BZ135" i="17"/>
  <c r="BZ123" i="17"/>
  <c r="BZ133" i="17"/>
  <c r="BX129" i="17"/>
  <c r="BZ138" i="17"/>
  <c r="BZ140" i="17"/>
  <c r="BZ129" i="17"/>
  <c r="BZ141" i="17"/>
  <c r="BZ143" i="17"/>
  <c r="BZ144" i="17"/>
  <c r="BZ122" i="17"/>
  <c r="BZ145" i="17"/>
  <c r="BZ126" i="17"/>
  <c r="BZ132" i="17"/>
  <c r="BZ137" i="17"/>
  <c r="BZ146" i="17"/>
  <c r="BZ142" i="17"/>
  <c r="BZ200" i="17"/>
  <c r="BZ212" i="17"/>
  <c r="BZ199" i="17"/>
  <c r="BZ213" i="17"/>
  <c r="CA155" i="17" a="1"/>
  <c r="CA155" i="17" s="1"/>
  <c r="CA205" i="17"/>
  <c r="CA87" i="17"/>
  <c r="CA35" i="17"/>
  <c r="CA88" i="17"/>
  <c r="CA46" i="17"/>
  <c r="CA45" i="17"/>
  <c r="CA44" i="17"/>
  <c r="CB28" i="17"/>
  <c r="CA37" i="17"/>
  <c r="CA202" i="17" s="1"/>
  <c r="CA54" i="17"/>
  <c r="CA36" i="17"/>
  <c r="CA156" i="17" a="1"/>
  <c r="CA156" i="17" s="1"/>
  <c r="CA157" i="17" a="1"/>
  <c r="CA157" i="17" s="1"/>
  <c r="CA55" i="17"/>
  <c r="CA158" i="17" a="1"/>
  <c r="CA158" i="17" s="1"/>
  <c r="CA89" i="17"/>
  <c r="CA56" i="17"/>
  <c r="CA57" i="17"/>
  <c r="CA90" i="17"/>
  <c r="CA159" i="17" a="1"/>
  <c r="CA159" i="17" s="1"/>
  <c r="CA160" i="17" a="1"/>
  <c r="CA160" i="17" s="1"/>
  <c r="CA91" i="17"/>
  <c r="CA58" i="17"/>
  <c r="CA92" i="17"/>
  <c r="CA59" i="17"/>
  <c r="CA161" i="17" a="1"/>
  <c r="CA161" i="17" s="1"/>
  <c r="CA60" i="17"/>
  <c r="CA93" i="17"/>
  <c r="CA162" i="17" a="1"/>
  <c r="CA162" i="17" s="1"/>
  <c r="CA61" i="17"/>
  <c r="CA94" i="17"/>
  <c r="CA163" i="17" a="1"/>
  <c r="CA163" i="17" s="1"/>
  <c r="CA164" i="17" a="1"/>
  <c r="CA164" i="17" s="1"/>
  <c r="CA62" i="17"/>
  <c r="CA95" i="17"/>
  <c r="CA63" i="17"/>
  <c r="CA165" i="17" a="1"/>
  <c r="CA165" i="17" s="1"/>
  <c r="CA96" i="17"/>
  <c r="CA97" i="17"/>
  <c r="CA166" i="17" a="1"/>
  <c r="CA166" i="17" s="1"/>
  <c r="CA64" i="17"/>
  <c r="CA167" i="17" a="1"/>
  <c r="CA167" i="17" s="1"/>
  <c r="CA168" i="17" a="1"/>
  <c r="CA168" i="17" s="1"/>
  <c r="CA67" i="17"/>
  <c r="CA169" i="17" a="1"/>
  <c r="CA169" i="17" s="1"/>
  <c r="CA100" i="17"/>
  <c r="CA101" i="17"/>
  <c r="CA170" i="17" a="1"/>
  <c r="CA170" i="17" s="1"/>
  <c r="CA68" i="17"/>
  <c r="CA69" i="17"/>
  <c r="CA102" i="17"/>
  <c r="CA171" i="17" a="1"/>
  <c r="CA171" i="17" s="1"/>
  <c r="CA103" i="17"/>
  <c r="CA70" i="17"/>
  <c r="CA172" i="17" a="1"/>
  <c r="CA172" i="17" s="1"/>
  <c r="CA71" i="17"/>
  <c r="CA104" i="17"/>
  <c r="CA173" i="17" a="1"/>
  <c r="CA173" i="17" s="1"/>
  <c r="CA174" i="17" a="1"/>
  <c r="CA174" i="17" s="1"/>
  <c r="CA72" i="17"/>
  <c r="CA105" i="17"/>
  <c r="CA73" i="17"/>
  <c r="CA106" i="17"/>
  <c r="CA175" i="17" a="1"/>
  <c r="CA175" i="17" s="1"/>
  <c r="CA176" i="17" a="1"/>
  <c r="CA176" i="17" s="1"/>
  <c r="CA107" i="17"/>
  <c r="CA74" i="17"/>
  <c r="CA75" i="17"/>
  <c r="CA108" i="17"/>
  <c r="CA177" i="17" a="1"/>
  <c r="CA177" i="17" s="1"/>
  <c r="CA76" i="17"/>
  <c r="CA109" i="17"/>
  <c r="CA178" i="17" a="1"/>
  <c r="CA178" i="17" s="1"/>
  <c r="CA179" i="17" a="1"/>
  <c r="CA179" i="17" s="1"/>
  <c r="CA110" i="17"/>
  <c r="CA77" i="17"/>
  <c r="CA111" i="17"/>
  <c r="CA180" i="17" a="1"/>
  <c r="CA180" i="17" s="1"/>
  <c r="CA78" i="17"/>
  <c r="CA79" i="17"/>
  <c r="CA112" i="17"/>
  <c r="CA181" i="17" a="1"/>
  <c r="CA181" i="17" s="1"/>
  <c r="CA80" i="17"/>
  <c r="CA182" i="17" a="1"/>
  <c r="CA182" i="17" s="1"/>
  <c r="CA113" i="17"/>
  <c r="CA114" i="17"/>
  <c r="CA81" i="17"/>
  <c r="BY47" i="17"/>
  <c r="BY48" i="17" s="1"/>
  <c r="BY97" i="17"/>
  <c r="BZ43" i="17"/>
  <c r="CA42" i="17"/>
  <c r="CA33" i="17"/>
  <c r="BZ34" i="17"/>
  <c r="CA65" i="17" s="1"/>
  <c r="BY38" i="17"/>
  <c r="BY39" i="17" s="1"/>
  <c r="BY64" i="17"/>
  <c r="CA125" i="17" l="1"/>
  <c r="CA140" i="17"/>
  <c r="CA121" i="17"/>
  <c r="CA120" i="17"/>
  <c r="BY130" i="17"/>
  <c r="CA136" i="17"/>
  <c r="CA147" i="17"/>
  <c r="CA130" i="17"/>
  <c r="CA146" i="18"/>
  <c r="CA145" i="18"/>
  <c r="CA124" i="18"/>
  <c r="CA143" i="18"/>
  <c r="CA133" i="18"/>
  <c r="CA141" i="18"/>
  <c r="CA130" i="18"/>
  <c r="CB33" i="18"/>
  <c r="CA34" i="18"/>
  <c r="BZ65" i="18"/>
  <c r="BZ38" i="18"/>
  <c r="BZ39" i="18" s="1"/>
  <c r="CB42" i="18"/>
  <c r="CA43" i="18"/>
  <c r="BZ98" i="18"/>
  <c r="BZ47" i="18"/>
  <c r="BZ48" i="18" s="1"/>
  <c r="CA199" i="18"/>
  <c r="CA212" i="18"/>
  <c r="CA200" i="18"/>
  <c r="CA213" i="18"/>
  <c r="CB182" i="18" a="1"/>
  <c r="CB182" i="18" s="1"/>
  <c r="CB81" i="18"/>
  <c r="CB114" i="18"/>
  <c r="CB181" i="18" a="1"/>
  <c r="CB181" i="18" s="1"/>
  <c r="CB113" i="18"/>
  <c r="CB80" i="18"/>
  <c r="CB79" i="18"/>
  <c r="CB112" i="18"/>
  <c r="CB180" i="18" a="1"/>
  <c r="CB180" i="18" s="1"/>
  <c r="CB78" i="18"/>
  <c r="CB111" i="18"/>
  <c r="CB179" i="18" a="1"/>
  <c r="CB179" i="18" s="1"/>
  <c r="CB77" i="18"/>
  <c r="CB110" i="18"/>
  <c r="CB178" i="18" a="1"/>
  <c r="CB178" i="18" s="1"/>
  <c r="CB109" i="18"/>
  <c r="CB76" i="18"/>
  <c r="CB177" i="18" a="1"/>
  <c r="CB177" i="18" s="1"/>
  <c r="CB75" i="18"/>
  <c r="CB108" i="18"/>
  <c r="CB176" i="18" a="1"/>
  <c r="CB176" i="18" s="1"/>
  <c r="CB74" i="18"/>
  <c r="CB107" i="18"/>
  <c r="CB175" i="18" a="1"/>
  <c r="CB175" i="18" s="1"/>
  <c r="CB73" i="18"/>
  <c r="CB106" i="18"/>
  <c r="CB174" i="18" a="1"/>
  <c r="CB174" i="18" s="1"/>
  <c r="CB72" i="18"/>
  <c r="CB105" i="18"/>
  <c r="CB173" i="18" a="1"/>
  <c r="CB173" i="18" s="1"/>
  <c r="CB71" i="18"/>
  <c r="CB104" i="18"/>
  <c r="CB172" i="18" a="1"/>
  <c r="CB172" i="18" s="1"/>
  <c r="CB70" i="18"/>
  <c r="CB103" i="18"/>
  <c r="CB171" i="18" a="1"/>
  <c r="CB171" i="18" s="1"/>
  <c r="CB69" i="18"/>
  <c r="CB102" i="18"/>
  <c r="CB170" i="18" a="1"/>
  <c r="CB170" i="18" s="1"/>
  <c r="CB169" i="18" a="1"/>
  <c r="CB169" i="18" s="1"/>
  <c r="CB68" i="18"/>
  <c r="CB101" i="18"/>
  <c r="CB168" i="18" a="1"/>
  <c r="CB168" i="18" s="1"/>
  <c r="CB66" i="18"/>
  <c r="CB99" i="18"/>
  <c r="CB167" i="18" a="1"/>
  <c r="CB167" i="18" s="1"/>
  <c r="CB65" i="18"/>
  <c r="CB98" i="18"/>
  <c r="CB166" i="18" a="1"/>
  <c r="CB166" i="18" s="1"/>
  <c r="CB165" i="18" a="1"/>
  <c r="CB165" i="18" s="1"/>
  <c r="CB64" i="18"/>
  <c r="CB97" i="18"/>
  <c r="CB96" i="18"/>
  <c r="CB63" i="18"/>
  <c r="CB164" i="18" a="1"/>
  <c r="CB164" i="18" s="1"/>
  <c r="CB62" i="18"/>
  <c r="CB95" i="18"/>
  <c r="CB163" i="18" a="1"/>
  <c r="CB163" i="18" s="1"/>
  <c r="CB162" i="18" a="1"/>
  <c r="CB162" i="18" s="1"/>
  <c r="CB61" i="18"/>
  <c r="CB94" i="18"/>
  <c r="CB161" i="18" a="1"/>
  <c r="CB161" i="18" s="1"/>
  <c r="CB60" i="18"/>
  <c r="CB93" i="18"/>
  <c r="CB160" i="18" a="1"/>
  <c r="CB160" i="18" s="1"/>
  <c r="CB59" i="18"/>
  <c r="CB92" i="18"/>
  <c r="CB58" i="18"/>
  <c r="CB159" i="18" a="1"/>
  <c r="CB159" i="18" s="1"/>
  <c r="CB91" i="18"/>
  <c r="CB57" i="18"/>
  <c r="CB90" i="18"/>
  <c r="CB158" i="18" a="1"/>
  <c r="CB158" i="18" s="1"/>
  <c r="CB56" i="18"/>
  <c r="CB89" i="18"/>
  <c r="CB157" i="18" a="1"/>
  <c r="CB157" i="18" s="1"/>
  <c r="CB55" i="18"/>
  <c r="CB88" i="18"/>
  <c r="CB156" i="18" a="1"/>
  <c r="CB156" i="18" s="1"/>
  <c r="CB205" i="18"/>
  <c r="CB35" i="18"/>
  <c r="CB37" i="18"/>
  <c r="CB36" i="18"/>
  <c r="CB155" i="18" a="1"/>
  <c r="CB155" i="18" s="1"/>
  <c r="CC28" i="18"/>
  <c r="CA139" i="18"/>
  <c r="CA138" i="18"/>
  <c r="CA137" i="18"/>
  <c r="CA136" i="18"/>
  <c r="CA135" i="18"/>
  <c r="CA127" i="18"/>
  <c r="CA120" i="18"/>
  <c r="CA131" i="18"/>
  <c r="CA126" i="18"/>
  <c r="CA121" i="18"/>
  <c r="CA140" i="18"/>
  <c r="CA129" i="18"/>
  <c r="CA123" i="18"/>
  <c r="CA134" i="18"/>
  <c r="BY130" i="18"/>
  <c r="CA147" i="18"/>
  <c r="CA144" i="18"/>
  <c r="CA142" i="18"/>
  <c r="CA128" i="18"/>
  <c r="CA125" i="18"/>
  <c r="CA122" i="18"/>
  <c r="CA124" i="17"/>
  <c r="CA122" i="17"/>
  <c r="CA144" i="17"/>
  <c r="CA134" i="17"/>
  <c r="CA138" i="17"/>
  <c r="CA139" i="17"/>
  <c r="CA143" i="17"/>
  <c r="CA123" i="17"/>
  <c r="CA135" i="17"/>
  <c r="CA137" i="17"/>
  <c r="CA141" i="17"/>
  <c r="CA142" i="17"/>
  <c r="CA145" i="17"/>
  <c r="CA146" i="17"/>
  <c r="CA126" i="17"/>
  <c r="CA133" i="17"/>
  <c r="CA128" i="17"/>
  <c r="CA127" i="17"/>
  <c r="CA129" i="17"/>
  <c r="CA200" i="17"/>
  <c r="CA212" i="17"/>
  <c r="CA199" i="17"/>
  <c r="CA213" i="17"/>
  <c r="CA98" i="17"/>
  <c r="CA131" i="17" s="1"/>
  <c r="CB42" i="17"/>
  <c r="CA43" i="17"/>
  <c r="CB33" i="17"/>
  <c r="CA34" i="17"/>
  <c r="BZ47" i="17"/>
  <c r="BZ48" i="17" s="1"/>
  <c r="BZ98" i="17"/>
  <c r="BZ38" i="17"/>
  <c r="BZ39" i="17" s="1"/>
  <c r="BZ65" i="17"/>
  <c r="CB155" i="17" a="1"/>
  <c r="CB155" i="17" s="1"/>
  <c r="CB205" i="17"/>
  <c r="CB87" i="17"/>
  <c r="CB45" i="17"/>
  <c r="CB36" i="17"/>
  <c r="CB37" i="17"/>
  <c r="CB46" i="17"/>
  <c r="CB35" i="17"/>
  <c r="CB54" i="17"/>
  <c r="CB44" i="17"/>
  <c r="CC28" i="17"/>
  <c r="CB156" i="17" a="1"/>
  <c r="CB156" i="17" s="1"/>
  <c r="CB157" i="17" a="1"/>
  <c r="CB157" i="17" s="1"/>
  <c r="CB55" i="17"/>
  <c r="CB88" i="17"/>
  <c r="CB158" i="17" a="1"/>
  <c r="CB158" i="17" s="1"/>
  <c r="CB89" i="17"/>
  <c r="CB56" i="17"/>
  <c r="CB90" i="17"/>
  <c r="CB159" i="17" a="1"/>
  <c r="CB159" i="17" s="1"/>
  <c r="CB57" i="17"/>
  <c r="CB58" i="17"/>
  <c r="CB91" i="17"/>
  <c r="CB160" i="17" a="1"/>
  <c r="CB160" i="17" s="1"/>
  <c r="CB161" i="17" a="1"/>
  <c r="CB161" i="17" s="1"/>
  <c r="CB92" i="17"/>
  <c r="CB59" i="17"/>
  <c r="CB162" i="17" a="1"/>
  <c r="CB162" i="17" s="1"/>
  <c r="CB60" i="17"/>
  <c r="CB93" i="17"/>
  <c r="CB163" i="17" a="1"/>
  <c r="CB163" i="17" s="1"/>
  <c r="CB94" i="17"/>
  <c r="CB61" i="17"/>
  <c r="CB95" i="17"/>
  <c r="CB62" i="17"/>
  <c r="CB164" i="17" a="1"/>
  <c r="CB164" i="17" s="1"/>
  <c r="CB96" i="17"/>
  <c r="CB63" i="17"/>
  <c r="CB165" i="17" a="1"/>
  <c r="CB165" i="17" s="1"/>
  <c r="CB97" i="17"/>
  <c r="CB166" i="17" a="1"/>
  <c r="CB166" i="17" s="1"/>
  <c r="CB64" i="17"/>
  <c r="CB167" i="17" a="1"/>
  <c r="CB167" i="17" s="1"/>
  <c r="CB98" i="17"/>
  <c r="CB65" i="17"/>
  <c r="CB168" i="17" a="1"/>
  <c r="CB168" i="17" s="1"/>
  <c r="CB66" i="17"/>
  <c r="CB169" i="17" a="1"/>
  <c r="CB169" i="17" s="1"/>
  <c r="CB68" i="17"/>
  <c r="CB170" i="17" a="1"/>
  <c r="CB170" i="17" s="1"/>
  <c r="CB101" i="17"/>
  <c r="CB171" i="17" a="1"/>
  <c r="CB171" i="17" s="1"/>
  <c r="CB69" i="17"/>
  <c r="CB102" i="17"/>
  <c r="CB172" i="17" a="1"/>
  <c r="CB172" i="17" s="1"/>
  <c r="CB103" i="17"/>
  <c r="CB70" i="17"/>
  <c r="CB173" i="17" a="1"/>
  <c r="CB173" i="17" s="1"/>
  <c r="CB71" i="17"/>
  <c r="CB104" i="17"/>
  <c r="CB105" i="17"/>
  <c r="CB174" i="17" a="1"/>
  <c r="CB174" i="17" s="1"/>
  <c r="CB72" i="17"/>
  <c r="CB106" i="17"/>
  <c r="CB175" i="17" a="1"/>
  <c r="CB175" i="17" s="1"/>
  <c r="CB73" i="17"/>
  <c r="CB176" i="17" a="1"/>
  <c r="CB176" i="17" s="1"/>
  <c r="CB74" i="17"/>
  <c r="CB107" i="17"/>
  <c r="CB108" i="17"/>
  <c r="CB177" i="17" a="1"/>
  <c r="CB177" i="17" s="1"/>
  <c r="CB75" i="17"/>
  <c r="CB76" i="17"/>
  <c r="CB109" i="17"/>
  <c r="CB178" i="17" a="1"/>
  <c r="CB178" i="17" s="1"/>
  <c r="CB77" i="17"/>
  <c r="CB179" i="17" a="1"/>
  <c r="CB179" i="17" s="1"/>
  <c r="CB110" i="17"/>
  <c r="CB111" i="17"/>
  <c r="CB180" i="17" a="1"/>
  <c r="CB180" i="17" s="1"/>
  <c r="CB78" i="17"/>
  <c r="CB79" i="17"/>
  <c r="CB181" i="17" a="1"/>
  <c r="CB181" i="17" s="1"/>
  <c r="CB112" i="17"/>
  <c r="CB113" i="17"/>
  <c r="CB182" i="17" a="1"/>
  <c r="CB182" i="17" s="1"/>
  <c r="CB80" i="17"/>
  <c r="CB81" i="17"/>
  <c r="CB114" i="17"/>
  <c r="BZ131" i="17" l="1"/>
  <c r="CB123" i="17"/>
  <c r="CB128" i="17"/>
  <c r="CB139" i="17"/>
  <c r="CB141" i="17"/>
  <c r="CB122" i="17"/>
  <c r="CB130" i="17"/>
  <c r="CB129" i="17"/>
  <c r="CB146" i="17"/>
  <c r="CB125" i="17"/>
  <c r="CB127" i="17"/>
  <c r="CB138" i="17"/>
  <c r="CB202" i="17"/>
  <c r="CB120" i="17"/>
  <c r="CB146" i="18"/>
  <c r="CB145" i="18"/>
  <c r="CB126" i="18"/>
  <c r="CB123" i="18"/>
  <c r="CB130" i="18"/>
  <c r="CB129" i="18"/>
  <c r="CB125" i="18"/>
  <c r="CB142" i="18"/>
  <c r="CC33" i="18"/>
  <c r="CB34" i="18"/>
  <c r="CB54" i="18" s="1"/>
  <c r="CA66" i="18"/>
  <c r="CA38" i="18"/>
  <c r="CA39" i="18" s="1"/>
  <c r="CC42" i="18"/>
  <c r="CB43" i="18"/>
  <c r="CB87" i="18" s="1"/>
  <c r="CA99" i="18"/>
  <c r="CA47" i="18"/>
  <c r="CA48" i="18" s="1"/>
  <c r="CB199" i="18"/>
  <c r="CB212" i="18"/>
  <c r="CB200" i="18"/>
  <c r="CB213" i="18"/>
  <c r="CC182" i="18" a="1"/>
  <c r="CC182" i="18" s="1"/>
  <c r="CC81" i="18"/>
  <c r="CC114" i="18"/>
  <c r="CC113" i="18"/>
  <c r="CC80" i="18"/>
  <c r="CC181" i="18" a="1"/>
  <c r="CC181" i="18" s="1"/>
  <c r="CC180" i="18" a="1"/>
  <c r="CC180" i="18" s="1"/>
  <c r="CC79" i="18"/>
  <c r="CC112" i="18"/>
  <c r="CC78" i="18"/>
  <c r="CC111" i="18"/>
  <c r="CC179" i="18" a="1"/>
  <c r="CC179" i="18" s="1"/>
  <c r="CC77" i="18"/>
  <c r="CC110" i="18"/>
  <c r="CC178" i="18" a="1"/>
  <c r="CC178" i="18" s="1"/>
  <c r="CC76" i="18"/>
  <c r="CC109" i="18"/>
  <c r="CC177" i="18" a="1"/>
  <c r="CC177" i="18" s="1"/>
  <c r="CC75" i="18"/>
  <c r="CC108" i="18"/>
  <c r="CC176" i="18" a="1"/>
  <c r="CC176" i="18" s="1"/>
  <c r="CC74" i="18"/>
  <c r="CC107" i="18"/>
  <c r="CC175" i="18" a="1"/>
  <c r="CC175" i="18" s="1"/>
  <c r="CC73" i="18"/>
  <c r="CC106" i="18"/>
  <c r="CC174" i="18" a="1"/>
  <c r="CC174" i="18" s="1"/>
  <c r="CC72" i="18"/>
  <c r="CC105" i="18"/>
  <c r="CC173" i="18" a="1"/>
  <c r="CC173" i="18" s="1"/>
  <c r="CC71" i="18"/>
  <c r="CC104" i="18"/>
  <c r="CC172" i="18" a="1"/>
  <c r="CC172" i="18" s="1"/>
  <c r="CC70" i="18"/>
  <c r="CC103" i="18"/>
  <c r="CC171" i="18" a="1"/>
  <c r="CC171" i="18" s="1"/>
  <c r="CC69" i="18"/>
  <c r="CC170" i="18" a="1"/>
  <c r="CC170" i="18" s="1"/>
  <c r="CC102" i="18"/>
  <c r="CC169" i="18" a="1"/>
  <c r="CC169" i="18" s="1"/>
  <c r="CC100" i="18"/>
  <c r="CC168" i="18" a="1"/>
  <c r="CC168" i="18" s="1"/>
  <c r="CC67" i="18"/>
  <c r="CC66" i="18"/>
  <c r="CC99" i="18"/>
  <c r="CC167" i="18" a="1"/>
  <c r="CC167" i="18" s="1"/>
  <c r="CC65" i="18"/>
  <c r="CC98" i="18"/>
  <c r="CC166" i="18" a="1"/>
  <c r="CC166" i="18" s="1"/>
  <c r="CC165" i="18" a="1"/>
  <c r="CC165" i="18" s="1"/>
  <c r="CC64" i="18"/>
  <c r="CC97" i="18"/>
  <c r="CC164" i="18" a="1"/>
  <c r="CC164" i="18" s="1"/>
  <c r="CC63" i="18"/>
  <c r="CC96" i="18"/>
  <c r="CC62" i="18"/>
  <c r="CC95" i="18"/>
  <c r="CC163" i="18" a="1"/>
  <c r="CC163" i="18" s="1"/>
  <c r="CC61" i="18"/>
  <c r="CC94" i="18"/>
  <c r="CC162" i="18" a="1"/>
  <c r="CC162" i="18" s="1"/>
  <c r="CC161" i="18" a="1"/>
  <c r="CC161" i="18" s="1"/>
  <c r="CC60" i="18"/>
  <c r="CC93" i="18"/>
  <c r="CC160" i="18" a="1"/>
  <c r="CC160" i="18" s="1"/>
  <c r="CC59" i="18"/>
  <c r="CC92" i="18"/>
  <c r="CC58" i="18"/>
  <c r="CC91" i="18"/>
  <c r="CC159" i="18" a="1"/>
  <c r="CC159" i="18" s="1"/>
  <c r="CC57" i="18"/>
  <c r="CC90" i="18"/>
  <c r="CC158" i="18" a="1"/>
  <c r="CC158" i="18" s="1"/>
  <c r="CC56" i="18"/>
  <c r="CC89" i="18"/>
  <c r="CC157" i="18" a="1"/>
  <c r="CC157" i="18" s="1"/>
  <c r="CC156" i="18" a="1"/>
  <c r="CC156" i="18" s="1"/>
  <c r="CC205" i="18"/>
  <c r="CC54" i="18"/>
  <c r="CC35" i="18"/>
  <c r="CC36" i="18"/>
  <c r="CC87" i="18"/>
  <c r="CD28" i="18"/>
  <c r="CC155" i="18" a="1"/>
  <c r="CC155" i="18" s="1"/>
  <c r="CC37" i="18"/>
  <c r="CC202" i="18" s="1"/>
  <c r="CB121" i="18"/>
  <c r="CB140" i="18"/>
  <c r="CB139" i="18"/>
  <c r="CB138" i="18"/>
  <c r="CB137" i="18"/>
  <c r="CB136" i="18"/>
  <c r="CB202" i="18"/>
  <c r="CB132" i="18"/>
  <c r="CB127" i="18"/>
  <c r="CB134" i="18"/>
  <c r="CB128" i="18"/>
  <c r="CB143" i="18"/>
  <c r="CB124" i="18"/>
  <c r="CB144" i="18"/>
  <c r="CB141" i="18"/>
  <c r="CB135" i="18"/>
  <c r="CB122" i="18"/>
  <c r="BZ131" i="18"/>
  <c r="CB147" i="18"/>
  <c r="CB131" i="18"/>
  <c r="CB136" i="17"/>
  <c r="CB131" i="17"/>
  <c r="CB135" i="17"/>
  <c r="CB137" i="17"/>
  <c r="CB124" i="17"/>
  <c r="CB140" i="17"/>
  <c r="CB142" i="17"/>
  <c r="CB143" i="17"/>
  <c r="CB144" i="17"/>
  <c r="CB145" i="17"/>
  <c r="CB147" i="17"/>
  <c r="CB121" i="17"/>
  <c r="CB134" i="17"/>
  <c r="CB126" i="17"/>
  <c r="CB200" i="17"/>
  <c r="CB212" i="17"/>
  <c r="CB199" i="17"/>
  <c r="CB213" i="17"/>
  <c r="CA38" i="17"/>
  <c r="CA39" i="17" s="1"/>
  <c r="CA66" i="17"/>
  <c r="CC33" i="17"/>
  <c r="CB34" i="17"/>
  <c r="CC155" i="17" a="1"/>
  <c r="CC155" i="17" s="1"/>
  <c r="CC205" i="17"/>
  <c r="CC87" i="17"/>
  <c r="CC54" i="17"/>
  <c r="CC45" i="17"/>
  <c r="CC88" i="17"/>
  <c r="CC55" i="17"/>
  <c r="CC36" i="17"/>
  <c r="CC35" i="17"/>
  <c r="CC46" i="17"/>
  <c r="CC44" i="17"/>
  <c r="CC37" i="17"/>
  <c r="CC202" i="17" s="1"/>
  <c r="CD28" i="17"/>
  <c r="CC156" i="17" a="1"/>
  <c r="CC156" i="17" s="1"/>
  <c r="CC157" i="17" a="1"/>
  <c r="CC157" i="17" s="1"/>
  <c r="CC158" i="17" a="1"/>
  <c r="CC158" i="17" s="1"/>
  <c r="CC56" i="17"/>
  <c r="CC89" i="17"/>
  <c r="CC159" i="17" a="1"/>
  <c r="CC159" i="17" s="1"/>
  <c r="CC90" i="17"/>
  <c r="CC57" i="17"/>
  <c r="CC58" i="17"/>
  <c r="CC91" i="17"/>
  <c r="CC160" i="17" a="1"/>
  <c r="CC160" i="17" s="1"/>
  <c r="CC161" i="17" a="1"/>
  <c r="CC161" i="17" s="1"/>
  <c r="CC92" i="17"/>
  <c r="CC59" i="17"/>
  <c r="CC162" i="17" a="1"/>
  <c r="CC162" i="17" s="1"/>
  <c r="CC60" i="17"/>
  <c r="CC93" i="17"/>
  <c r="CC163" i="17" a="1"/>
  <c r="CC163" i="17" s="1"/>
  <c r="CC61" i="17"/>
  <c r="CC94" i="17"/>
  <c r="CC62" i="17"/>
  <c r="CC95" i="17"/>
  <c r="CC164" i="17" a="1"/>
  <c r="CC164" i="17" s="1"/>
  <c r="CC165" i="17" a="1"/>
  <c r="CC165" i="17" s="1"/>
  <c r="CC63" i="17"/>
  <c r="CC96" i="17"/>
  <c r="CC166" i="17" a="1"/>
  <c r="CC166" i="17" s="1"/>
  <c r="CC97" i="17"/>
  <c r="CC64" i="17"/>
  <c r="CC98" i="17"/>
  <c r="CC65" i="17"/>
  <c r="CC167" i="17" a="1"/>
  <c r="CC167" i="17" s="1"/>
  <c r="CC99" i="17"/>
  <c r="CC66" i="17"/>
  <c r="CC168" i="17" a="1"/>
  <c r="CC168" i="17" s="1"/>
  <c r="CC169" i="17" a="1"/>
  <c r="CC169" i="17" s="1"/>
  <c r="CC170" i="17" a="1"/>
  <c r="CC170" i="17" s="1"/>
  <c r="CC171" i="17" a="1"/>
  <c r="CC171" i="17" s="1"/>
  <c r="CC69" i="17"/>
  <c r="CC102" i="17"/>
  <c r="CC172" i="17" a="1"/>
  <c r="CC172" i="17" s="1"/>
  <c r="CC70" i="17"/>
  <c r="CC103" i="17"/>
  <c r="CC104" i="17"/>
  <c r="CC71" i="17"/>
  <c r="CC173" i="17" a="1"/>
  <c r="CC173" i="17" s="1"/>
  <c r="CC72" i="17"/>
  <c r="CC105" i="17"/>
  <c r="CC174" i="17" a="1"/>
  <c r="CC174" i="17" s="1"/>
  <c r="CC73" i="17"/>
  <c r="CC175" i="17" a="1"/>
  <c r="CC175" i="17" s="1"/>
  <c r="CC106" i="17"/>
  <c r="CC74" i="17"/>
  <c r="CC176" i="17" a="1"/>
  <c r="CC176" i="17" s="1"/>
  <c r="CC107" i="17"/>
  <c r="CC177" i="17" a="1"/>
  <c r="CC177" i="17" s="1"/>
  <c r="CC108" i="17"/>
  <c r="CC75" i="17"/>
  <c r="CC178" i="17" a="1"/>
  <c r="CC178" i="17" s="1"/>
  <c r="CC76" i="17"/>
  <c r="CC109" i="17"/>
  <c r="CC179" i="17" a="1"/>
  <c r="CC179" i="17" s="1"/>
  <c r="CC77" i="17"/>
  <c r="CC110" i="17"/>
  <c r="CC78" i="17"/>
  <c r="CC180" i="17" a="1"/>
  <c r="CC180" i="17" s="1"/>
  <c r="CC111" i="17"/>
  <c r="CC112" i="17"/>
  <c r="CC79" i="17"/>
  <c r="CC181" i="17" a="1"/>
  <c r="CC181" i="17" s="1"/>
  <c r="CC113" i="17"/>
  <c r="CC80" i="17"/>
  <c r="CC182" i="17" a="1"/>
  <c r="CC182" i="17" s="1"/>
  <c r="CC81" i="17"/>
  <c r="CC114" i="17"/>
  <c r="CA47" i="17"/>
  <c r="CA48" i="17" s="1"/>
  <c r="CA99" i="17"/>
  <c r="CC42" i="17"/>
  <c r="CB43" i="17"/>
  <c r="CB99" i="17"/>
  <c r="CB132" i="17" s="1"/>
  <c r="CC120" i="17" l="1"/>
  <c r="CC121" i="17"/>
  <c r="CC132" i="17"/>
  <c r="CC131" i="17"/>
  <c r="CC141" i="17"/>
  <c r="CC137" i="17"/>
  <c r="CB120" i="18"/>
  <c r="CC138" i="17"/>
  <c r="CC133" i="18"/>
  <c r="CC146" i="18"/>
  <c r="CC123" i="18"/>
  <c r="CC131" i="18"/>
  <c r="CC122" i="18"/>
  <c r="CD33" i="18"/>
  <c r="CC34" i="18"/>
  <c r="CC55" i="18" s="1"/>
  <c r="CB67" i="18"/>
  <c r="CB38" i="18"/>
  <c r="CB39" i="18" s="1"/>
  <c r="CD42" i="18"/>
  <c r="CC43" i="18"/>
  <c r="CC88" i="18" s="1"/>
  <c r="CB100" i="18"/>
  <c r="CB47" i="18"/>
  <c r="CB48" i="18" s="1"/>
  <c r="CC199" i="18"/>
  <c r="CC212" i="18"/>
  <c r="CC200" i="18"/>
  <c r="CC213" i="18"/>
  <c r="CD182" i="18" a="1"/>
  <c r="CD182" i="18" s="1"/>
  <c r="CD81" i="18"/>
  <c r="CD114" i="18"/>
  <c r="CD181" i="18" a="1"/>
  <c r="CD181" i="18" s="1"/>
  <c r="CD80" i="18"/>
  <c r="CD113" i="18"/>
  <c r="CD180" i="18" a="1"/>
  <c r="CD180" i="18" s="1"/>
  <c r="CD79" i="18"/>
  <c r="CD112" i="18"/>
  <c r="CD78" i="18"/>
  <c r="CD111" i="18"/>
  <c r="CD179" i="18" a="1"/>
  <c r="CD179" i="18" s="1"/>
  <c r="CD77" i="18"/>
  <c r="CD110" i="18"/>
  <c r="CD178" i="18" a="1"/>
  <c r="CD178" i="18" s="1"/>
  <c r="CD109" i="18"/>
  <c r="CD76" i="18"/>
  <c r="CD177" i="18" a="1"/>
  <c r="CD177" i="18" s="1"/>
  <c r="CD75" i="18"/>
  <c r="CD108" i="18"/>
  <c r="CD176" i="18" a="1"/>
  <c r="CD176" i="18" s="1"/>
  <c r="CD74" i="18"/>
  <c r="CD107" i="18"/>
  <c r="CD175" i="18" a="1"/>
  <c r="CD175" i="18" s="1"/>
  <c r="CD73" i="18"/>
  <c r="CD106" i="18"/>
  <c r="CD174" i="18" a="1"/>
  <c r="CD174" i="18" s="1"/>
  <c r="CD72" i="18"/>
  <c r="CD105" i="18"/>
  <c r="CD173" i="18" a="1"/>
  <c r="CD173" i="18" s="1"/>
  <c r="CD71" i="18"/>
  <c r="CD104" i="18"/>
  <c r="CD172" i="18" a="1"/>
  <c r="CD172" i="18" s="1"/>
  <c r="CD70" i="18"/>
  <c r="CD103" i="18"/>
  <c r="CD171" i="18" a="1"/>
  <c r="CD171" i="18" s="1"/>
  <c r="CD170" i="18" a="1"/>
  <c r="CD170" i="18" s="1"/>
  <c r="CD169" i="18" a="1"/>
  <c r="CD169" i="18" s="1"/>
  <c r="CD68" i="18"/>
  <c r="CD101" i="18"/>
  <c r="CD168" i="18" a="1"/>
  <c r="CD168" i="18" s="1"/>
  <c r="CD100" i="18"/>
  <c r="CD67" i="18"/>
  <c r="CD66" i="18"/>
  <c r="CD99" i="18"/>
  <c r="CD167" i="18" a="1"/>
  <c r="CD167" i="18" s="1"/>
  <c r="CD65" i="18"/>
  <c r="CD98" i="18"/>
  <c r="CD166" i="18" a="1"/>
  <c r="CD166" i="18" s="1"/>
  <c r="CD165" i="18" a="1"/>
  <c r="CD165" i="18" s="1"/>
  <c r="CD64" i="18"/>
  <c r="CD97" i="18"/>
  <c r="CD164" i="18" a="1"/>
  <c r="CD164" i="18" s="1"/>
  <c r="CD96" i="18"/>
  <c r="CD63" i="18"/>
  <c r="CD62" i="18"/>
  <c r="CD95" i="18"/>
  <c r="CD163" i="18" a="1"/>
  <c r="CD163" i="18" s="1"/>
  <c r="CD61" i="18"/>
  <c r="CD162" i="18" a="1"/>
  <c r="CD162" i="18" s="1"/>
  <c r="CD94" i="18"/>
  <c r="CD161" i="18" a="1"/>
  <c r="CD161" i="18" s="1"/>
  <c r="CD60" i="18"/>
  <c r="CD93" i="18"/>
  <c r="CD59" i="18"/>
  <c r="CD92" i="18"/>
  <c r="CD160" i="18" a="1"/>
  <c r="CD160" i="18" s="1"/>
  <c r="CD91" i="18"/>
  <c r="CD159" i="18" a="1"/>
  <c r="CD159" i="18" s="1"/>
  <c r="CD58" i="18"/>
  <c r="CD57" i="18"/>
  <c r="CD90" i="18"/>
  <c r="CD158" i="18" a="1"/>
  <c r="CD158" i="18" s="1"/>
  <c r="CD157" i="18" a="1"/>
  <c r="CD157" i="18" s="1"/>
  <c r="CD55" i="18"/>
  <c r="CD88" i="18"/>
  <c r="CD156" i="18" a="1"/>
  <c r="CD156" i="18" s="1"/>
  <c r="CD205" i="18"/>
  <c r="CD36" i="18"/>
  <c r="CD155" i="18" a="1"/>
  <c r="CD155" i="18" s="1"/>
  <c r="CD54" i="18"/>
  <c r="CE28" i="18"/>
  <c r="CD37" i="18"/>
  <c r="CD87" i="18"/>
  <c r="CD35" i="18"/>
  <c r="CA132" i="18"/>
  <c r="CC139" i="18"/>
  <c r="CC137" i="18"/>
  <c r="CC124" i="18"/>
  <c r="CC130" i="18"/>
  <c r="CC129" i="18"/>
  <c r="CC128" i="18"/>
  <c r="CC127" i="18"/>
  <c r="CC126" i="18"/>
  <c r="CC120" i="18"/>
  <c r="CC143" i="18"/>
  <c r="CC138" i="18"/>
  <c r="CC141" i="18"/>
  <c r="CC136" i="18"/>
  <c r="CC144" i="18"/>
  <c r="CC142" i="18"/>
  <c r="CC140" i="18"/>
  <c r="CC147" i="18"/>
  <c r="CC145" i="18"/>
  <c r="CC135" i="18"/>
  <c r="CC132" i="18"/>
  <c r="CC125" i="18"/>
  <c r="CC123" i="17"/>
  <c r="CC146" i="17"/>
  <c r="CC125" i="17"/>
  <c r="CC136" i="17"/>
  <c r="CC145" i="17"/>
  <c r="CC124" i="17"/>
  <c r="CC126" i="17"/>
  <c r="CC130" i="17"/>
  <c r="CC142" i="17"/>
  <c r="CA132" i="17"/>
  <c r="CC122" i="17"/>
  <c r="CC128" i="17"/>
  <c r="CC140" i="17"/>
  <c r="CC139" i="17"/>
  <c r="CC147" i="17"/>
  <c r="CC143" i="17"/>
  <c r="CC135" i="17"/>
  <c r="CC144" i="17"/>
  <c r="CC127" i="17"/>
  <c r="CC129" i="17"/>
  <c r="CC200" i="17"/>
  <c r="CC212" i="17"/>
  <c r="CC199" i="17"/>
  <c r="CC213" i="17"/>
  <c r="CC100" i="17"/>
  <c r="CD155" i="17" a="1"/>
  <c r="CD155" i="17" s="1"/>
  <c r="CD205" i="17"/>
  <c r="CD87" i="17"/>
  <c r="CD36" i="17"/>
  <c r="CD44" i="17"/>
  <c r="CD46" i="17"/>
  <c r="CD54" i="17"/>
  <c r="CD45" i="17"/>
  <c r="CD55" i="17"/>
  <c r="CE28" i="17"/>
  <c r="CD37" i="17"/>
  <c r="CD202" i="17" s="1"/>
  <c r="CD35" i="17"/>
  <c r="CD88" i="17"/>
  <c r="CD157" i="17" a="1"/>
  <c r="CD157" i="17" s="1"/>
  <c r="CD156" i="17" a="1"/>
  <c r="CD156" i="17" s="1"/>
  <c r="CD158" i="17" a="1"/>
  <c r="CD158" i="17" s="1"/>
  <c r="CD56" i="17"/>
  <c r="CD89" i="17"/>
  <c r="CD90" i="17"/>
  <c r="CD159" i="17" a="1"/>
  <c r="CD159" i="17" s="1"/>
  <c r="CD57" i="17"/>
  <c r="CD91" i="17"/>
  <c r="CD58" i="17"/>
  <c r="CD160" i="17" a="1"/>
  <c r="CD160" i="17" s="1"/>
  <c r="CD161" i="17" a="1"/>
  <c r="CD161" i="17" s="1"/>
  <c r="CD92" i="17"/>
  <c r="CD59" i="17"/>
  <c r="CD60" i="17"/>
  <c r="CD93" i="17"/>
  <c r="CD162" i="17" a="1"/>
  <c r="CD162" i="17" s="1"/>
  <c r="CD61" i="17"/>
  <c r="CD94" i="17"/>
  <c r="CD163" i="17" a="1"/>
  <c r="CD163" i="17" s="1"/>
  <c r="CD95" i="17"/>
  <c r="CD62" i="17"/>
  <c r="CD164" i="17" a="1"/>
  <c r="CD164" i="17" s="1"/>
  <c r="CD165" i="17" a="1"/>
  <c r="CD165" i="17" s="1"/>
  <c r="CD63" i="17"/>
  <c r="CD96" i="17"/>
  <c r="CD64" i="17"/>
  <c r="CD166" i="17" a="1"/>
  <c r="CD166" i="17" s="1"/>
  <c r="CD97" i="17"/>
  <c r="CD167" i="17" a="1"/>
  <c r="CD167" i="17" s="1"/>
  <c r="CD98" i="17"/>
  <c r="CD65" i="17"/>
  <c r="CD99" i="17"/>
  <c r="CD168" i="17" a="1"/>
  <c r="CD168" i="17" s="1"/>
  <c r="CD66" i="17"/>
  <c r="CD169" i="17" a="1"/>
  <c r="CD169" i="17" s="1"/>
  <c r="CD67" i="17"/>
  <c r="CD100" i="17"/>
  <c r="CD170" i="17" a="1"/>
  <c r="CD170" i="17" s="1"/>
  <c r="CD171" i="17" a="1"/>
  <c r="CD171" i="17" s="1"/>
  <c r="CD172" i="17" a="1"/>
  <c r="CD172" i="17" s="1"/>
  <c r="CD103" i="17"/>
  <c r="CD70" i="17"/>
  <c r="CD104" i="17"/>
  <c r="CD71" i="17"/>
  <c r="CD173" i="17" a="1"/>
  <c r="CD173" i="17" s="1"/>
  <c r="CD174" i="17" a="1"/>
  <c r="CD174" i="17" s="1"/>
  <c r="CD105" i="17"/>
  <c r="CD72" i="17"/>
  <c r="CD106" i="17"/>
  <c r="CD73" i="17"/>
  <c r="CD175" i="17" a="1"/>
  <c r="CD175" i="17" s="1"/>
  <c r="CD74" i="17"/>
  <c r="CD176" i="17" a="1"/>
  <c r="CD176" i="17" s="1"/>
  <c r="CD107" i="17"/>
  <c r="CD177" i="17" a="1"/>
  <c r="CD177" i="17" s="1"/>
  <c r="CD108" i="17"/>
  <c r="CD75" i="17"/>
  <c r="CD178" i="17" a="1"/>
  <c r="CD178" i="17" s="1"/>
  <c r="CD76" i="17"/>
  <c r="CD109" i="17"/>
  <c r="CD110" i="17"/>
  <c r="CD179" i="17" a="1"/>
  <c r="CD179" i="17" s="1"/>
  <c r="CD77" i="17"/>
  <c r="CD180" i="17" a="1"/>
  <c r="CD180" i="17" s="1"/>
  <c r="CD111" i="17"/>
  <c r="CD78" i="17"/>
  <c r="CD181" i="17" a="1"/>
  <c r="CD181" i="17" s="1"/>
  <c r="CD79" i="17"/>
  <c r="CD112" i="17"/>
  <c r="CD113" i="17"/>
  <c r="CD80" i="17"/>
  <c r="CD182" i="17" a="1"/>
  <c r="CD182" i="17" s="1"/>
  <c r="CD81" i="17"/>
  <c r="CD114" i="17"/>
  <c r="CC34" i="17"/>
  <c r="CD33" i="17"/>
  <c r="CB38" i="17"/>
  <c r="CB39" i="17" s="1"/>
  <c r="CB67" i="17"/>
  <c r="CB47" i="17"/>
  <c r="CB48" i="17" s="1"/>
  <c r="CB100" i="17"/>
  <c r="CD42" i="17"/>
  <c r="CC43" i="17"/>
  <c r="CC67" i="17"/>
  <c r="CD136" i="17" l="1"/>
  <c r="CD143" i="17"/>
  <c r="CD120" i="17"/>
  <c r="CD137" i="17"/>
  <c r="CD144" i="17"/>
  <c r="CD141" i="17"/>
  <c r="CD123" i="17"/>
  <c r="CD124" i="17"/>
  <c r="CD128" i="17"/>
  <c r="CC121" i="18"/>
  <c r="CD138" i="17"/>
  <c r="CD131" i="17"/>
  <c r="CD139" i="17"/>
  <c r="CD137" i="18"/>
  <c r="CD141" i="18"/>
  <c r="CD131" i="18"/>
  <c r="CD130" i="18"/>
  <c r="CD129" i="18"/>
  <c r="CD124" i="18"/>
  <c r="CD133" i="18"/>
  <c r="CD125" i="18"/>
  <c r="CD144" i="18"/>
  <c r="CE33" i="18"/>
  <c r="CE34" i="18" s="1"/>
  <c r="CD34" i="18"/>
  <c r="CD56" i="18" s="1"/>
  <c r="CC68" i="18"/>
  <c r="CC38" i="18"/>
  <c r="CC39" i="18" s="1"/>
  <c r="CE42" i="18"/>
  <c r="CE43" i="18" s="1"/>
  <c r="CD43" i="18"/>
  <c r="CD89" i="18" s="1"/>
  <c r="CC101" i="18"/>
  <c r="CC47" i="18"/>
  <c r="CC48" i="18" s="1"/>
  <c r="CD200" i="18"/>
  <c r="CD213" i="18"/>
  <c r="CE81" i="18"/>
  <c r="CE114" i="18"/>
  <c r="CE182" i="18" a="1"/>
  <c r="CE182" i="18" s="1"/>
  <c r="CE113" i="18"/>
  <c r="CE80" i="18"/>
  <c r="CE181" i="18" a="1"/>
  <c r="CE181" i="18" s="1"/>
  <c r="CE180" i="18" a="1"/>
  <c r="CE180" i="18" s="1"/>
  <c r="CE79" i="18"/>
  <c r="CE112" i="18"/>
  <c r="CE78" i="18"/>
  <c r="CE111" i="18"/>
  <c r="CE179" i="18" a="1"/>
  <c r="CE179" i="18" s="1"/>
  <c r="CE77" i="18"/>
  <c r="CE110" i="18"/>
  <c r="CE178" i="18" a="1"/>
  <c r="CE178" i="18" s="1"/>
  <c r="CE76" i="18"/>
  <c r="CE177" i="18" a="1"/>
  <c r="CE177" i="18" s="1"/>
  <c r="CE109" i="18"/>
  <c r="CE75" i="18"/>
  <c r="CE108" i="18"/>
  <c r="CE176" i="18" a="1"/>
  <c r="CE176" i="18" s="1"/>
  <c r="CE74" i="18"/>
  <c r="CE107" i="18"/>
  <c r="CE175" i="18" a="1"/>
  <c r="CE175" i="18" s="1"/>
  <c r="CE73" i="18"/>
  <c r="CE106" i="18"/>
  <c r="CE174" i="18" a="1"/>
  <c r="CE174" i="18" s="1"/>
  <c r="CE72" i="18"/>
  <c r="CE105" i="18"/>
  <c r="CE173" i="18" a="1"/>
  <c r="CE173" i="18" s="1"/>
  <c r="CE71" i="18"/>
  <c r="CE104" i="18"/>
  <c r="CE172" i="18" a="1"/>
  <c r="CE172" i="18" s="1"/>
  <c r="CE70" i="18"/>
  <c r="CE103" i="18"/>
  <c r="CE171" i="18" a="1"/>
  <c r="CE171" i="18" s="1"/>
  <c r="CE69" i="18"/>
  <c r="CE102" i="18"/>
  <c r="CE170" i="18" a="1"/>
  <c r="CE170" i="18" s="1"/>
  <c r="CE169" i="18" a="1"/>
  <c r="CE169" i="18" s="1"/>
  <c r="CE68" i="18"/>
  <c r="CE101" i="18"/>
  <c r="CE168" i="18" a="1"/>
  <c r="CE168" i="18" s="1"/>
  <c r="CE100" i="18"/>
  <c r="CE67" i="18"/>
  <c r="CE66" i="18"/>
  <c r="CE99" i="18"/>
  <c r="CE167" i="18" a="1"/>
  <c r="CE167" i="18" s="1"/>
  <c r="CE65" i="18"/>
  <c r="CE98" i="18"/>
  <c r="CE166" i="18" a="1"/>
  <c r="CE166" i="18" s="1"/>
  <c r="CE165" i="18" a="1"/>
  <c r="CE165" i="18" s="1"/>
  <c r="CE64" i="18"/>
  <c r="CE97" i="18"/>
  <c r="CE164" i="18" a="1"/>
  <c r="CE164" i="18" s="1"/>
  <c r="CE63" i="18"/>
  <c r="CE96" i="18"/>
  <c r="CE62" i="18"/>
  <c r="CE95" i="18"/>
  <c r="CE163" i="18" a="1"/>
  <c r="CE163" i="18" s="1"/>
  <c r="CE61" i="18"/>
  <c r="CE94" i="18"/>
  <c r="CE162" i="18" a="1"/>
  <c r="CE162" i="18" s="1"/>
  <c r="CE161" i="18" a="1"/>
  <c r="CE161" i="18" s="1"/>
  <c r="CE60" i="18"/>
  <c r="CE93" i="18"/>
  <c r="CE59" i="18"/>
  <c r="CE92" i="18"/>
  <c r="CE160" i="18" a="1"/>
  <c r="CE160" i="18" s="1"/>
  <c r="CE58" i="18"/>
  <c r="CE159" i="18" a="1"/>
  <c r="CE159" i="18" s="1"/>
  <c r="CE91" i="18"/>
  <c r="CE57" i="18"/>
  <c r="CE90" i="18"/>
  <c r="CE158" i="18" a="1"/>
  <c r="CE158" i="18" s="1"/>
  <c r="CE56" i="18"/>
  <c r="CE89" i="18"/>
  <c r="CE157" i="18" a="1"/>
  <c r="CE157" i="18" s="1"/>
  <c r="CE55" i="18"/>
  <c r="CE88" i="18"/>
  <c r="CE156" i="18" a="1"/>
  <c r="CE156" i="18" s="1"/>
  <c r="CE205" i="18"/>
  <c r="CE36" i="18"/>
  <c r="CE87" i="18"/>
  <c r="CE37" i="18"/>
  <c r="CE155" i="18" a="1"/>
  <c r="CE155" i="18" s="1"/>
  <c r="CE35" i="18"/>
  <c r="CE54" i="18"/>
  <c r="CD199" i="18"/>
  <c r="CD212" i="18"/>
  <c r="CB133" i="18"/>
  <c r="CD146" i="18"/>
  <c r="CD143" i="18"/>
  <c r="CD127" i="18"/>
  <c r="CD140" i="18"/>
  <c r="CD139" i="18"/>
  <c r="CD138" i="18"/>
  <c r="CD120" i="18"/>
  <c r="CD202" i="18"/>
  <c r="CD123" i="18"/>
  <c r="CD136" i="18"/>
  <c r="CD128" i="18"/>
  <c r="CD132" i="18"/>
  <c r="CD126" i="18"/>
  <c r="CD145" i="18"/>
  <c r="CD142" i="18"/>
  <c r="CD134" i="18"/>
  <c r="CD121" i="18"/>
  <c r="CD147" i="18"/>
  <c r="CD125" i="17"/>
  <c r="CD126" i="17"/>
  <c r="CD132" i="17"/>
  <c r="CD133" i="17"/>
  <c r="CD146" i="17"/>
  <c r="CC133" i="17"/>
  <c r="CD121" i="17"/>
  <c r="CD122" i="17"/>
  <c r="CD127" i="17"/>
  <c r="CD142" i="17"/>
  <c r="CD145" i="17"/>
  <c r="CB133" i="17"/>
  <c r="CD147" i="17"/>
  <c r="CD130" i="17"/>
  <c r="CD140" i="17"/>
  <c r="CD129" i="17"/>
  <c r="CD200" i="17"/>
  <c r="CD101" i="17"/>
  <c r="CD212" i="17"/>
  <c r="CD199" i="17"/>
  <c r="CD213" i="17"/>
  <c r="CD68" i="17"/>
  <c r="CE155" i="17" a="1"/>
  <c r="CE155" i="17" s="1"/>
  <c r="CE205" i="17"/>
  <c r="CE87" i="17"/>
  <c r="CE54" i="17"/>
  <c r="CE55" i="17"/>
  <c r="CE37" i="17"/>
  <c r="CE88" i="17"/>
  <c r="CE45" i="17"/>
  <c r="CE36" i="17"/>
  <c r="CE35" i="17"/>
  <c r="CE44" i="17"/>
  <c r="CE46" i="17"/>
  <c r="CE156" i="17" a="1"/>
  <c r="CE156" i="17" s="1"/>
  <c r="CE157" i="17" a="1"/>
  <c r="CE157" i="17" s="1"/>
  <c r="CE56" i="17"/>
  <c r="CE158" i="17" a="1"/>
  <c r="CE158" i="17" s="1"/>
  <c r="CE89" i="17"/>
  <c r="CE90" i="17"/>
  <c r="CE159" i="17" a="1"/>
  <c r="CE159" i="17" s="1"/>
  <c r="CE57" i="17"/>
  <c r="CE160" i="17" a="1"/>
  <c r="CE160" i="17" s="1"/>
  <c r="CE91" i="17"/>
  <c r="CE58" i="17"/>
  <c r="CE92" i="17"/>
  <c r="CE161" i="17" a="1"/>
  <c r="CE161" i="17" s="1"/>
  <c r="CE59" i="17"/>
  <c r="CE162" i="17" a="1"/>
  <c r="CE162" i="17" s="1"/>
  <c r="CE93" i="17"/>
  <c r="CE60" i="17"/>
  <c r="CE94" i="17"/>
  <c r="CE163" i="17" a="1"/>
  <c r="CE163" i="17" s="1"/>
  <c r="CE61" i="17"/>
  <c r="CE62" i="17"/>
  <c r="CE164" i="17" a="1"/>
  <c r="CE164" i="17" s="1"/>
  <c r="CE95" i="17"/>
  <c r="CE63" i="17"/>
  <c r="CE96" i="17"/>
  <c r="CE165" i="17" a="1"/>
  <c r="CE165" i="17" s="1"/>
  <c r="CE166" i="17" a="1"/>
  <c r="CE166" i="17" s="1"/>
  <c r="CE64" i="17"/>
  <c r="CE97" i="17"/>
  <c r="CE167" i="17" a="1"/>
  <c r="CE167" i="17" s="1"/>
  <c r="CE65" i="17"/>
  <c r="CE98" i="17"/>
  <c r="CE168" i="17" a="1"/>
  <c r="CE168" i="17" s="1"/>
  <c r="CE99" i="17"/>
  <c r="CE66" i="17"/>
  <c r="CE100" i="17"/>
  <c r="CE169" i="17" a="1"/>
  <c r="CE169" i="17" s="1"/>
  <c r="CE67" i="17"/>
  <c r="CE133" i="17" s="1"/>
  <c r="CE170" i="17" a="1"/>
  <c r="CE170" i="17" s="1"/>
  <c r="CE68" i="17"/>
  <c r="CE101" i="17"/>
  <c r="CE171" i="17" a="1"/>
  <c r="CE171" i="17" s="1"/>
  <c r="CE172" i="17" a="1"/>
  <c r="CE172" i="17" s="1"/>
  <c r="CE71" i="17"/>
  <c r="CE173" i="17" a="1"/>
  <c r="CE173" i="17" s="1"/>
  <c r="CE104" i="17"/>
  <c r="CE105" i="17"/>
  <c r="CE72" i="17"/>
  <c r="CE174" i="17" a="1"/>
  <c r="CE174" i="17" s="1"/>
  <c r="CE106" i="17"/>
  <c r="CE73" i="17"/>
  <c r="CE175" i="17" a="1"/>
  <c r="CE175" i="17" s="1"/>
  <c r="CE74" i="17"/>
  <c r="CE176" i="17" a="1"/>
  <c r="CE176" i="17" s="1"/>
  <c r="CE107" i="17"/>
  <c r="CE75" i="17"/>
  <c r="CE177" i="17" a="1"/>
  <c r="CE177" i="17" s="1"/>
  <c r="CE108" i="17"/>
  <c r="CE178" i="17" a="1"/>
  <c r="CE178" i="17" s="1"/>
  <c r="CE76" i="17"/>
  <c r="CE109" i="17"/>
  <c r="CE110" i="17"/>
  <c r="CE179" i="17" a="1"/>
  <c r="CE179" i="17" s="1"/>
  <c r="CE77" i="17"/>
  <c r="CE180" i="17" a="1"/>
  <c r="CE180" i="17" s="1"/>
  <c r="CE111" i="17"/>
  <c r="CE78" i="17"/>
  <c r="CE112" i="17"/>
  <c r="CE79" i="17"/>
  <c r="CE181" i="17" a="1"/>
  <c r="CE181" i="17" s="1"/>
  <c r="CE113" i="17"/>
  <c r="CE182" i="17" a="1"/>
  <c r="CE182" i="17" s="1"/>
  <c r="CE80" i="17"/>
  <c r="CE114" i="17"/>
  <c r="CE81" i="17"/>
  <c r="CD43" i="17"/>
  <c r="CE42" i="17"/>
  <c r="CE43" i="17" s="1"/>
  <c r="CC47" i="17"/>
  <c r="CC48" i="17" s="1"/>
  <c r="CC101" i="17"/>
  <c r="CD34" i="17"/>
  <c r="CE33" i="17"/>
  <c r="CE34" i="17" s="1"/>
  <c r="CC38" i="17"/>
  <c r="CC39" i="17" s="1"/>
  <c r="CC68" i="17"/>
  <c r="CE125" i="17" l="1"/>
  <c r="CE120" i="17"/>
  <c r="CE127" i="17"/>
  <c r="CE123" i="17"/>
  <c r="CE132" i="17"/>
  <c r="CE147" i="17"/>
  <c r="CC134" i="17"/>
  <c r="CD122" i="18"/>
  <c r="CE202" i="17"/>
  <c r="CE138" i="17"/>
  <c r="CE146" i="17"/>
  <c r="CE47" i="18"/>
  <c r="CE146" i="18"/>
  <c r="CE136" i="18"/>
  <c r="CE124" i="18"/>
  <c r="CE120" i="18"/>
  <c r="CE147" i="18"/>
  <c r="CE135" i="18"/>
  <c r="CE134" i="18"/>
  <c r="CE133" i="18"/>
  <c r="CD69" i="18"/>
  <c r="CD38" i="18"/>
  <c r="CD39" i="18" s="1"/>
  <c r="CD102" i="18"/>
  <c r="CD47" i="18"/>
  <c r="CD48" i="18" s="1"/>
  <c r="CE200" i="18"/>
  <c r="CE213" i="18"/>
  <c r="CE199" i="18"/>
  <c r="CE212" i="18"/>
  <c r="CE141" i="18"/>
  <c r="CE140" i="18"/>
  <c r="CE139" i="18"/>
  <c r="CE138" i="18"/>
  <c r="CE137" i="18"/>
  <c r="CE126" i="18"/>
  <c r="CE131" i="18"/>
  <c r="CE130" i="18"/>
  <c r="CE129" i="18"/>
  <c r="CE128" i="18"/>
  <c r="CE127" i="18"/>
  <c r="CE121" i="18"/>
  <c r="CE202" i="18"/>
  <c r="CE132" i="18"/>
  <c r="CE125" i="18"/>
  <c r="CE142" i="18"/>
  <c r="CE143" i="18"/>
  <c r="CE122" i="18"/>
  <c r="CE144" i="18"/>
  <c r="CE123" i="18"/>
  <c r="CE38" i="18"/>
  <c r="CE39" i="18" s="1"/>
  <c r="CC134" i="18"/>
  <c r="CE48" i="18"/>
  <c r="CE145" i="18"/>
  <c r="CE124" i="17"/>
  <c r="CE143" i="17"/>
  <c r="CE139" i="17"/>
  <c r="CE144" i="17"/>
  <c r="CE126" i="17"/>
  <c r="CE145" i="17"/>
  <c r="CD134" i="17"/>
  <c r="CE121" i="17"/>
  <c r="G155" i="17" s="1" a="1"/>
  <c r="G155" i="17" s="1"/>
  <c r="CE70" i="17"/>
  <c r="CE122" i="17"/>
  <c r="CE128" i="17"/>
  <c r="CE129" i="17"/>
  <c r="CE130" i="17"/>
  <c r="CE131" i="17"/>
  <c r="R166" i="17" s="1" a="1"/>
  <c r="R166" i="17" s="1"/>
  <c r="R184" i="17" s="1"/>
  <c r="CE142" i="17"/>
  <c r="CE141" i="17"/>
  <c r="AB176" i="17" s="1" a="1"/>
  <c r="AB176" i="17" s="1"/>
  <c r="AB184" i="17" s="1"/>
  <c r="CE140" i="17"/>
  <c r="CE137" i="17"/>
  <c r="X172" i="17" s="1" a="1"/>
  <c r="X172" i="17" s="1"/>
  <c r="X184" i="17" s="1"/>
  <c r="CE134" i="17"/>
  <c r="CE212" i="17"/>
  <c r="CE199" i="17"/>
  <c r="CE213" i="17"/>
  <c r="CE200" i="17"/>
  <c r="CE102" i="17"/>
  <c r="CE103" i="17"/>
  <c r="CE38" i="17"/>
  <c r="CE39" i="17" s="1"/>
  <c r="CD38" i="17"/>
  <c r="CD39" i="17" s="1"/>
  <c r="CD69" i="17"/>
  <c r="CE47" i="17"/>
  <c r="CE48" i="17" s="1"/>
  <c r="CE69" i="17"/>
  <c r="J158" i="17" a="1"/>
  <c r="J158" i="17" s="1"/>
  <c r="J184" i="17" s="1"/>
  <c r="H156" i="17" a="1"/>
  <c r="H156" i="17" s="1"/>
  <c r="H184" i="17" s="1"/>
  <c r="L160" i="17" a="1"/>
  <c r="L160" i="17" s="1"/>
  <c r="L184" i="17" s="1"/>
  <c r="Y173" i="17" a="1"/>
  <c r="Y173" i="17" s="1"/>
  <c r="Y184" i="17" s="1"/>
  <c r="AD178" i="17" a="1"/>
  <c r="AD178" i="17" s="1"/>
  <c r="AD184" i="17" s="1"/>
  <c r="AE179" i="17" a="1"/>
  <c r="AE179" i="17" s="1"/>
  <c r="AE184" i="17" s="1"/>
  <c r="CD47" i="17"/>
  <c r="CD48" i="17" s="1"/>
  <c r="CD102" i="17"/>
  <c r="CE135" i="17" l="1"/>
  <c r="P164" i="17" a="1"/>
  <c r="P164" i="17" s="1"/>
  <c r="P184" i="17" s="1"/>
  <c r="P198" i="17" s="1"/>
  <c r="P201" i="17" s="1"/>
  <c r="P203" i="17" s="1"/>
  <c r="P207" i="17" s="1"/>
  <c r="L12" i="10" s="1"/>
  <c r="Q165" i="17" a="1"/>
  <c r="Q165" i="17" s="1"/>
  <c r="Q184" i="17" s="1"/>
  <c r="Z174" i="17" a="1"/>
  <c r="Z174" i="17" s="1"/>
  <c r="Z184" i="17" s="1"/>
  <c r="AG181" i="18" a="1"/>
  <c r="AG181" i="18" s="1"/>
  <c r="AG184" i="18" s="1"/>
  <c r="I157" i="17" a="1"/>
  <c r="I157" i="17" s="1"/>
  <c r="I184" i="17" s="1"/>
  <c r="M161" i="17" a="1"/>
  <c r="M161" i="17" s="1"/>
  <c r="M184" i="17" s="1"/>
  <c r="CE136" i="17"/>
  <c r="W171" i="17" s="1" a="1"/>
  <c r="W171" i="17" s="1"/>
  <c r="W184" i="17" s="1"/>
  <c r="S167" i="18" a="1"/>
  <c r="S167" i="18" s="1"/>
  <c r="S184" i="18" s="1"/>
  <c r="K159" i="18" a="1"/>
  <c r="K159" i="18" s="1"/>
  <c r="K184" i="18" s="1"/>
  <c r="I157" i="18" a="1"/>
  <c r="I157" i="18" s="1"/>
  <c r="I184" i="18" s="1"/>
  <c r="AE179" i="18" a="1"/>
  <c r="AE179" i="18" s="1"/>
  <c r="AE184" i="18" s="1"/>
  <c r="J158" i="18" a="1"/>
  <c r="J158" i="18" s="1"/>
  <c r="J184" i="18" s="1"/>
  <c r="AC177" i="18" a="1"/>
  <c r="AC177" i="18" s="1"/>
  <c r="AC184" i="18" s="1"/>
  <c r="AF180" i="18" a="1"/>
  <c r="AF180" i="18" s="1"/>
  <c r="AF184" i="18" s="1"/>
  <c r="AD178" i="18" a="1"/>
  <c r="AD178" i="18" s="1"/>
  <c r="AD184" i="18" s="1"/>
  <c r="T168" i="18" a="1"/>
  <c r="T168" i="18" s="1"/>
  <c r="T184" i="18" s="1"/>
  <c r="X172" i="18" a="1"/>
  <c r="X172" i="18" s="1"/>
  <c r="X184" i="18" s="1"/>
  <c r="R166" i="18" a="1"/>
  <c r="R166" i="18" s="1"/>
  <c r="R184" i="18" s="1"/>
  <c r="N162" i="18" a="1"/>
  <c r="N162" i="18" s="1"/>
  <c r="N184" i="18" s="1"/>
  <c r="G155" i="18" a="1"/>
  <c r="G155" i="18" s="1"/>
  <c r="G184" i="18" s="1"/>
  <c r="M161" i="18" a="1"/>
  <c r="M161" i="18" s="1"/>
  <c r="M184" i="18" s="1"/>
  <c r="P164" i="18" a="1"/>
  <c r="P164" i="18" s="1"/>
  <c r="P184" i="18" s="1"/>
  <c r="W171" i="18" a="1"/>
  <c r="W171" i="18" s="1"/>
  <c r="W184" i="18" s="1"/>
  <c r="Q165" i="18" a="1"/>
  <c r="Q165" i="18" s="1"/>
  <c r="Q184" i="18" s="1"/>
  <c r="L160" i="18" a="1"/>
  <c r="L160" i="18" s="1"/>
  <c r="L184" i="18" s="1"/>
  <c r="O163" i="18" a="1"/>
  <c r="O163" i="18" s="1"/>
  <c r="O184" i="18" s="1"/>
  <c r="H156" i="18" a="1"/>
  <c r="H156" i="18" s="1"/>
  <c r="H184" i="18" s="1"/>
  <c r="CD135" i="18"/>
  <c r="AB176" i="18" a="1"/>
  <c r="AB176" i="18" s="1"/>
  <c r="AB184" i="18" s="1"/>
  <c r="Y173" i="18" a="1"/>
  <c r="Y173" i="18" s="1"/>
  <c r="Y184" i="18" s="1"/>
  <c r="AA175" i="18" a="1"/>
  <c r="AA175" i="18" s="1"/>
  <c r="AA184" i="18" s="1"/>
  <c r="Z174" i="18" a="1"/>
  <c r="Z174" i="18" s="1"/>
  <c r="Z184" i="18" s="1"/>
  <c r="AC177" i="17" a="1"/>
  <c r="AC177" i="17" s="1"/>
  <c r="AC184" i="17" s="1"/>
  <c r="AA175" i="17" a="1"/>
  <c r="AA175" i="17" s="1"/>
  <c r="AA184" i="17" s="1"/>
  <c r="G184" i="17"/>
  <c r="CD135" i="17"/>
  <c r="AF180" i="17" a="1"/>
  <c r="AF180" i="17" s="1"/>
  <c r="AF184" i="17" s="1"/>
  <c r="K159" i="17" a="1"/>
  <c r="K159" i="17" s="1"/>
  <c r="K184" i="17" s="1"/>
  <c r="T168" i="17" a="1"/>
  <c r="T168" i="17" s="1"/>
  <c r="T184" i="17" s="1"/>
  <c r="S167" i="17" a="1"/>
  <c r="S167" i="17" s="1"/>
  <c r="S184" i="17" s="1"/>
  <c r="AG181" i="17" a="1"/>
  <c r="AG181" i="17" s="1"/>
  <c r="AG184" i="17" s="1"/>
  <c r="Q198" i="17"/>
  <c r="Q201" i="17" s="1"/>
  <c r="Q203" i="17" s="1"/>
  <c r="Q207" i="17" s="1"/>
  <c r="M12" i="10" s="1"/>
  <c r="Q211" i="17"/>
  <c r="R198" i="17"/>
  <c r="R201" i="17" s="1"/>
  <c r="R203" i="17" s="1"/>
  <c r="R207" i="17" s="1"/>
  <c r="N12" i="10" s="1"/>
  <c r="R211" i="17"/>
  <c r="AD211" i="17"/>
  <c r="AD198" i="17"/>
  <c r="AD201" i="17" s="1"/>
  <c r="AD203" i="17" s="1"/>
  <c r="AD207" i="17" s="1"/>
  <c r="Z12" i="10" s="1"/>
  <c r="AE211" i="17"/>
  <c r="AE198" i="17"/>
  <c r="AE201" i="17" s="1"/>
  <c r="AE203" i="17" s="1"/>
  <c r="AE207" i="17" s="1"/>
  <c r="AA12" i="10" s="1"/>
  <c r="O163" i="17" a="1"/>
  <c r="O163" i="17" s="1"/>
  <c r="O184" i="17" s="1"/>
  <c r="N162" i="17" a="1"/>
  <c r="N162" i="17" s="1"/>
  <c r="N184" i="17" s="1"/>
  <c r="AB211" i="17"/>
  <c r="AB198" i="17"/>
  <c r="AB201" i="17" s="1"/>
  <c r="AB203" i="17" s="1"/>
  <c r="AB207" i="17" s="1"/>
  <c r="X12" i="10" s="1"/>
  <c r="J211" i="17"/>
  <c r="J198" i="17"/>
  <c r="J201" i="17" s="1"/>
  <c r="J203" i="17" s="1"/>
  <c r="J207" i="17" s="1"/>
  <c r="F12" i="10" s="1"/>
  <c r="X198" i="17"/>
  <c r="X201" i="17" s="1"/>
  <c r="X203" i="17" s="1"/>
  <c r="X207" i="17" s="1"/>
  <c r="T12" i="10" s="1"/>
  <c r="X211" i="17"/>
  <c r="L211" i="17"/>
  <c r="L198" i="17"/>
  <c r="L201" i="17" s="1"/>
  <c r="L203" i="17" s="1"/>
  <c r="L207" i="17" s="1"/>
  <c r="H12" i="10" s="1"/>
  <c r="H198" i="17"/>
  <c r="H201" i="17" s="1"/>
  <c r="H203" i="17" s="1"/>
  <c r="H207" i="17" s="1"/>
  <c r="D12" i="10" s="1"/>
  <c r="H211" i="17"/>
  <c r="Y211" i="17"/>
  <c r="Y198" i="17"/>
  <c r="Y201" i="17" s="1"/>
  <c r="Y203" i="17" s="1"/>
  <c r="Y207" i="17" s="1"/>
  <c r="U12" i="10" s="1"/>
  <c r="P211" i="17" l="1"/>
  <c r="Z198" i="17"/>
  <c r="Z201" i="17" s="1"/>
  <c r="Z203" i="17" s="1"/>
  <c r="Z207" i="17" s="1"/>
  <c r="V12" i="10" s="1"/>
  <c r="Z211" i="17"/>
  <c r="V170" i="17" a="1"/>
  <c r="V170" i="17" s="1"/>
  <c r="V184" i="17" s="1"/>
  <c r="AG211" i="18"/>
  <c r="AG198" i="18"/>
  <c r="AG201" i="18" s="1"/>
  <c r="AG203" i="18" s="1"/>
  <c r="AG207" i="18" s="1"/>
  <c r="AC13" i="10" s="1"/>
  <c r="AH184" i="18"/>
  <c r="M211" i="17"/>
  <c r="M198" i="17"/>
  <c r="M201" i="17" s="1"/>
  <c r="M203" i="17" s="1"/>
  <c r="M207" i="17" s="1"/>
  <c r="I12" i="10" s="1"/>
  <c r="I211" i="17"/>
  <c r="I198" i="17"/>
  <c r="I201" i="17" s="1"/>
  <c r="I203" i="17" s="1"/>
  <c r="I207" i="17" s="1"/>
  <c r="E12" i="10" s="1"/>
  <c r="W211" i="17"/>
  <c r="W198" i="17"/>
  <c r="W201" i="17" s="1"/>
  <c r="W203" i="17" s="1"/>
  <c r="W207" i="17" s="1"/>
  <c r="S12" i="10" s="1"/>
  <c r="AD198" i="18"/>
  <c r="AD201" i="18" s="1"/>
  <c r="AD203" i="18" s="1"/>
  <c r="AD207" i="18" s="1"/>
  <c r="Z13" i="10" s="1"/>
  <c r="S211" i="18"/>
  <c r="S198" i="18"/>
  <c r="S201" i="18" s="1"/>
  <c r="S203" i="18" s="1"/>
  <c r="S207" i="18" s="1"/>
  <c r="O13" i="10" s="1"/>
  <c r="K211" i="18"/>
  <c r="K198" i="18"/>
  <c r="K201" i="18" s="1"/>
  <c r="K203" i="18" s="1"/>
  <c r="K207" i="18" s="1"/>
  <c r="G13" i="10" s="1"/>
  <c r="I211" i="18"/>
  <c r="I198" i="18"/>
  <c r="I201" i="18" s="1"/>
  <c r="I203" i="18" s="1"/>
  <c r="I207" i="18" s="1"/>
  <c r="E13" i="10" s="1"/>
  <c r="AD211" i="18"/>
  <c r="AF198" i="18"/>
  <c r="AF201" i="18" s="1"/>
  <c r="AF203" i="18" s="1"/>
  <c r="AF207" i="18" s="1"/>
  <c r="AB13" i="10" s="1"/>
  <c r="AF211" i="18"/>
  <c r="AE211" i="18"/>
  <c r="AE198" i="18"/>
  <c r="AE201" i="18" s="1"/>
  <c r="AE203" i="18" s="1"/>
  <c r="AE207" i="18" s="1"/>
  <c r="AA13" i="10" s="1"/>
  <c r="J211" i="18"/>
  <c r="AC198" i="18"/>
  <c r="AC201" i="18" s="1"/>
  <c r="AC203" i="18" s="1"/>
  <c r="AC207" i="18" s="1"/>
  <c r="Y13" i="10" s="1"/>
  <c r="AC211" i="18"/>
  <c r="X211" i="18"/>
  <c r="X198" i="18"/>
  <c r="X201" i="18" s="1"/>
  <c r="X203" i="18" s="1"/>
  <c r="X207" i="18" s="1"/>
  <c r="T13" i="10" s="1"/>
  <c r="T211" i="18"/>
  <c r="T198" i="18"/>
  <c r="T201" i="18" s="1"/>
  <c r="T203" i="18" s="1"/>
  <c r="T207" i="18" s="1"/>
  <c r="P13" i="10" s="1"/>
  <c r="J198" i="18"/>
  <c r="J201" i="18" s="1"/>
  <c r="J203" i="18" s="1"/>
  <c r="J207" i="18" s="1"/>
  <c r="F13" i="10" s="1"/>
  <c r="W211" i="18"/>
  <c r="W198" i="18"/>
  <c r="W201" i="18" s="1"/>
  <c r="W203" i="18" s="1"/>
  <c r="W207" i="18" s="1"/>
  <c r="S13" i="10" s="1"/>
  <c r="R211" i="18"/>
  <c r="R198" i="18"/>
  <c r="R201" i="18" s="1"/>
  <c r="R203" i="18" s="1"/>
  <c r="R207" i="18" s="1"/>
  <c r="N13" i="10" s="1"/>
  <c r="Q211" i="18"/>
  <c r="Q198" i="18"/>
  <c r="Q201" i="18" s="1"/>
  <c r="Q203" i="18" s="1"/>
  <c r="Q207" i="18" s="1"/>
  <c r="M13" i="10" s="1"/>
  <c r="P211" i="18"/>
  <c r="P198" i="18"/>
  <c r="P201" i="18" s="1"/>
  <c r="P203" i="18" s="1"/>
  <c r="P207" i="18" s="1"/>
  <c r="L13" i="10" s="1"/>
  <c r="N211" i="18"/>
  <c r="N198" i="18"/>
  <c r="N201" i="18" s="1"/>
  <c r="N203" i="18" s="1"/>
  <c r="N207" i="18" s="1"/>
  <c r="J13" i="10" s="1"/>
  <c r="O211" i="18"/>
  <c r="O198" i="18"/>
  <c r="O201" i="18" s="1"/>
  <c r="O203" i="18" s="1"/>
  <c r="O207" i="18" s="1"/>
  <c r="K13" i="10" s="1"/>
  <c r="L211" i="18"/>
  <c r="L198" i="18"/>
  <c r="L201" i="18" s="1"/>
  <c r="L203" i="18" s="1"/>
  <c r="L207" i="18" s="1"/>
  <c r="H13" i="10" s="1"/>
  <c r="M211" i="18"/>
  <c r="M198" i="18"/>
  <c r="M201" i="18" s="1"/>
  <c r="M203" i="18" s="1"/>
  <c r="M207" i="18" s="1"/>
  <c r="I13" i="10" s="1"/>
  <c r="G211" i="18"/>
  <c r="G198" i="18"/>
  <c r="G201" i="18" s="1"/>
  <c r="G203" i="18" s="1"/>
  <c r="G207" i="18" s="1"/>
  <c r="C13" i="10" s="1"/>
  <c r="H211" i="18"/>
  <c r="H198" i="18"/>
  <c r="H201" i="18" s="1"/>
  <c r="H203" i="18" s="1"/>
  <c r="H207" i="18" s="1"/>
  <c r="D13" i="10" s="1"/>
  <c r="U169" i="18" a="1"/>
  <c r="U169" i="18" s="1"/>
  <c r="U184" i="18" s="1"/>
  <c r="V170" i="18" a="1"/>
  <c r="V170" i="18" s="1"/>
  <c r="V184" i="18" s="1"/>
  <c r="AB198" i="18"/>
  <c r="AB201" i="18" s="1"/>
  <c r="AB203" i="18" s="1"/>
  <c r="AB207" i="18" s="1"/>
  <c r="X13" i="10" s="1"/>
  <c r="AB211" i="18"/>
  <c r="Y198" i="18"/>
  <c r="Y201" i="18" s="1"/>
  <c r="Y203" i="18" s="1"/>
  <c r="Y207" i="18" s="1"/>
  <c r="U13" i="10" s="1"/>
  <c r="Y211" i="18"/>
  <c r="AA198" i="18"/>
  <c r="AA201" i="18" s="1"/>
  <c r="AA203" i="18" s="1"/>
  <c r="AA207" i="18" s="1"/>
  <c r="W13" i="10" s="1"/>
  <c r="AA211" i="18"/>
  <c r="Z198" i="18"/>
  <c r="Z201" i="18" s="1"/>
  <c r="Z203" i="18" s="1"/>
  <c r="Z207" i="18" s="1"/>
  <c r="V13" i="10" s="1"/>
  <c r="Z211" i="18"/>
  <c r="AC211" i="17"/>
  <c r="AC198" i="17"/>
  <c r="AC201" i="17" s="1"/>
  <c r="AC203" i="17" s="1"/>
  <c r="AC207" i="17" s="1"/>
  <c r="Y12" i="10" s="1"/>
  <c r="AA198" i="17"/>
  <c r="AA201" i="17" s="1"/>
  <c r="AA203" i="17" s="1"/>
  <c r="AA207" i="17" s="1"/>
  <c r="W12" i="10" s="1"/>
  <c r="AA211" i="17"/>
  <c r="G198" i="17"/>
  <c r="G201" i="17" s="1"/>
  <c r="G203" i="17" s="1"/>
  <c r="G207" i="17" s="1"/>
  <c r="C12" i="10" s="1"/>
  <c r="G211" i="17"/>
  <c r="T198" i="17"/>
  <c r="T201" i="17" s="1"/>
  <c r="T203" i="17" s="1"/>
  <c r="T207" i="17" s="1"/>
  <c r="P12" i="10" s="1"/>
  <c r="T211" i="17"/>
  <c r="AF211" i="17"/>
  <c r="AF198" i="17"/>
  <c r="AF201" i="17" s="1"/>
  <c r="AF203" i="17" s="1"/>
  <c r="AF207" i="17" s="1"/>
  <c r="AB12" i="10" s="1"/>
  <c r="U169" i="17" a="1"/>
  <c r="U169" i="17" s="1"/>
  <c r="U184" i="17" s="1"/>
  <c r="K198" i="17"/>
  <c r="K201" i="17" s="1"/>
  <c r="K203" i="17" s="1"/>
  <c r="K207" i="17" s="1"/>
  <c r="G12" i="10" s="1"/>
  <c r="G14" i="10" s="1"/>
  <c r="AG198" i="17"/>
  <c r="AG201" i="17" s="1"/>
  <c r="AG203" i="17" s="1"/>
  <c r="AG207" i="17" s="1"/>
  <c r="AC12" i="10" s="1"/>
  <c r="AG211" i="17"/>
  <c r="AH184" i="17"/>
  <c r="S198" i="17"/>
  <c r="S201" i="17" s="1"/>
  <c r="S203" i="17" s="1"/>
  <c r="S207" i="17" s="1"/>
  <c r="O12" i="10" s="1"/>
  <c r="S211" i="17"/>
  <c r="K211" i="17"/>
  <c r="P214" i="17"/>
  <c r="L214" i="17"/>
  <c r="AE214" i="17"/>
  <c r="AD214" i="17"/>
  <c r="AB214" i="17"/>
  <c r="N198" i="17"/>
  <c r="N201" i="17" s="1"/>
  <c r="N203" i="17" s="1"/>
  <c r="N207" i="17" s="1"/>
  <c r="J12" i="10" s="1"/>
  <c r="J14" i="10" s="1"/>
  <c r="N211" i="17"/>
  <c r="Q214" i="17"/>
  <c r="Q215" i="17" s="1"/>
  <c r="Y214" i="17"/>
  <c r="O198" i="17"/>
  <c r="O201" i="17" s="1"/>
  <c r="O203" i="17" s="1"/>
  <c r="O207" i="17" s="1"/>
  <c r="K12" i="10" s="1"/>
  <c r="K14" i="10" s="1"/>
  <c r="O211" i="17"/>
  <c r="X214" i="17"/>
  <c r="R214" i="17"/>
  <c r="J214" i="17"/>
  <c r="J215" i="17" s="1"/>
  <c r="H214" i="17"/>
  <c r="H215" i="17" s="1"/>
  <c r="D14" i="10"/>
  <c r="F14" i="10"/>
  <c r="H14" i="10"/>
  <c r="L14" i="10"/>
  <c r="M14" i="10"/>
  <c r="N14" i="10"/>
  <c r="Z214" i="17" l="1"/>
  <c r="Z215" i="17" s="1"/>
  <c r="V198" i="17"/>
  <c r="V201" i="17" s="1"/>
  <c r="V203" i="17" s="1"/>
  <c r="V207" i="17" s="1"/>
  <c r="R12" i="10" s="1"/>
  <c r="V211" i="17"/>
  <c r="AG214" i="18"/>
  <c r="AH198" i="18"/>
  <c r="AH201" i="18" s="1"/>
  <c r="AH203" i="18" s="1"/>
  <c r="AH207" i="18" s="1"/>
  <c r="AH214" i="18" s="1"/>
  <c r="AH211" i="18"/>
  <c r="AI184" i="18"/>
  <c r="M214" i="17"/>
  <c r="I214" i="17"/>
  <c r="I14" i="10"/>
  <c r="E14" i="10"/>
  <c r="W214" i="17"/>
  <c r="AD214" i="18"/>
  <c r="S214" i="18"/>
  <c r="K214" i="18"/>
  <c r="I214" i="18"/>
  <c r="AF214" i="18"/>
  <c r="AE214" i="18"/>
  <c r="AC214" i="18"/>
  <c r="X214" i="18"/>
  <c r="T214" i="18"/>
  <c r="J214" i="18"/>
  <c r="W214" i="18"/>
  <c r="R214" i="18"/>
  <c r="Q214" i="18"/>
  <c r="P214" i="18"/>
  <c r="N214" i="18"/>
  <c r="O214" i="18"/>
  <c r="L214" i="18"/>
  <c r="M214" i="18"/>
  <c r="H214" i="18"/>
  <c r="AB214" i="18"/>
  <c r="Y214" i="18"/>
  <c r="AA214" i="18"/>
  <c r="Z214" i="18"/>
  <c r="G214" i="18"/>
  <c r="U198" i="18"/>
  <c r="U201" i="18" s="1"/>
  <c r="U203" i="18" s="1"/>
  <c r="U207" i="18" s="1"/>
  <c r="Q13" i="10" s="1"/>
  <c r="U211" i="18"/>
  <c r="V198" i="18"/>
  <c r="V201" i="18" s="1"/>
  <c r="V203" i="18" s="1"/>
  <c r="V207" i="18" s="1"/>
  <c r="R13" i="10" s="1"/>
  <c r="V211" i="18"/>
  <c r="AC214" i="17"/>
  <c r="AA214" i="17"/>
  <c r="AB215" i="17"/>
  <c r="T214" i="17"/>
  <c r="T215" i="17" s="1"/>
  <c r="G214" i="17"/>
  <c r="AF214" i="17"/>
  <c r="AI184" i="17"/>
  <c r="U198" i="17"/>
  <c r="U201" i="17" s="1"/>
  <c r="U203" i="17" s="1"/>
  <c r="U207" i="17" s="1"/>
  <c r="Q12" i="10" s="1"/>
  <c r="U211" i="17"/>
  <c r="AE215" i="17"/>
  <c r="AG214" i="17"/>
  <c r="L215" i="17"/>
  <c r="X215" i="17"/>
  <c r="AH211" i="17"/>
  <c r="AH198" i="17"/>
  <c r="AH201" i="17" s="1"/>
  <c r="AH203" i="17" s="1"/>
  <c r="AH207" i="17" s="1"/>
  <c r="AH214" i="17" s="1"/>
  <c r="K214" i="17"/>
  <c r="S214" i="17"/>
  <c r="S215" i="17" s="1"/>
  <c r="P215" i="17"/>
  <c r="AD215" i="17"/>
  <c r="O214" i="17"/>
  <c r="O215" i="17" s="1"/>
  <c r="N214" i="17"/>
  <c r="Y215" i="17"/>
  <c r="R215" i="17"/>
  <c r="T14" i="10"/>
  <c r="Z14" i="10"/>
  <c r="AA14" i="10"/>
  <c r="V214" i="17" l="1"/>
  <c r="AI211" i="18"/>
  <c r="AG215" i="18"/>
  <c r="AH215" i="18"/>
  <c r="AJ184" i="18"/>
  <c r="AJ198" i="18" s="1"/>
  <c r="AJ201" i="18" s="1"/>
  <c r="AJ203" i="18" s="1"/>
  <c r="AJ207" i="18" s="1"/>
  <c r="AJ214" i="18" s="1"/>
  <c r="AI198" i="18"/>
  <c r="AI201" i="18" s="1"/>
  <c r="AI203" i="18" s="1"/>
  <c r="AI207" i="18" s="1"/>
  <c r="AI214" i="18" s="1"/>
  <c r="I215" i="17"/>
  <c r="M215" i="17"/>
  <c r="W215" i="17"/>
  <c r="S215" i="18"/>
  <c r="K215" i="18"/>
  <c r="I215" i="18"/>
  <c r="AD215" i="18"/>
  <c r="AF215" i="18"/>
  <c r="AE215" i="18"/>
  <c r="R215" i="18"/>
  <c r="Q215" i="18"/>
  <c r="AC215" i="18"/>
  <c r="X215" i="18"/>
  <c r="T215" i="18"/>
  <c r="L215" i="18"/>
  <c r="M215" i="18"/>
  <c r="J215" i="18"/>
  <c r="G215" i="18"/>
  <c r="H215" i="18"/>
  <c r="W215" i="18"/>
  <c r="P215" i="18"/>
  <c r="N215" i="18"/>
  <c r="O215" i="18"/>
  <c r="AA215" i="18"/>
  <c r="AB215" i="18"/>
  <c r="Y215" i="18"/>
  <c r="Z215" i="18"/>
  <c r="S14" i="10"/>
  <c r="X14" i="10"/>
  <c r="V14" i="10"/>
  <c r="U14" i="10"/>
  <c r="U214" i="18"/>
  <c r="V214" i="18"/>
  <c r="R14" i="10"/>
  <c r="AC215" i="17"/>
  <c r="AA215" i="17"/>
  <c r="Y14" i="10"/>
  <c r="P14" i="10"/>
  <c r="W14" i="10"/>
  <c r="G215" i="17"/>
  <c r="AF215" i="17"/>
  <c r="AB14" i="10"/>
  <c r="AG215" i="17"/>
  <c r="AH215" i="17"/>
  <c r="K215" i="17"/>
  <c r="U214" i="17"/>
  <c r="AI211" i="17"/>
  <c r="AI198" i="17"/>
  <c r="AI201" i="17" s="1"/>
  <c r="AI203" i="17" s="1"/>
  <c r="AI207" i="17" s="1"/>
  <c r="AI214" i="17" s="1"/>
  <c r="AJ184" i="17"/>
  <c r="AC14" i="10"/>
  <c r="O14" i="10"/>
  <c r="N215" i="17"/>
  <c r="C14" i="10"/>
  <c r="V215" i="17" l="1"/>
  <c r="G219" i="18"/>
  <c r="AK184" i="18"/>
  <c r="AL184" i="18" s="1"/>
  <c r="AJ211" i="18"/>
  <c r="AJ215" i="18" s="1"/>
  <c r="AI215" i="18"/>
  <c r="U215" i="18"/>
  <c r="V215" i="18"/>
  <c r="G222" i="18"/>
  <c r="G219" i="17"/>
  <c r="AJ198" i="17"/>
  <c r="AJ201" i="17" s="1"/>
  <c r="AJ203" i="17" s="1"/>
  <c r="AJ207" i="17" s="1"/>
  <c r="AJ214" i="17" s="1"/>
  <c r="AJ211" i="17"/>
  <c r="U215" i="17"/>
  <c r="AK184" i="17"/>
  <c r="Q14" i="10"/>
  <c r="AI215" i="17"/>
  <c r="H219" i="18" l="1"/>
  <c r="G223" i="18"/>
  <c r="AK211" i="18"/>
  <c r="AK198" i="18"/>
  <c r="AK201" i="18" s="1"/>
  <c r="AK203" i="18" s="1"/>
  <c r="AK207" i="18" s="1"/>
  <c r="AK214" i="18" s="1"/>
  <c r="H222" i="18" s="1"/>
  <c r="AM184" i="18"/>
  <c r="AL211" i="18"/>
  <c r="AL198" i="18"/>
  <c r="AL201" i="18" s="1"/>
  <c r="AL203" i="18" s="1"/>
  <c r="AL207" i="18" s="1"/>
  <c r="AL214" i="18" s="1"/>
  <c r="G222" i="17"/>
  <c r="G223" i="17" s="1"/>
  <c r="I219" i="18"/>
  <c r="AJ215" i="17"/>
  <c r="AK211" i="17"/>
  <c r="AK198" i="17"/>
  <c r="AK201" i="17" s="1"/>
  <c r="AK203" i="17" s="1"/>
  <c r="AK207" i="17" s="1"/>
  <c r="AK214" i="17" s="1"/>
  <c r="H222" i="17" s="1"/>
  <c r="AL184" i="17"/>
  <c r="H219" i="17"/>
  <c r="H223" i="18" l="1"/>
  <c r="AK215" i="18"/>
  <c r="J219" i="18"/>
  <c r="AN184" i="18"/>
  <c r="AM211" i="18"/>
  <c r="AM198" i="18"/>
  <c r="AM201" i="18" s="1"/>
  <c r="AM203" i="18" s="1"/>
  <c r="AM207" i="18" s="1"/>
  <c r="AM214" i="18" s="1"/>
  <c r="J222" i="18" s="1"/>
  <c r="I222" i="18"/>
  <c r="I223" i="18" s="1"/>
  <c r="AL215" i="18"/>
  <c r="I219" i="17"/>
  <c r="AL198" i="17"/>
  <c r="AL201" i="17" s="1"/>
  <c r="AL203" i="17" s="1"/>
  <c r="AL207" i="17" s="1"/>
  <c r="AL214" i="17" s="1"/>
  <c r="AM184" i="17"/>
  <c r="H223" i="17"/>
  <c r="AL211" i="17"/>
  <c r="AK215" i="17"/>
  <c r="I222" i="17" l="1"/>
  <c r="K219" i="18"/>
  <c r="AO184" i="18"/>
  <c r="AN211" i="18"/>
  <c r="AN198" i="18"/>
  <c r="AN201" i="18" s="1"/>
  <c r="AN203" i="18" s="1"/>
  <c r="AN207" i="18" s="1"/>
  <c r="AN214" i="18" s="1"/>
  <c r="K222" i="18" s="1"/>
  <c r="J223" i="18"/>
  <c r="AM215" i="18"/>
  <c r="J219" i="17"/>
  <c r="AN184" i="17"/>
  <c r="AM198" i="17"/>
  <c r="AM201" i="17" s="1"/>
  <c r="AM203" i="17" s="1"/>
  <c r="AM207" i="17" s="1"/>
  <c r="AM214" i="17" s="1"/>
  <c r="AM211" i="17"/>
  <c r="AL215" i="17"/>
  <c r="I223" i="17" l="1"/>
  <c r="AN198" i="17"/>
  <c r="AN201" i="17" s="1"/>
  <c r="AN203" i="17" s="1"/>
  <c r="AN207" i="17" s="1"/>
  <c r="AN214" i="17" s="1"/>
  <c r="AO184" i="17"/>
  <c r="L219" i="18"/>
  <c r="AP184" i="18"/>
  <c r="AO211" i="18"/>
  <c r="AO198" i="18"/>
  <c r="AO201" i="18" s="1"/>
  <c r="AO203" i="18" s="1"/>
  <c r="AO207" i="18" s="1"/>
  <c r="AO214" i="18" s="1"/>
  <c r="L222" i="18" s="1"/>
  <c r="K223" i="18"/>
  <c r="AN215" i="18"/>
  <c r="AN211" i="17"/>
  <c r="K219" i="17"/>
  <c r="J222" i="17"/>
  <c r="AM215" i="17"/>
  <c r="AP184" i="17" l="1"/>
  <c r="L219" i="17"/>
  <c r="K222" i="17"/>
  <c r="K223" i="17" s="1"/>
  <c r="AO198" i="17"/>
  <c r="AO201" i="17" s="1"/>
  <c r="AO203" i="17" s="1"/>
  <c r="AO207" i="17" s="1"/>
  <c r="AO214" i="17" s="1"/>
  <c r="L222" i="17" s="1"/>
  <c r="AO211" i="17"/>
  <c r="M219" i="18"/>
  <c r="AQ184" i="18"/>
  <c r="AP211" i="18"/>
  <c r="AP198" i="18"/>
  <c r="AP201" i="18" s="1"/>
  <c r="AP203" i="18" s="1"/>
  <c r="AP207" i="18" s="1"/>
  <c r="AP214" i="18" s="1"/>
  <c r="M222" i="18" s="1"/>
  <c r="L223" i="18"/>
  <c r="AO215" i="18"/>
  <c r="AN215" i="17"/>
  <c r="J223" i="17"/>
  <c r="AP198" i="17" l="1"/>
  <c r="AP201" i="17" s="1"/>
  <c r="AP203" i="17" s="1"/>
  <c r="AP207" i="17" s="1"/>
  <c r="AP214" i="17" s="1"/>
  <c r="M222" i="17" s="1"/>
  <c r="AP211" i="17"/>
  <c r="AQ184" i="17"/>
  <c r="M219" i="17"/>
  <c r="AO215" i="17"/>
  <c r="L223" i="17"/>
  <c r="N219" i="18"/>
  <c r="AR184" i="18"/>
  <c r="AQ211" i="18"/>
  <c r="AQ198" i="18"/>
  <c r="AQ201" i="18" s="1"/>
  <c r="AQ203" i="18" s="1"/>
  <c r="AQ207" i="18" s="1"/>
  <c r="AQ214" i="18" s="1"/>
  <c r="N222" i="18" s="1"/>
  <c r="M223" i="18"/>
  <c r="AP215" i="18"/>
  <c r="AQ198" i="17" l="1"/>
  <c r="AQ201" i="17" s="1"/>
  <c r="AQ203" i="17" s="1"/>
  <c r="AQ207" i="17" s="1"/>
  <c r="AQ214" i="17" s="1"/>
  <c r="N222" i="17" s="1"/>
  <c r="N219" i="17"/>
  <c r="AQ211" i="17"/>
  <c r="AR184" i="17"/>
  <c r="M223" i="17"/>
  <c r="AP215" i="17"/>
  <c r="O219" i="18"/>
  <c r="AS184" i="18"/>
  <c r="AR211" i="18"/>
  <c r="AR198" i="18"/>
  <c r="AR201" i="18" s="1"/>
  <c r="AR203" i="18" s="1"/>
  <c r="AR207" i="18" s="1"/>
  <c r="AR214" i="18" s="1"/>
  <c r="O222" i="18" s="1"/>
  <c r="N223" i="18"/>
  <c r="AQ215" i="18"/>
  <c r="AR198" i="17" l="1"/>
  <c r="AR201" i="17" s="1"/>
  <c r="AR203" i="17" s="1"/>
  <c r="AR207" i="17" s="1"/>
  <c r="AR214" i="17" s="1"/>
  <c r="O222" i="17" s="1"/>
  <c r="AQ215" i="17"/>
  <c r="N223" i="17"/>
  <c r="O219" i="17"/>
  <c r="AS184" i="17"/>
  <c r="AR211" i="17"/>
  <c r="P219" i="18"/>
  <c r="AT184" i="18"/>
  <c r="AS211" i="18"/>
  <c r="AS198" i="18"/>
  <c r="AS201" i="18" s="1"/>
  <c r="AS203" i="18" s="1"/>
  <c r="AS207" i="18" s="1"/>
  <c r="AS214" i="18" s="1"/>
  <c r="P222" i="18" s="1"/>
  <c r="AR215" i="18"/>
  <c r="O223" i="18"/>
  <c r="AR215" i="17" l="1"/>
  <c r="AS198" i="17"/>
  <c r="AS201" i="17" s="1"/>
  <c r="AS203" i="17" s="1"/>
  <c r="AS207" i="17" s="1"/>
  <c r="AS214" i="17" s="1"/>
  <c r="P222" i="17" s="1"/>
  <c r="AS211" i="17"/>
  <c r="P219" i="17"/>
  <c r="AT184" i="17"/>
  <c r="O223" i="17"/>
  <c r="Q219" i="18"/>
  <c r="AU184" i="18"/>
  <c r="AT211" i="18"/>
  <c r="AT198" i="18"/>
  <c r="AT201" i="18" s="1"/>
  <c r="AT203" i="18" s="1"/>
  <c r="AT207" i="18" s="1"/>
  <c r="AT214" i="18" s="1"/>
  <c r="Q222" i="18" s="1"/>
  <c r="P223" i="18"/>
  <c r="AS215" i="18"/>
  <c r="AS215" i="17" l="1"/>
  <c r="AT198" i="17"/>
  <c r="AT201" i="17" s="1"/>
  <c r="AT203" i="17" s="1"/>
  <c r="AT207" i="17" s="1"/>
  <c r="AT214" i="17" s="1"/>
  <c r="Q222" i="17" s="1"/>
  <c r="P223" i="17"/>
  <c r="AT211" i="17"/>
  <c r="AU184" i="17"/>
  <c r="Q219" i="17"/>
  <c r="R219" i="18"/>
  <c r="AV184" i="18"/>
  <c r="AU211" i="18"/>
  <c r="AU198" i="18"/>
  <c r="AU201" i="18" s="1"/>
  <c r="AU203" i="18" s="1"/>
  <c r="AU207" i="18" s="1"/>
  <c r="AU214" i="18" s="1"/>
  <c r="R222" i="18" s="1"/>
  <c r="Q223" i="18"/>
  <c r="AT215" i="18"/>
  <c r="AU211" i="17" l="1"/>
  <c r="AU198" i="17"/>
  <c r="AU201" i="17" s="1"/>
  <c r="AU203" i="17" s="1"/>
  <c r="AU207" i="17" s="1"/>
  <c r="AU214" i="17" s="1"/>
  <c r="R222" i="17" s="1"/>
  <c r="AV184" i="17"/>
  <c r="R219" i="17"/>
  <c r="Q223" i="17"/>
  <c r="AT215" i="17"/>
  <c r="S219" i="18"/>
  <c r="AW184" i="18"/>
  <c r="AV211" i="18"/>
  <c r="AV198" i="18"/>
  <c r="AV201" i="18" s="1"/>
  <c r="AV203" i="18" s="1"/>
  <c r="AV207" i="18" s="1"/>
  <c r="AV214" i="18" s="1"/>
  <c r="S222" i="18" s="1"/>
  <c r="R223" i="18"/>
  <c r="AU215" i="18"/>
  <c r="AV198" i="17" l="1"/>
  <c r="AV201" i="17" s="1"/>
  <c r="AV203" i="17" s="1"/>
  <c r="AV207" i="17" s="1"/>
  <c r="AV214" i="17" s="1"/>
  <c r="S222" i="17" s="1"/>
  <c r="AV211" i="17"/>
  <c r="AW184" i="17"/>
  <c r="AW211" i="17" s="1"/>
  <c r="S219" i="17"/>
  <c r="R223" i="17"/>
  <c r="AU215" i="17"/>
  <c r="T219" i="18"/>
  <c r="AX184" i="18"/>
  <c r="AW211" i="18"/>
  <c r="AW198" i="18"/>
  <c r="AW201" i="18" s="1"/>
  <c r="AW203" i="18" s="1"/>
  <c r="AW207" i="18" s="1"/>
  <c r="AW214" i="18" s="1"/>
  <c r="T222" i="18" s="1"/>
  <c r="S223" i="18"/>
  <c r="AV215" i="18"/>
  <c r="AV215" i="17" l="1"/>
  <c r="S223" i="17"/>
  <c r="AW198" i="17"/>
  <c r="AW201" i="17" s="1"/>
  <c r="AW203" i="17" s="1"/>
  <c r="AW207" i="17" s="1"/>
  <c r="AW214" i="17" s="1"/>
  <c r="T222" i="17" s="1"/>
  <c r="AX184" i="17"/>
  <c r="AX198" i="17" s="1"/>
  <c r="AX201" i="17" s="1"/>
  <c r="AX203" i="17" s="1"/>
  <c r="AX207" i="17" s="1"/>
  <c r="AX214" i="17" s="1"/>
  <c r="T219" i="17"/>
  <c r="U219" i="18"/>
  <c r="AY184" i="18"/>
  <c r="AX211" i="18"/>
  <c r="AX198" i="18"/>
  <c r="AX201" i="18" s="1"/>
  <c r="AX203" i="18" s="1"/>
  <c r="AX207" i="18" s="1"/>
  <c r="AX214" i="18" s="1"/>
  <c r="U222" i="18" s="1"/>
  <c r="T223" i="18"/>
  <c r="AW215" i="18"/>
  <c r="U219" i="17" l="1"/>
  <c r="AY184" i="17"/>
  <c r="AY198" i="17" s="1"/>
  <c r="AY201" i="17" s="1"/>
  <c r="AY203" i="17" s="1"/>
  <c r="AY207" i="17" s="1"/>
  <c r="AY214" i="17" s="1"/>
  <c r="V222" i="17" s="1"/>
  <c r="AW215" i="17"/>
  <c r="U222" i="17"/>
  <c r="T223" i="17"/>
  <c r="AX211" i="17"/>
  <c r="AX215" i="17" s="1"/>
  <c r="V219" i="18"/>
  <c r="AZ184" i="18"/>
  <c r="AY211" i="18"/>
  <c r="AY198" i="18"/>
  <c r="AY201" i="18" s="1"/>
  <c r="AY203" i="18" s="1"/>
  <c r="AY207" i="18" s="1"/>
  <c r="AY214" i="18" s="1"/>
  <c r="V222" i="18" s="1"/>
  <c r="U223" i="18"/>
  <c r="AX215" i="18"/>
  <c r="V219" i="17" l="1"/>
  <c r="AY211" i="17"/>
  <c r="AZ184" i="17"/>
  <c r="U223" i="17"/>
  <c r="W219" i="18"/>
  <c r="BA184" i="18"/>
  <c r="AZ211" i="18"/>
  <c r="AZ198" i="18"/>
  <c r="AZ201" i="18" s="1"/>
  <c r="AZ203" i="18" s="1"/>
  <c r="AZ207" i="18" s="1"/>
  <c r="AZ214" i="18" s="1"/>
  <c r="W222" i="18" s="1"/>
  <c r="AY215" i="18"/>
  <c r="V223" i="18"/>
  <c r="AY215" i="17"/>
  <c r="V223" i="17"/>
  <c r="AZ198" i="17"/>
  <c r="AZ201" i="17" s="1"/>
  <c r="AZ203" i="17" s="1"/>
  <c r="AZ207" i="17" s="1"/>
  <c r="AZ214" i="17" s="1"/>
  <c r="W222" i="17" s="1"/>
  <c r="AZ211" i="17"/>
  <c r="BA184" i="17"/>
  <c r="W219" i="17"/>
  <c r="X219" i="18" l="1"/>
  <c r="BB184" i="18"/>
  <c r="BA211" i="18"/>
  <c r="BA198" i="18"/>
  <c r="BA201" i="18" s="1"/>
  <c r="BA203" i="18" s="1"/>
  <c r="BA207" i="18" s="1"/>
  <c r="BA214" i="18" s="1"/>
  <c r="X222" i="18" s="1"/>
  <c r="AZ215" i="18"/>
  <c r="W223" i="18"/>
  <c r="AZ215" i="17"/>
  <c r="W223" i="17"/>
  <c r="BA198" i="17"/>
  <c r="BA201" i="17" s="1"/>
  <c r="BA203" i="17" s="1"/>
  <c r="BA207" i="17" s="1"/>
  <c r="BA214" i="17" s="1"/>
  <c r="X222" i="17" s="1"/>
  <c r="BA211" i="17"/>
  <c r="BB184" i="17"/>
  <c r="X219" i="17"/>
  <c r="Y219" i="18" l="1"/>
  <c r="BC184" i="18"/>
  <c r="BB211" i="18"/>
  <c r="BB198" i="18"/>
  <c r="BB201" i="18" s="1"/>
  <c r="BB203" i="18" s="1"/>
  <c r="BB207" i="18" s="1"/>
  <c r="BB214" i="18" s="1"/>
  <c r="Y222" i="18" s="1"/>
  <c r="X223" i="18"/>
  <c r="BA215" i="18"/>
  <c r="X223" i="17"/>
  <c r="BB198" i="17"/>
  <c r="BB201" i="17" s="1"/>
  <c r="BB203" i="17" s="1"/>
  <c r="BB207" i="17" s="1"/>
  <c r="BB214" i="17" s="1"/>
  <c r="Y222" i="17" s="1"/>
  <c r="BB211" i="17"/>
  <c r="BC184" i="17"/>
  <c r="Y219" i="17"/>
  <c r="BA215" i="17"/>
  <c r="Z219" i="18" l="1"/>
  <c r="BD184" i="18"/>
  <c r="BC211" i="18"/>
  <c r="BC198" i="18"/>
  <c r="BC201" i="18" s="1"/>
  <c r="BC203" i="18" s="1"/>
  <c r="BC207" i="18" s="1"/>
  <c r="BC214" i="18" s="1"/>
  <c r="Z222" i="18" s="1"/>
  <c r="BB215" i="18"/>
  <c r="Y223" i="18"/>
  <c r="Y223" i="17"/>
  <c r="BC198" i="17"/>
  <c r="BC201" i="17" s="1"/>
  <c r="BC203" i="17" s="1"/>
  <c r="BC207" i="17" s="1"/>
  <c r="BC214" i="17" s="1"/>
  <c r="Z222" i="17" s="1"/>
  <c r="BC211" i="17"/>
  <c r="BD184" i="17"/>
  <c r="Z219" i="17"/>
  <c r="BB215" i="17"/>
  <c r="AA219" i="18" l="1"/>
  <c r="BE184" i="18"/>
  <c r="BD211" i="18"/>
  <c r="BD198" i="18"/>
  <c r="BD201" i="18" s="1"/>
  <c r="BD203" i="18" s="1"/>
  <c r="BD207" i="18" s="1"/>
  <c r="BD214" i="18" s="1"/>
  <c r="AA222" i="18" s="1"/>
  <c r="Z223" i="18"/>
  <c r="BC215" i="18"/>
  <c r="Z223" i="17"/>
  <c r="BC215" i="17"/>
  <c r="BD211" i="17"/>
  <c r="BD198" i="17"/>
  <c r="BD201" i="17" s="1"/>
  <c r="BD203" i="17" s="1"/>
  <c r="BD207" i="17" s="1"/>
  <c r="BD214" i="17" s="1"/>
  <c r="AA222" i="17" s="1"/>
  <c r="BE184" i="17"/>
  <c r="AA219" i="17"/>
  <c r="AB219" i="18" l="1"/>
  <c r="BF184" i="18"/>
  <c r="BE211" i="18"/>
  <c r="BE198" i="18"/>
  <c r="BE201" i="18" s="1"/>
  <c r="BE203" i="18" s="1"/>
  <c r="BE207" i="18" s="1"/>
  <c r="BE214" i="18" s="1"/>
  <c r="AB222" i="18" s="1"/>
  <c r="AA223" i="18"/>
  <c r="BD215" i="18"/>
  <c r="AA223" i="17"/>
  <c r="BE198" i="17"/>
  <c r="BE201" i="17" s="1"/>
  <c r="BE203" i="17" s="1"/>
  <c r="BE207" i="17" s="1"/>
  <c r="BE214" i="17" s="1"/>
  <c r="AB222" i="17" s="1"/>
  <c r="BE211" i="17"/>
  <c r="BF184" i="17"/>
  <c r="AB219" i="17"/>
  <c r="BD215" i="17"/>
  <c r="AC219" i="18" l="1"/>
  <c r="BG184" i="18"/>
  <c r="BF211" i="18"/>
  <c r="BF198" i="18"/>
  <c r="BF201" i="18" s="1"/>
  <c r="BF203" i="18" s="1"/>
  <c r="BF207" i="18" s="1"/>
  <c r="BF214" i="18" s="1"/>
  <c r="AC222" i="18" s="1"/>
  <c r="AB223" i="18"/>
  <c r="BE215" i="18"/>
  <c r="BE215" i="17"/>
  <c r="AB223" i="17"/>
  <c r="BF211" i="17"/>
  <c r="BF198" i="17"/>
  <c r="BF201" i="17" s="1"/>
  <c r="BF203" i="17" s="1"/>
  <c r="BF207" i="17" s="1"/>
  <c r="BF214" i="17" s="1"/>
  <c r="AC222" i="17" s="1"/>
  <c r="BG184" i="17"/>
  <c r="AC219" i="17"/>
  <c r="AD219" i="18" l="1"/>
  <c r="BH184" i="18"/>
  <c r="BG211" i="18"/>
  <c r="BG198" i="18"/>
  <c r="BG201" i="18" s="1"/>
  <c r="BG203" i="18" s="1"/>
  <c r="BG207" i="18" s="1"/>
  <c r="BG214" i="18" s="1"/>
  <c r="AD222" i="18" s="1"/>
  <c r="AC223" i="18"/>
  <c r="BF215" i="18"/>
  <c r="BG198" i="17"/>
  <c r="BG201" i="17" s="1"/>
  <c r="BG203" i="17" s="1"/>
  <c r="BG207" i="17" s="1"/>
  <c r="BG214" i="17" s="1"/>
  <c r="AD222" i="17" s="1"/>
  <c r="BG211" i="17"/>
  <c r="BH184" i="17"/>
  <c r="AD219" i="17"/>
  <c r="AC223" i="17"/>
  <c r="BF215" i="17"/>
  <c r="BG215" i="18" l="1"/>
  <c r="AE219" i="18"/>
  <c r="BI184" i="18"/>
  <c r="BH211" i="18"/>
  <c r="BH198" i="18"/>
  <c r="BH201" i="18" s="1"/>
  <c r="BH203" i="18" s="1"/>
  <c r="BH207" i="18" s="1"/>
  <c r="BH214" i="18" s="1"/>
  <c r="AE222" i="18" s="1"/>
  <c r="AD223" i="18"/>
  <c r="AD223" i="17"/>
  <c r="BG215" i="17"/>
  <c r="BH211" i="17"/>
  <c r="BH198" i="17"/>
  <c r="BH201" i="17" s="1"/>
  <c r="BH203" i="17" s="1"/>
  <c r="BH207" i="17" s="1"/>
  <c r="BH214" i="17" s="1"/>
  <c r="AE222" i="17" s="1"/>
  <c r="BI184" i="17"/>
  <c r="AE219" i="17"/>
  <c r="AF219" i="18" l="1"/>
  <c r="BJ184" i="18"/>
  <c r="BI211" i="18"/>
  <c r="BI198" i="18"/>
  <c r="BI201" i="18" s="1"/>
  <c r="BI203" i="18" s="1"/>
  <c r="BI207" i="18" s="1"/>
  <c r="BI214" i="18" s="1"/>
  <c r="AF222" i="18" s="1"/>
  <c r="AE223" i="18"/>
  <c r="BH215" i="18"/>
  <c r="AE223" i="17"/>
  <c r="BI211" i="17"/>
  <c r="BI198" i="17"/>
  <c r="BI201" i="17" s="1"/>
  <c r="BI203" i="17" s="1"/>
  <c r="BI207" i="17" s="1"/>
  <c r="BI214" i="17" s="1"/>
  <c r="AF222" i="17" s="1"/>
  <c r="BJ184" i="17"/>
  <c r="AF219" i="17"/>
  <c r="BH215" i="17"/>
  <c r="AG219" i="18" l="1"/>
  <c r="BK184" i="18"/>
  <c r="BJ211" i="18"/>
  <c r="BJ198" i="18"/>
  <c r="BJ201" i="18" s="1"/>
  <c r="BJ203" i="18" s="1"/>
  <c r="BJ207" i="18" s="1"/>
  <c r="BJ214" i="18" s="1"/>
  <c r="AG222" i="18" s="1"/>
  <c r="AF223" i="18"/>
  <c r="BI215" i="18"/>
  <c r="AF223" i="17"/>
  <c r="BJ211" i="17"/>
  <c r="BJ198" i="17"/>
  <c r="BJ201" i="17" s="1"/>
  <c r="BJ203" i="17" s="1"/>
  <c r="BJ207" i="17" s="1"/>
  <c r="BJ214" i="17" s="1"/>
  <c r="AG222" i="17" s="1"/>
  <c r="BK184" i="17"/>
  <c r="AG219" i="17"/>
  <c r="BI215" i="17"/>
  <c r="BL184" i="18" l="1"/>
  <c r="BK211" i="18"/>
  <c r="BK198" i="18"/>
  <c r="BK201" i="18" s="1"/>
  <c r="BK203" i="18" s="1"/>
  <c r="BK207" i="18" s="1"/>
  <c r="BK214" i="18" s="1"/>
  <c r="AG223" i="18"/>
  <c r="BJ215" i="18"/>
  <c r="BK198" i="17"/>
  <c r="BK201" i="17" s="1"/>
  <c r="BK203" i="17" s="1"/>
  <c r="BK207" i="17" s="1"/>
  <c r="BK214" i="17" s="1"/>
  <c r="BK211" i="17"/>
  <c r="BL184" i="17"/>
  <c r="AG223" i="17"/>
  <c r="BJ215" i="17"/>
  <c r="BM184" i="18" l="1"/>
  <c r="BL211" i="18"/>
  <c r="BL198" i="18"/>
  <c r="BL201" i="18" s="1"/>
  <c r="BL203" i="18" s="1"/>
  <c r="BL207" i="18" s="1"/>
  <c r="BL214" i="18" s="1"/>
  <c r="BK215" i="18"/>
  <c r="BK215" i="17"/>
  <c r="BL198" i="17"/>
  <c r="BL201" i="17" s="1"/>
  <c r="BL203" i="17" s="1"/>
  <c r="BL207" i="17" s="1"/>
  <c r="BL214" i="17" s="1"/>
  <c r="BL211" i="17"/>
  <c r="BM184" i="17"/>
  <c r="BN184" i="18" l="1"/>
  <c r="BM211" i="18"/>
  <c r="BM198" i="18"/>
  <c r="BM201" i="18" s="1"/>
  <c r="BM203" i="18" s="1"/>
  <c r="BM207" i="18" s="1"/>
  <c r="BM214" i="18" s="1"/>
  <c r="BL215" i="18"/>
  <c r="BL215" i="17"/>
  <c r="BM198" i="17"/>
  <c r="BM201" i="17" s="1"/>
  <c r="BM203" i="17" s="1"/>
  <c r="BM207" i="17" s="1"/>
  <c r="BM214" i="17" s="1"/>
  <c r="BM211" i="17"/>
  <c r="BN184" i="17"/>
  <c r="BO184" i="18" l="1"/>
  <c r="BN211" i="18"/>
  <c r="BN198" i="18"/>
  <c r="BN201" i="18" s="1"/>
  <c r="BN203" i="18" s="1"/>
  <c r="BN207" i="18" s="1"/>
  <c r="BN214" i="18" s="1"/>
  <c r="BM215" i="18"/>
  <c r="BM215" i="17"/>
  <c r="BN211" i="17"/>
  <c r="BN198" i="17"/>
  <c r="BN201" i="17" s="1"/>
  <c r="BN203" i="17" s="1"/>
  <c r="BN207" i="17" s="1"/>
  <c r="BN214" i="17" s="1"/>
  <c r="BO184" i="17"/>
  <c r="BP184" i="18" l="1"/>
  <c r="BO211" i="18"/>
  <c r="BO198" i="18"/>
  <c r="BO201" i="18" s="1"/>
  <c r="BO203" i="18" s="1"/>
  <c r="BO207" i="18" s="1"/>
  <c r="BO214" i="18" s="1"/>
  <c r="BN215" i="18"/>
  <c r="BO211" i="17"/>
  <c r="BO198" i="17"/>
  <c r="BO201" i="17" s="1"/>
  <c r="BO203" i="17" s="1"/>
  <c r="BO207" i="17" s="1"/>
  <c r="BO214" i="17" s="1"/>
  <c r="BP184" i="17"/>
  <c r="BN215" i="17"/>
  <c r="BQ184" i="18" l="1"/>
  <c r="BP211" i="18"/>
  <c r="BP198" i="18"/>
  <c r="BP201" i="18" s="1"/>
  <c r="BP203" i="18" s="1"/>
  <c r="BP207" i="18" s="1"/>
  <c r="BP214" i="18" s="1"/>
  <c r="BO215" i="18"/>
  <c r="BP198" i="17"/>
  <c r="BP201" i="17" s="1"/>
  <c r="BP203" i="17" s="1"/>
  <c r="BP207" i="17" s="1"/>
  <c r="BP214" i="17" s="1"/>
  <c r="BP211" i="17"/>
  <c r="BQ184" i="17"/>
  <c r="BO215" i="17"/>
  <c r="BR184" i="18" l="1"/>
  <c r="BQ211" i="18"/>
  <c r="BQ198" i="18"/>
  <c r="BQ201" i="18" s="1"/>
  <c r="BQ203" i="18" s="1"/>
  <c r="BQ207" i="18" s="1"/>
  <c r="BQ214" i="18" s="1"/>
  <c r="BP215" i="18"/>
  <c r="BP215" i="17"/>
  <c r="BQ198" i="17"/>
  <c r="BQ201" i="17" s="1"/>
  <c r="BQ203" i="17" s="1"/>
  <c r="BQ207" i="17" s="1"/>
  <c r="BQ214" i="17" s="1"/>
  <c r="BQ211" i="17"/>
  <c r="BR184" i="17"/>
  <c r="BS184" i="18" l="1"/>
  <c r="BR211" i="18"/>
  <c r="BR198" i="18"/>
  <c r="BR201" i="18" s="1"/>
  <c r="BR203" i="18" s="1"/>
  <c r="BR207" i="18" s="1"/>
  <c r="BR214" i="18" s="1"/>
  <c r="BQ215" i="18"/>
  <c r="BQ215" i="17"/>
  <c r="BR198" i="17"/>
  <c r="BR201" i="17" s="1"/>
  <c r="BR203" i="17" s="1"/>
  <c r="BR207" i="17" s="1"/>
  <c r="BR214" i="17" s="1"/>
  <c r="BR211" i="17"/>
  <c r="BS184" i="17"/>
  <c r="BT184" i="18" l="1"/>
  <c r="BS211" i="18"/>
  <c r="BS198" i="18"/>
  <c r="BS201" i="18" s="1"/>
  <c r="BS203" i="18" s="1"/>
  <c r="BS207" i="18" s="1"/>
  <c r="BS214" i="18" s="1"/>
  <c r="BR215" i="18"/>
  <c r="BR215" i="17"/>
  <c r="BS211" i="17"/>
  <c r="BS198" i="17"/>
  <c r="BS201" i="17" s="1"/>
  <c r="BS203" i="17" s="1"/>
  <c r="BS207" i="17" s="1"/>
  <c r="BS214" i="17" s="1"/>
  <c r="BT184" i="17"/>
  <c r="BU184" i="18" l="1"/>
  <c r="BT211" i="18"/>
  <c r="BT198" i="18"/>
  <c r="BT201" i="18" s="1"/>
  <c r="BT203" i="18" s="1"/>
  <c r="BT207" i="18" s="1"/>
  <c r="BT214" i="18" s="1"/>
  <c r="BS215" i="18"/>
  <c r="BT211" i="17"/>
  <c r="BT198" i="17"/>
  <c r="BT201" i="17" s="1"/>
  <c r="BT203" i="17" s="1"/>
  <c r="BT207" i="17" s="1"/>
  <c r="BT214" i="17" s="1"/>
  <c r="BU184" i="17"/>
  <c r="BS215" i="17"/>
  <c r="BV184" i="18" l="1"/>
  <c r="BU211" i="18"/>
  <c r="BU198" i="18"/>
  <c r="BU201" i="18" s="1"/>
  <c r="BU203" i="18" s="1"/>
  <c r="BU207" i="18" s="1"/>
  <c r="BU214" i="18" s="1"/>
  <c r="BT215" i="18"/>
  <c r="BU211" i="17"/>
  <c r="BU198" i="17"/>
  <c r="BU201" i="17" s="1"/>
  <c r="BU203" i="17" s="1"/>
  <c r="BU207" i="17" s="1"/>
  <c r="BU214" i="17" s="1"/>
  <c r="BV184" i="17"/>
  <c r="BT215" i="17"/>
  <c r="BW184" i="18" l="1"/>
  <c r="BV211" i="18"/>
  <c r="BV198" i="18"/>
  <c r="BV201" i="18" s="1"/>
  <c r="BV203" i="18" s="1"/>
  <c r="BV207" i="18" s="1"/>
  <c r="BV214" i="18" s="1"/>
  <c r="BU215" i="18"/>
  <c r="BV211" i="17"/>
  <c r="BV198" i="17"/>
  <c r="BV201" i="17" s="1"/>
  <c r="BV203" i="17" s="1"/>
  <c r="BV207" i="17" s="1"/>
  <c r="BV214" i="17" s="1"/>
  <c r="BW184" i="17"/>
  <c r="BU215" i="17"/>
  <c r="BX184" i="18" l="1"/>
  <c r="BW211" i="18"/>
  <c r="BW198" i="18"/>
  <c r="BW201" i="18" s="1"/>
  <c r="BW203" i="18" s="1"/>
  <c r="BW207" i="18" s="1"/>
  <c r="BW214" i="18" s="1"/>
  <c r="BV215" i="18"/>
  <c r="BW198" i="17"/>
  <c r="BW201" i="17" s="1"/>
  <c r="BW203" i="17" s="1"/>
  <c r="BW207" i="17" s="1"/>
  <c r="BW214" i="17" s="1"/>
  <c r="BW211" i="17"/>
  <c r="BX184" i="17"/>
  <c r="BV215" i="17"/>
  <c r="BW215" i="18" l="1"/>
  <c r="BY184" i="18"/>
  <c r="BX211" i="18"/>
  <c r="BX198" i="18"/>
  <c r="BX201" i="18" s="1"/>
  <c r="BX203" i="18" s="1"/>
  <c r="BX207" i="18" s="1"/>
  <c r="BX214" i="18" s="1"/>
  <c r="BX198" i="17"/>
  <c r="BX201" i="17" s="1"/>
  <c r="BX203" i="17" s="1"/>
  <c r="BX207" i="17" s="1"/>
  <c r="BX214" i="17" s="1"/>
  <c r="BX211" i="17"/>
  <c r="BY184" i="17"/>
  <c r="BW215" i="17"/>
  <c r="BZ184" i="18" l="1"/>
  <c r="BY211" i="18"/>
  <c r="BY198" i="18"/>
  <c r="BY201" i="18" s="1"/>
  <c r="BY203" i="18" s="1"/>
  <c r="BY207" i="18" s="1"/>
  <c r="BY214" i="18" s="1"/>
  <c r="BX215" i="18"/>
  <c r="BX215" i="17"/>
  <c r="BY198" i="17"/>
  <c r="BY201" i="17" s="1"/>
  <c r="BY203" i="17" s="1"/>
  <c r="BY207" i="17" s="1"/>
  <c r="BY214" i="17" s="1"/>
  <c r="BY211" i="17"/>
  <c r="BZ184" i="17"/>
  <c r="CA184" i="18" l="1"/>
  <c r="BZ211" i="18"/>
  <c r="BZ198" i="18"/>
  <c r="BZ201" i="18" s="1"/>
  <c r="BZ203" i="18" s="1"/>
  <c r="BZ207" i="18" s="1"/>
  <c r="BZ214" i="18" s="1"/>
  <c r="BY215" i="18"/>
  <c r="BY215" i="17"/>
  <c r="BZ198" i="17"/>
  <c r="BZ201" i="17" s="1"/>
  <c r="BZ203" i="17" s="1"/>
  <c r="BZ207" i="17" s="1"/>
  <c r="BZ214" i="17" s="1"/>
  <c r="BZ211" i="17"/>
  <c r="CA184" i="17"/>
  <c r="BZ215" i="18" l="1"/>
  <c r="CB184" i="18"/>
  <c r="CA211" i="18"/>
  <c r="CA198" i="18"/>
  <c r="CA201" i="18" s="1"/>
  <c r="CA203" i="18" s="1"/>
  <c r="CA207" i="18" s="1"/>
  <c r="CA214" i="18" s="1"/>
  <c r="BZ215" i="17"/>
  <c r="CA198" i="17"/>
  <c r="CA201" i="17" s="1"/>
  <c r="CA203" i="17" s="1"/>
  <c r="CA207" i="17" s="1"/>
  <c r="CA214" i="17" s="1"/>
  <c r="CA211" i="17"/>
  <c r="CB184" i="17"/>
  <c r="CC184" i="18" l="1"/>
  <c r="CB211" i="18"/>
  <c r="CB198" i="18"/>
  <c r="CB201" i="18" s="1"/>
  <c r="CB203" i="18" s="1"/>
  <c r="CB207" i="18" s="1"/>
  <c r="CB214" i="18" s="1"/>
  <c r="CA215" i="18"/>
  <c r="CA215" i="17"/>
  <c r="CB211" i="17"/>
  <c r="CB198" i="17"/>
  <c r="CB201" i="17" s="1"/>
  <c r="CB203" i="17" s="1"/>
  <c r="CB207" i="17" s="1"/>
  <c r="CB214" i="17" s="1"/>
  <c r="CC184" i="17"/>
  <c r="CD184" i="18" l="1"/>
  <c r="CC211" i="18"/>
  <c r="CC198" i="18"/>
  <c r="CC201" i="18" s="1"/>
  <c r="CC203" i="18" s="1"/>
  <c r="CC207" i="18" s="1"/>
  <c r="CC214" i="18" s="1"/>
  <c r="CB215" i="18"/>
  <c r="CC211" i="17"/>
  <c r="CC198" i="17"/>
  <c r="CC201" i="17" s="1"/>
  <c r="CC203" i="17" s="1"/>
  <c r="CC207" i="17" s="1"/>
  <c r="CC214" i="17" s="1"/>
  <c r="CD184" i="17"/>
  <c r="CB215" i="17"/>
  <c r="CE184" i="18" l="1"/>
  <c r="CD211" i="18"/>
  <c r="CD198" i="18"/>
  <c r="CD201" i="18" s="1"/>
  <c r="CD203" i="18" s="1"/>
  <c r="CD207" i="18" s="1"/>
  <c r="CD214" i="18" s="1"/>
  <c r="CC215" i="18"/>
  <c r="CD198" i="17"/>
  <c r="CD201" i="17" s="1"/>
  <c r="CD203" i="17" s="1"/>
  <c r="CD207" i="17" s="1"/>
  <c r="CD214" i="17" s="1"/>
  <c r="CD211" i="17"/>
  <c r="CE184" i="17"/>
  <c r="CC215" i="17"/>
  <c r="CE211" i="18" l="1"/>
  <c r="CE198" i="18"/>
  <c r="CE201" i="18" s="1"/>
  <c r="CE203" i="18" s="1"/>
  <c r="CE207" i="18" s="1"/>
  <c r="CE214" i="18" s="1"/>
  <c r="CD215" i="18"/>
  <c r="CD215" i="17"/>
  <c r="CE198" i="17"/>
  <c r="CE201" i="17" s="1"/>
  <c r="CE203" i="17" s="1"/>
  <c r="CE207" i="17" s="1"/>
  <c r="CE214" i="17" s="1"/>
  <c r="CE211" i="17"/>
  <c r="CE215" i="18" l="1"/>
  <c r="CE215" i="17"/>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<sst xmlns="http://schemas.openxmlformats.org/spreadsheetml/2006/main" count="598" uniqueCount="146">
  <si>
    <t>2024 ACC inputs</t>
  </si>
  <si>
    <t>Solar</t>
  </si>
  <si>
    <t>Inflation</t>
  </si>
  <si>
    <t>Dollar value</t>
  </si>
  <si>
    <t>Generic Solar</t>
  </si>
  <si>
    <t>Generic 4-Hour Storage</t>
  </si>
  <si>
    <t>Generic 8-Hour Storage</t>
  </si>
  <si>
    <t>Fixed Costs by Vintage</t>
  </si>
  <si>
    <t>Transmission Adder</t>
  </si>
  <si>
    <t>Total Resource Fixed Costs by Vintage</t>
  </si>
  <si>
    <t>Total Generation</t>
  </si>
  <si>
    <t>Energy Revenues</t>
  </si>
  <si>
    <t>Marginal GHG Impact</t>
  </si>
  <si>
    <t>ELCC</t>
  </si>
  <si>
    <t>AS Revenues</t>
  </si>
  <si>
    <t>Energy + AS Revenues</t>
  </si>
  <si>
    <t>Energy Value</t>
  </si>
  <si>
    <t>2022$/kW-yr</t>
  </si>
  <si>
    <t>nom$/kW-yr</t>
  </si>
  <si>
    <t>MWh/kW-yr</t>
  </si>
  <si>
    <t>%</t>
  </si>
  <si>
    <t>General Inputs</t>
  </si>
  <si>
    <t>Discount Rate</t>
  </si>
  <si>
    <t>Solar Life</t>
  </si>
  <si>
    <t>Storage Life</t>
  </si>
  <si>
    <t>Min Capacity Value</t>
  </si>
  <si>
    <t>Input Data</t>
  </si>
  <si>
    <t>Solar Inputs</t>
  </si>
  <si>
    <t>Levelized Fixed Cost</t>
  </si>
  <si>
    <t>$/kW-yr</t>
  </si>
  <si>
    <t>Smoothed Levelized Fixed Cost</t>
  </si>
  <si>
    <t>Greenhouse Gas Impact</t>
  </si>
  <si>
    <t>Marginal ELCC</t>
  </si>
  <si>
    <t>Net CONE per Nameplate</t>
  </si>
  <si>
    <t>Net CONE per ELCC</t>
  </si>
  <si>
    <t>This is not the deferral value for a solar resource in a specific year - see Step 2</t>
  </si>
  <si>
    <t>Solar Levelized Fixed Cost ($/kW-yr)</t>
  </si>
  <si>
    <t>Note that this calculation accounts for the full lifecycle cost of the resource + its successive replacements at the end of its useful life</t>
  </si>
  <si>
    <t>Real Economic Carrying Charge</t>
  </si>
  <si>
    <t>RECC</t>
  </si>
  <si>
    <t>Energy</t>
  </si>
  <si>
    <t>GHG</t>
  </si>
  <si>
    <t>Capacity</t>
  </si>
  <si>
    <t>tonnes/MW-yr</t>
  </si>
  <si>
    <t>This reflects the levelized cost for a new solar resource in a specific year, intended to serve as a proxy for a long-term cost-based PPA assumed to escalate at inflation</t>
  </si>
  <si>
    <t>4-Hr Storage</t>
  </si>
  <si>
    <t>All dollar values are in nominal $</t>
  </si>
  <si>
    <t>years</t>
  </si>
  <si>
    <t>Net Cost</t>
  </si>
  <si>
    <t>#</t>
  </si>
  <si>
    <t>Name</t>
  </si>
  <si>
    <t>Tab</t>
  </si>
  <si>
    <t>First Cell</t>
  </si>
  <si>
    <t>Inputs</t>
  </si>
  <si>
    <t>Inflation Rate</t>
  </si>
  <si>
    <t>Calculations</t>
  </si>
  <si>
    <t>Source</t>
  </si>
  <si>
    <t>Links</t>
  </si>
  <si>
    <t>https://www.cpuc.ca.gov/-/media/cpuc-website/divisions/energy-division/documents/demand-side-management/acc-models-latest-version/2024-acc-integrated-calculation-inputs-v1bzip.zip</t>
  </si>
  <si>
    <t>2024 ACC Integrated Calculation Inputs</t>
  </si>
  <si>
    <t>Solar and Storage inputs</t>
  </si>
  <si>
    <t>2024 ACC Electric Model</t>
  </si>
  <si>
    <t>https://www.cpuc.ca.gov/-/media/cpuc-website/divisions/energy-division/documents/demand-side-management/acc-models-latest-version/2024-acc-electric-model-v1b.xlsb</t>
  </si>
  <si>
    <t>Cost</t>
  </si>
  <si>
    <t>GHG Impact</t>
  </si>
  <si>
    <t>Prepared by:</t>
  </si>
  <si>
    <t>Energy and Environmental Economics, Inc.</t>
  </si>
  <si>
    <t>44 Montgomery Street, Suite 1500</t>
  </si>
  <si>
    <t>San Francisco, CA 94104</t>
  </si>
  <si>
    <t>Phone: 415-391-5100</t>
  </si>
  <si>
    <t>Contents:</t>
  </si>
  <si>
    <t>References</t>
  </si>
  <si>
    <t>Color Scheme:</t>
  </si>
  <si>
    <t>Cell Color Coding</t>
  </si>
  <si>
    <t>Input</t>
  </si>
  <si>
    <t>Calculated Value</t>
  </si>
  <si>
    <t>Final Outputs</t>
  </si>
  <si>
    <t>2026 ACC Staff Proposal</t>
  </si>
  <si>
    <t>Inputs Summary</t>
  </si>
  <si>
    <t>Results Summary</t>
  </si>
  <si>
    <t>GHG Avoided Costs + Cap-and-Invest (Nominal $/tonne)</t>
  </si>
  <si>
    <t>Generation Capacity Avoided Costs (Nominal $/tonne)</t>
  </si>
  <si>
    <t>2024 ACC Published Values</t>
  </si>
  <si>
    <t>Proposed Approach based on 2024 ACC Inputs</t>
  </si>
  <si>
    <t>Year</t>
  </si>
  <si>
    <t>/</t>
  </si>
  <si>
    <t>Nom$ /kW-yr</t>
  </si>
  <si>
    <t>tonnes /MW-yr</t>
  </si>
  <si>
    <t>Inputs from 2024 ACC</t>
  </si>
  <si>
    <t>Summary of GHG and generation capacity avoided costs from 2024 ACC (published values) compared to proposed approach.</t>
  </si>
  <si>
    <t>Sources for key input values</t>
  </si>
  <si>
    <t>Description of Model:</t>
  </si>
  <si>
    <t>This model was developed to illustrate the integrated calculation approach for GHG and generation capacity avoided costs, as proposed in the 2026 ACC Staff Proposal. This model uses inputs from the 2024 ACC. The 2026 Staff Proposal document and workshop materials can be found at https://www.cpuc.ca.gov/dercosteffectiveness</t>
  </si>
  <si>
    <t>8-Hr Storage</t>
  </si>
  <si>
    <t>MW</t>
  </si>
  <si>
    <t>Levelized Fixed Cost (Interp/Extrap)</t>
  </si>
  <si>
    <t>Step 1a: Calculate Solar Levelized Fixed Cost by Installation Year, Including Replacement ($/nameplate kW-yr)</t>
  </si>
  <si>
    <t>This reflects the levelized cost for a new hybrid resource in a specific year, intended to serve as a proxy for a long-term cost-based PPA assumed to escalate at inflation</t>
  </si>
  <si>
    <t>Hybrid Levelized Fixed Cost ($/kW-yr)</t>
  </si>
  <si>
    <t>Step 2: Calculate Hybrid Real Economic Carrying Charge ($/nameplate kW-yr)</t>
  </si>
  <si>
    <t>This is the value of a one-year deferral of a hybrid investment in each year - otherwise known as the real economic carrying charge</t>
  </si>
  <si>
    <t>This is calculated as the NPV difference between the costs of a resource installed in one year vs. the NPV of costs if that resource is installed in the successive vintage</t>
  </si>
  <si>
    <t>RECC ($/kW-yr)</t>
  </si>
  <si>
    <t>Step 3: Set GHG Cost</t>
  </si>
  <si>
    <t>The GHG Values are equal to the sum of RESOLVE GHG shadow prices and Cap-and-Trade prices</t>
  </si>
  <si>
    <t>Step 4: Calculate Capacity Cost</t>
  </si>
  <si>
    <t>Residual</t>
  </si>
  <si>
    <t>Capacity Cost (without Floor)</t>
  </si>
  <si>
    <t>Capacity Cost Floor</t>
  </si>
  <si>
    <t>Capacity Cost (with Floor)</t>
  </si>
  <si>
    <t>NPV lifetime</t>
  </si>
  <si>
    <t>Last year of input</t>
  </si>
  <si>
    <t>RESOLVE GHG Shadow Prices + Cap-and-invest prices</t>
  </si>
  <si>
    <t>https://www.cpuc.ca.gov/industries-and-topics/electrical-energy/electric-power-procurement/long-term-procurement-planning/2022-irp-cycle-events-and-materials</t>
  </si>
  <si>
    <t>2023 PSP Proposed Decision RESOLVE Package analysis with corrected Scenario Tool</t>
  </si>
  <si>
    <t>Proposed Approach</t>
  </si>
  <si>
    <t>Proposed Approach Solar + 4-hr Storage</t>
  </si>
  <si>
    <t>Proposed Approach Solar + 8-hr Storage</t>
  </si>
  <si>
    <t>NPV RECC</t>
  </si>
  <si>
    <t>Calculations - 4-hr</t>
  </si>
  <si>
    <t>Calculations - 8-hr</t>
  </si>
  <si>
    <t>Integrated calculation of GHG and generation capacity avoided costs using solar and 4-hr storage</t>
  </si>
  <si>
    <t>Integrated calculation of GHG and generation capacity avoided costs using solar and 8-hr storage</t>
  </si>
  <si>
    <t>Integrated Calculations of GHG and Capacity Value - Solar and 4-hr Storage</t>
  </si>
  <si>
    <t>GHG Shadow Price Smoothing</t>
  </si>
  <si>
    <t>Cap-and-Invest Prices</t>
  </si>
  <si>
    <t>$/tonne</t>
  </si>
  <si>
    <t>RESOLVE GHG Shadow Prices</t>
  </si>
  <si>
    <t>RESOLVE GHG Shadow Prices (Smoothed)</t>
  </si>
  <si>
    <t>RESOLVE GHG Shadow Prices (Interpolated)</t>
  </si>
  <si>
    <t>RESOLVE GHG Shadow Prices (Full years)</t>
  </si>
  <si>
    <t>G232</t>
  </si>
  <si>
    <t>F12</t>
  </si>
  <si>
    <t>Total GHG Value</t>
  </si>
  <si>
    <t>Step 1c: Calculate Hybrid Levelized Fixed Cost by Installation Year, Including Replacement ($/nameplate kW-yr)</t>
  </si>
  <si>
    <t>Step 1b: Calculate Storage Levelized Fixed Cost by Installation Year, Including Replacement ($/nameplate kW-yr)</t>
  </si>
  <si>
    <t>This reflects the levelized cost for a new  storage in a specific year, intended to serve as a proxy for a long-term cost-based PPA assumed to escalate at inflation</t>
  </si>
  <si>
    <t>Storage Levelized Fixed Cost ($/kW-yr)</t>
  </si>
  <si>
    <t>Storage (8 Hour)</t>
  </si>
  <si>
    <t>Storage (4 Hour)</t>
  </si>
  <si>
    <t>RESOLVE GHG Shadow Prices (Interp/Extrap)</t>
  </si>
  <si>
    <t>Integrated Calculations of GHG and Capacity Value - Solar and 8-hr Storage</t>
  </si>
  <si>
    <t>Year to switch from 4-hr to 8-hr storage</t>
  </si>
  <si>
    <t>Integrated Calculation of GHG and Generation Capacity Avoided Costs v2</t>
  </si>
  <si>
    <t>Annual Costs vs. Resource Values</t>
  </si>
  <si>
    <t>Lifecycle NPV Costs vs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</si>
</sst>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yy\ hh:mm"/>
    <numFmt numFmtId="167" formatCode="0.0%"/>
    <numFmt numFmtId="168" formatCode="0.0"/>
    <numFmt numFmtId="169" formatCode="0.000"/>
    <numFmt numFmtId="170" formatCode="[$-409]mmmm\ d\,\ yyyy;@"/>
    <numFmt numFmtId="171" formatCode="_(&quot;$&quot;* #,##0.0_);_(&quot;$&quot;* \(#,##0.0\);_(&quot;$&quot;*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0"/>
      <name val="Calibri"/>
      <family val="2"/>
      <scheme val="minor"/>
    </font>
    <font>
      <sz val="16"/>
      <color theme="1"/>
      <name val="Calibri"/>
      <family val="2"/>
      <scheme val="minor"/>
    </font>
    <font>
      <sz val="10"/>
      <color rgb="FF000000"/>
      <name val="Times New Roman"/>
      <family val="1"/>
    </font>
    <font>
      <b/>
      <sz val="13"/>
      <color theme="3"/>
      <name val="Calibri"/>
      <family val="2"/>
      <scheme val="minor"/>
    </font>
    <font>
      <b/>
      <sz val="11"/>
      <color theme="3"/>
      <name val="Calibri"/>
      <family val="2"/>
      <scheme val="minor"/>
    </font>
    <font>
      <sz val="9"/>
      <color theme="1"/>
      <name val="Arial"/>
      <family val="2"/>
    </font>
    <font>
      <sz val="10"/>
      <color theme="1"/>
      <name val="Calibri"/>
      <family val="2"/>
      <scheme val="minor"/>
    </font>
    <font>
      <sz val="9"/>
      <name val="Arial"/>
      <family val="2"/>
    </font>
    <font>
      <b/>
      <sz val="10"/>
      <color theme="0"/>
      <name val="Arial"/>
      <family val="2"/>
    </font>
    <font>
      <b/>
      <i/>
      <u/>
      <sz val="9"/>
      <color theme="9"/>
      <name val="Arial"/>
      <family val="2"/>
    </font>
    <font>
      <b/>
      <sz val="14"/>
      <name val="Calibri"/>
      <family val="2"/>
      <scheme val="minor"/>
    </font>
    <font>
      <sz val="9"/>
      <name val="Calibri"/>
      <family val="2"/>
      <scheme val="minor"/>
    </font>
    <font>
      <i/>
      <sz val="9"/>
      <name val="Calibri"/>
      <family val="2"/>
      <scheme val="minor"/>
    </font>
    <font>
      <b/>
      <sz val="9"/>
      <color theme="0"/>
      <name val="Calibri"/>
      <family val="2"/>
      <scheme val="minor"/>
    </font>
    <font>
      <sz val="9"/>
      <color rgb="FFE85F31"/>
      <name val="Calibri"/>
      <family val="2"/>
      <scheme val="minor"/>
    </font>
    <font>
      <b/>
      <i/>
      <sz val="9"/>
      <color theme="1"/>
      <name val="Arial"/>
      <family val="2"/>
    </font>
    <font>
      <sz val="9"/>
      <color rgb="FF9C0006"/>
      <name val="Calibri"/>
      <family val="2"/>
      <scheme val="minor"/>
    </font>
    <font>
      <sz val="9"/>
      <color rgb="FF006100"/>
      <name val="Calibri"/>
      <family val="2"/>
      <scheme val="minor"/>
    </font>
    <font>
      <sz val="9"/>
      <color rgb="FF9C5700"/>
      <name val="Calibri"/>
      <family val="2"/>
      <scheme val="minor"/>
    </font>
    <font>
      <b/>
      <i/>
      <sz val="9"/>
      <color theme="6" tint="-0.24994659260841701"/>
      <name val="Calibri"/>
      <family val="2"/>
      <scheme val="minor"/>
    </font>
    <font>
      <b/>
      <sz val="9"/>
      <color theme="1"/>
      <name val="Calibri"/>
      <family val="2"/>
      <scheme val="minor"/>
    </font>
    <font>
      <i/>
      <sz val="9"/>
      <color theme="1" tint="0.499984740745262"/>
      <name val="Calibri"/>
      <family val="2"/>
      <scheme val="minor"/>
    </font>
    <font>
      <b/>
      <i/>
      <sz val="10"/>
      <color theme="3"/>
      <name val="Calibri"/>
      <family val="2"/>
      <scheme val="minor"/>
    </font>
    <font>
      <b/>
      <sz val="22"/>
      <color theme="3"/>
      <name val="Calibri Light"/>
      <family val="2"/>
      <scheme val="major"/>
    </font>
    <font>
      <b/>
      <i/>
      <u val="double"/>
      <sz val="9"/>
      <color theme="0"/>
      <name val="Calibri"/>
      <family val="2"/>
      <scheme val="minor"/>
    </font>
    <font>
      <i/>
      <sz val="9"/>
      <color theme="0" tint="-0.24994659260841701"/>
      <name val="Calibri"/>
      <family val="2"/>
      <scheme val="minor"/>
    </font>
    <font>
      <sz val="10"/>
      <name val="Arial"/>
      <family val="2"/>
    </font>
    <font>
      <b/>
      <sz val="16"/>
      <color theme="1"/>
      <name val="Calibri"/>
      <family val="2"/>
      <scheme val="minor"/>
    </font>
    <font>
      <sz val="10"/>
      <name val="Calibri"/>
      <family val="2"/>
      <scheme val="minor"/>
    </font>
    <font>
      <i/>
      <sz val="10"/>
      <color theme="1" tint="0.34998626667073579"/>
      <name val="Calibri"/>
      <family val="2"/>
      <scheme val="minor"/>
    </font>
    <font>
      <i/>
      <sz val="10"/>
      <color theme="1"/>
      <name val="Calibri"/>
      <family val="2"/>
      <scheme val="minor"/>
    </font>
    <font>
      <sz val="11"/>
      <name val="Calibri"/>
      <family val="2"/>
      <scheme val="minor"/>
    </font>
    <font>
      <b/>
      <sz val="20"/>
      <name val="Calibri"/>
      <family val="2"/>
      <scheme val="minor"/>
    </font>
    <font>
      <b/>
      <sz val="12"/>
      <name val="Calibri"/>
      <family val="2"/>
      <scheme val="minor"/>
    </font>
    <font>
      <i/>
      <sz val="11"/>
      <name val="Calibri"/>
      <family val="2"/>
      <scheme val="minor"/>
    </font>
    <font>
      <i/>
      <sz val="11"/>
      <color theme="0" tint="-0.249977111117893"/>
      <name val="Calibri"/>
      <family val="2"/>
      <scheme val="minor"/>
    </font>
    <font>
      <b/>
      <i/>
      <sz val="11"/>
      <color theme="6" tint="-0.24994659260841701"/>
      <name val="Calibri"/>
      <family val="2"/>
      <scheme val="minor"/>
    </font>
    <font>
      <b/>
      <u/>
      <sz val="11"/>
      <name val="Calibri"/>
      <family val="2"/>
      <scheme val="minor"/>
    </font>
    <font>
      <b/>
      <sz val="11"/>
      <name val="Calibri"/>
      <family val="2"/>
      <scheme val="minor"/>
    </font>
    <font>
      <b/>
      <sz val="11"/>
      <color indexed="9"/>
      <name val="Calibri"/>
      <family val="2"/>
      <scheme val="minor"/>
    </font>
  </fonts>
  <fills count="31">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8" tint="0.79998168889431442"/>
        <bgColor indexed="65"/>
      </patternFill>
    </fill>
    <fill>
      <patternFill patternType="solid">
        <fgColor theme="7" tint="0.79998168889431442"/>
        <bgColor indexed="64"/>
      </patternFill>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7030A0"/>
        <bgColor indexed="64"/>
      </patternFill>
    </fill>
    <fill>
      <patternFill patternType="solid">
        <fgColor theme="0"/>
      </patternFill>
    </fill>
    <fill>
      <patternFill patternType="solid">
        <fgColor theme="0" tint="-0.499984740745262"/>
        <bgColor indexed="64"/>
      </patternFill>
    </fill>
    <fill>
      <patternFill patternType="solid">
        <fgColor theme="3"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005070"/>
        <bgColor indexed="64"/>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s>
  <borders count="32">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right/>
      <top/>
      <bottom style="medium">
        <color theme="4"/>
      </bottom>
      <diagonal/>
    </border>
    <border>
      <left/>
      <right/>
      <top/>
      <bottom style="medium">
        <color theme="3" tint="0.39994506668294322"/>
      </bottom>
      <diagonal/>
    </border>
    <border>
      <left/>
      <right/>
      <top/>
      <bottom style="medium">
        <color theme="3"/>
      </bottom>
      <diagonal/>
    </border>
    <border>
      <left style="thin">
        <color theme="3"/>
      </left>
      <right style="thin">
        <color theme="3"/>
      </right>
      <top style="thin">
        <color theme="3"/>
      </top>
      <bottom style="thin">
        <color theme="3"/>
      </bottom>
      <diagonal/>
    </border>
    <border>
      <left/>
      <right/>
      <top style="thin">
        <color theme="3"/>
      </top>
      <bottom style="double">
        <color theme="3"/>
      </bottom>
      <diagonal/>
    </border>
    <border>
      <left style="thin">
        <color theme="0"/>
      </left>
      <right style="thin">
        <color theme="0"/>
      </right>
      <top style="thin">
        <color theme="0"/>
      </top>
      <bottom style="thin">
        <color theme="0"/>
      </bottom>
      <diagonal/>
    </border>
    <border>
      <left style="thin">
        <color theme="0" tint="-0.499984740745262"/>
      </left>
      <right/>
      <top style="thin">
        <color theme="0" tint="-0.499984740745262"/>
      </top>
      <bottom style="thin">
        <color theme="0" tint="-0.499984740745262"/>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auto="1"/>
      </left>
      <right style="thin">
        <color theme="0" tint="-0.499984740745262"/>
      </right>
      <top/>
      <bottom style="thin">
        <color indexed="64"/>
      </bottom>
      <diagonal/>
    </border>
    <border>
      <left style="thin">
        <color theme="0" tint="-0.499984740745262"/>
      </left>
      <right style="thin">
        <color theme="0" tint="-0.499984740745262"/>
      </right>
      <top/>
      <bottom/>
      <diagonal/>
    </border>
  </borders>
  <cellStyleXfs count="7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0" fontId="11" fillId="0" borderId="0">
      <alignment vertical="center"/>
    </xf>
    <xf numFmtId="0" fontId="14" fillId="2" borderId="12" applyNumberFormat="0">
      <alignment vertical="center"/>
    </xf>
    <xf numFmtId="0" fontId="11" fillId="18" borderId="7" applyNumberFormat="0">
      <alignment vertical="center"/>
    </xf>
    <xf numFmtId="0" fontId="13" fillId="0" borderId="7" applyNumberFormat="0">
      <alignment vertical="center"/>
    </xf>
    <xf numFmtId="0" fontId="11" fillId="13" borderId="7" applyAlignment="0">
      <alignment horizontal="left"/>
    </xf>
    <xf numFmtId="9" fontId="12" fillId="0" borderId="0" applyFont="0" applyFill="0" applyBorder="0" applyAlignment="0" applyProtection="0">
      <protection locked="0"/>
    </xf>
    <xf numFmtId="43" fontId="12" fillId="0" borderId="0" applyFont="0" applyFill="0" applyBorder="0" applyAlignment="0" applyProtection="0">
      <protection locked="0"/>
    </xf>
    <xf numFmtId="0" fontId="15" fillId="14" borderId="7" applyNumberFormat="0" applyProtection="0">
      <alignment vertical="center"/>
    </xf>
    <xf numFmtId="44" fontId="11" fillId="0" borderId="0" applyFont="0" applyFill="0" applyBorder="0" applyAlignment="0" applyProtection="0">
      <protection locked="0"/>
    </xf>
    <xf numFmtId="0" fontId="29" fillId="0" borderId="11" applyNumberFormat="0" applyAlignment="0"/>
    <xf numFmtId="0" fontId="16" fillId="0" borderId="8" applyNumberFormat="0" applyAlignment="0"/>
    <xf numFmtId="0" fontId="9" fillId="0" borderId="11" applyNumberFormat="0" applyAlignment="0">
      <alignment vertical="center"/>
    </xf>
    <xf numFmtId="0" fontId="10" fillId="0" borderId="9" applyNumberFormat="0" applyAlignment="0"/>
    <xf numFmtId="0" fontId="28" fillId="0" borderId="10" applyNumberFormat="0" applyAlignment="0"/>
    <xf numFmtId="0" fontId="23" fillId="5" borderId="0" applyNumberFormat="0" applyBorder="0" applyProtection="0">
      <alignment vertical="center"/>
    </xf>
    <xf numFmtId="0" fontId="22" fillId="6" borderId="0" applyNumberFormat="0" applyBorder="0" applyProtection="0">
      <alignment vertical="center"/>
    </xf>
    <xf numFmtId="0" fontId="24" fillId="7" borderId="0" applyNumberFormat="0" applyBorder="0" applyProtection="0">
      <alignment vertical="center"/>
    </xf>
    <xf numFmtId="0" fontId="17" fillId="12" borderId="7" applyNumberFormat="0">
      <alignment vertical="center"/>
    </xf>
    <xf numFmtId="0" fontId="18" fillId="11" borderId="7" applyNumberFormat="0">
      <alignment vertical="center"/>
    </xf>
    <xf numFmtId="0" fontId="18" fillId="3" borderId="7" applyNumberFormat="0">
      <alignment vertical="center"/>
    </xf>
    <xf numFmtId="0" fontId="20" fillId="0" borderId="4" applyNumberFormat="0">
      <alignment vertical="center"/>
    </xf>
    <xf numFmtId="0" fontId="19" fillId="8" borderId="5" applyNumberFormat="0">
      <alignment vertical="center"/>
    </xf>
    <xf numFmtId="0" fontId="25" fillId="0" borderId="0" applyNumberFormat="0" applyFill="0" applyBorder="0">
      <alignment vertical="center"/>
    </xf>
    <xf numFmtId="0" fontId="21" fillId="15" borderId="7" applyNumberFormat="0">
      <alignment vertical="center"/>
    </xf>
    <xf numFmtId="0" fontId="27" fillId="0" borderId="0" applyNumberFormat="0" applyFill="0" applyBorder="0" applyAlignment="0"/>
    <xf numFmtId="0" fontId="26" fillId="0" borderId="13" applyNumberFormat="0">
      <alignment vertical="center"/>
    </xf>
    <xf numFmtId="166" fontId="11" fillId="0" borderId="0" applyFont="0" applyFill="0" applyBorder="0" applyProtection="0">
      <alignment vertical="center"/>
      <protection locked="0"/>
    </xf>
    <xf numFmtId="0" fontId="18" fillId="17" borderId="7" applyNumberFormat="0">
      <alignment vertical="center"/>
    </xf>
    <xf numFmtId="0" fontId="17" fillId="16" borderId="7" applyNumberFormat="0">
      <alignment vertical="center"/>
    </xf>
    <xf numFmtId="0" fontId="30" fillId="19" borderId="7" applyNumberFormat="0" applyAlignment="0" applyProtection="0">
      <alignment vertical="center"/>
    </xf>
    <xf numFmtId="0" fontId="31" fillId="20" borderId="14">
      <alignment vertical="center"/>
    </xf>
    <xf numFmtId="0" fontId="11" fillId="13" borderId="7">
      <alignment horizontal="center" vertical="center"/>
    </xf>
    <xf numFmtId="0" fontId="17" fillId="12" borderId="7" applyNumberFormat="0" applyProtection="0">
      <alignment vertical="center"/>
    </xf>
    <xf numFmtId="0" fontId="17" fillId="10" borderId="7" applyNumberFormat="0">
      <alignment vertical="center"/>
    </xf>
    <xf numFmtId="0" fontId="14" fillId="21" borderId="7">
      <alignment vertical="center"/>
    </xf>
    <xf numFmtId="0" fontId="17" fillId="16" borderId="7" applyNumberFormat="0">
      <alignment vertical="center"/>
    </xf>
    <xf numFmtId="0" fontId="11" fillId="3" borderId="7">
      <alignment vertical="center"/>
    </xf>
    <xf numFmtId="0" fontId="11" fillId="13" borderId="7" applyAlignment="0">
      <alignment horizontal="left"/>
    </xf>
    <xf numFmtId="0" fontId="17" fillId="16" borderId="7" applyNumberFormat="0">
      <alignment vertical="center"/>
    </xf>
    <xf numFmtId="0" fontId="1" fillId="0" borderId="0"/>
    <xf numFmtId="0" fontId="11" fillId="0" borderId="0">
      <alignment vertical="center"/>
    </xf>
    <xf numFmtId="44" fontId="1" fillId="0" borderId="0" applyFont="0" applyFill="0" applyBorder="0" applyAlignment="0" applyProtection="0"/>
    <xf numFmtId="0" fontId="1" fillId="9" borderId="6" applyNumberFormat="0" applyFont="0" applyAlignment="0" applyProtection="0"/>
    <xf numFmtId="0" fontId="2" fillId="23" borderId="15" applyNumberFormat="0" applyBorder="0">
      <alignment horizontal="center" vertical="center" wrapText="1"/>
    </xf>
    <xf numFmtId="0" fontId="1" fillId="0" borderId="0"/>
    <xf numFmtId="43" fontId="1" fillId="0" borderId="0" applyFont="0" applyFill="0" applyBorder="0" applyAlignment="0" applyProtection="0"/>
    <xf numFmtId="0" fontId="12" fillId="22" borderId="7">
      <alignment horizontal="left"/>
    </xf>
    <xf numFmtId="43" fontId="32" fillId="0" borderId="0" applyFont="0" applyFill="0" applyBorder="0" applyAlignment="0" applyProtection="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0" fontId="33" fillId="0" borderId="8"/>
    <xf numFmtId="0" fontId="34" fillId="24" borderId="7" applyNumberFormat="0" applyProtection="0">
      <alignment horizontal="center"/>
    </xf>
    <xf numFmtId="0" fontId="35" fillId="3" borderId="7" applyNumberFormat="0" applyAlignment="0"/>
    <xf numFmtId="0" fontId="36" fillId="11" borderId="7" applyNumberFormat="0">
      <alignment horizontal="left" vertical="center"/>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164" fontId="0" fillId="0" borderId="0" xfId="2" applyNumberFormat="1" applyFont="1"/>
    <xf numFmtId="165" fontId="0" fillId="0" borderId="0" xfId="1" applyNumberFormat="1" applyFont="1"/>
    <xf numFmtId="9" fontId="0" fillId="0" borderId="0" xfId="3" applyFont="1"/>
    <xf numFmtId="0" fontId="2" fillId="2" borderId="0" xfId="0" applyFont="1" applyFill="1"/>
    <xf numFmtId="0" fontId="4" fillId="2" borderId="0" xfId="0" applyFont="1" applyFill="1"/>
    <xf numFmtId="0" fontId="3" fillId="4" borderId="0" xfId="0" applyFont="1" applyFill="1"/>
    <xf numFmtId="0" fontId="3" fillId="0" borderId="0" xfId="0" applyFont="1"/>
    <xf numFmtId="164" fontId="3" fillId="0" borderId="0" xfId="2" applyNumberFormat="1" applyFont="1"/>
    <xf numFmtId="164" fontId="3" fillId="0" borderId="0" xfId="0" applyNumberFormat="1" applyFont="1"/>
    <xf numFmtId="0" fontId="5" fillId="0" borderId="0" xfId="0" applyFont="1"/>
    <xf numFmtId="0" fontId="6" fillId="2" borderId="0" xfId="0" applyFont="1" applyFill="1"/>
    <xf numFmtId="0" fontId="7" fillId="2" borderId="0" xfId="0" applyFont="1" applyFill="1"/>
    <xf numFmtId="0" fontId="7" fillId="0" borderId="0" xfId="0" applyFont="1"/>
    <xf numFmtId="164" fontId="0" fillId="0" borderId="0" xfId="3" applyNumberFormat="1" applyFont="1"/>
    <xf numFmtId="0" fontId="3" fillId="0" borderId="0" xfId="0" applyFont="1" applyAlignment="1">
      <alignment horizontal="right"/>
    </xf>
    <xf numFmtId="1" fontId="2" fillId="2" borderId="0" xfId="0" applyNumberFormat="1" applyFont="1" applyFill="1"/>
    <xf numFmtId="10" fontId="37" fillId="12" borderId="7" xfId="37" applyNumberFormat="1" applyFont="1">
      <alignment vertical="center"/>
    </xf>
    <xf numFmtId="0" fontId="37" fillId="12" borderId="7" xfId="37" applyFont="1">
      <alignment vertical="center"/>
    </xf>
    <xf numFmtId="164" fontId="37" fillId="12" borderId="7" xfId="37" applyNumberFormat="1" applyFont="1">
      <alignment vertical="center"/>
    </xf>
    <xf numFmtId="9" fontId="37" fillId="12" borderId="7" xfId="37" applyNumberFormat="1" applyFont="1">
      <alignment vertical="center"/>
    </xf>
    <xf numFmtId="0" fontId="34" fillId="26" borderId="0" xfId="0" applyFont="1" applyFill="1"/>
    <xf numFmtId="0" fontId="38" fillId="26" borderId="0" xfId="0" applyFont="1" applyFill="1"/>
    <xf numFmtId="0" fontId="39" fillId="26" borderId="0" xfId="0" applyFont="1" applyFill="1" applyAlignment="1">
      <alignment horizontal="left"/>
    </xf>
    <xf numFmtId="0" fontId="34" fillId="0" borderId="0" xfId="0" applyFont="1"/>
    <xf numFmtId="0" fontId="0" fillId="26" borderId="0" xfId="0" applyFill="1"/>
    <xf numFmtId="0" fontId="0" fillId="25" borderId="0" xfId="0" applyFill="1"/>
    <xf numFmtId="0" fontId="12" fillId="0" borderId="0" xfId="0" applyFont="1" applyAlignment="1">
      <alignment vertical="center"/>
    </xf>
    <xf numFmtId="9" fontId="0" fillId="0" borderId="0" xfId="0" applyNumberFormat="1"/>
    <xf numFmtId="0" fontId="0" fillId="0" borderId="0" xfId="0" applyAlignment="1">
      <alignment vertical="center"/>
    </xf>
    <xf numFmtId="0" fontId="0" fillId="0" borderId="0" xfId="0" applyAlignment="1">
      <alignment vertical="center" wrapText="1"/>
    </xf>
    <xf numFmtId="0" fontId="0" fillId="0" borderId="16" xfId="0" applyBorder="1" applyAlignment="1">
      <alignment vertical="center"/>
    </xf>
    <xf numFmtId="2" fontId="0" fillId="0" borderId="0" xfId="0" applyNumberFormat="1" applyAlignment="1">
      <alignment vertical="center" wrapText="1"/>
    </xf>
    <xf numFmtId="0" fontId="0" fillId="0" borderId="2" xfId="0" applyBorder="1" applyAlignment="1">
      <alignment vertical="center"/>
    </xf>
    <xf numFmtId="169" fontId="0" fillId="0" borderId="0" xfId="0" applyNumberFormat="1" applyAlignment="1">
      <alignment vertical="center" wrapText="1"/>
    </xf>
    <xf numFmtId="0" fontId="0" fillId="0" borderId="3" xfId="0" applyBorder="1" applyAlignment="1">
      <alignment vertical="center"/>
    </xf>
    <xf numFmtId="43" fontId="0" fillId="0" borderId="0" xfId="0" applyNumberFormat="1"/>
    <xf numFmtId="0" fontId="3" fillId="25" borderId="0" xfId="0" applyFont="1" applyFill="1"/>
    <xf numFmtId="0" fontId="0" fillId="0" borderId="0" xfId="0" applyAlignment="1">
      <alignment wrapText="1"/>
    </xf>
    <xf numFmtId="0" fontId="2" fillId="2" borderId="12" xfId="6" applyFont="1">
      <alignment vertical="center"/>
    </xf>
    <xf numFmtId="0" fontId="0" fillId="4" borderId="0" xfId="0" applyFill="1"/>
    <xf numFmtId="44" fontId="0" fillId="4" borderId="0" xfId="0" applyNumberFormat="1" applyFill="1"/>
    <xf numFmtId="0" fontId="0" fillId="2" borderId="0" xfId="0" applyFill="1"/>
    <xf numFmtId="164" fontId="0" fillId="0" borderId="0" xfId="0" applyNumberFormat="1"/>
    <xf numFmtId="8" fontId="0" fillId="0" borderId="0" xfId="0" applyNumberFormat="1"/>
    <xf numFmtId="0" fontId="0" fillId="0" borderId="1" xfId="0" applyBorder="1"/>
    <xf numFmtId="6" fontId="0" fillId="0" borderId="0" xfId="0" applyNumberFormat="1"/>
    <xf numFmtId="164" fontId="40" fillId="3" borderId="7" xfId="24" applyNumberFormat="1" applyFont="1">
      <alignment vertical="center"/>
    </xf>
    <xf numFmtId="168" fontId="37" fillId="12" borderId="7" xfId="37" applyNumberFormat="1" applyFont="1">
      <alignment vertical="center"/>
    </xf>
    <xf numFmtId="0" fontId="41" fillId="0" borderId="0" xfId="0" applyFont="1"/>
    <xf numFmtId="0" fontId="0" fillId="0" borderId="2" xfId="0" applyBorder="1"/>
    <xf numFmtId="0" fontId="3" fillId="0" borderId="0" xfId="0" applyFont="1" applyAlignment="1">
      <alignment vertical="center"/>
    </xf>
    <xf numFmtId="0" fontId="42" fillId="0" borderId="0" xfId="27" applyFont="1">
      <alignment vertical="center"/>
    </xf>
    <xf numFmtId="0" fontId="2" fillId="2" borderId="22" xfId="6" applyFont="1" applyBorder="1" applyAlignment="1">
      <alignment vertical="center" wrapText="1"/>
    </xf>
    <xf numFmtId="0" fontId="0" fillId="0" borderId="22" xfId="0" applyBorder="1"/>
    <xf numFmtId="0" fontId="0" fillId="0" borderId="22" xfId="0" applyBorder="1" applyAlignment="1">
      <alignment vertical="center" wrapText="1"/>
    </xf>
    <xf numFmtId="164" fontId="40" fillId="3" borderId="28" xfId="24" applyNumberFormat="1" applyFont="1" applyBorder="1">
      <alignment vertical="center"/>
    </xf>
    <xf numFmtId="1" fontId="40" fillId="3" borderId="28" xfId="24" applyNumberFormat="1" applyFont="1" applyBorder="1">
      <alignment vertical="center"/>
    </xf>
    <xf numFmtId="9" fontId="40" fillId="3" borderId="28" xfId="24" applyNumberFormat="1" applyFont="1" applyBorder="1">
      <alignment vertical="center"/>
    </xf>
    <xf numFmtId="9" fontId="40" fillId="3" borderId="29" xfId="24" applyNumberFormat="1" applyFont="1" applyBorder="1">
      <alignment vertical="center"/>
    </xf>
    <xf numFmtId="1" fontId="40" fillId="3" borderId="7" xfId="24" applyNumberFormat="1" applyFont="1">
      <alignment vertical="center"/>
    </xf>
    <xf numFmtId="168" fontId="40" fillId="3" borderId="7" xfId="24" applyNumberFormat="1" applyFont="1">
      <alignment vertical="center"/>
    </xf>
    <xf numFmtId="9" fontId="37" fillId="12" borderId="7" xfId="37" applyNumberFormat="1" applyFont="1" applyProtection="1">
      <alignment vertical="center"/>
    </xf>
    <xf numFmtId="9" fontId="37" fillId="12" borderId="7" xfId="3" applyFont="1" applyFill="1" applyBorder="1" applyAlignment="1">
      <alignment vertical="center"/>
    </xf>
    <xf numFmtId="9" fontId="40" fillId="3" borderId="7" xfId="24" applyNumberFormat="1" applyFont="1">
      <alignment vertical="center"/>
    </xf>
    <xf numFmtId="9" fontId="40" fillId="3" borderId="27" xfId="24" applyNumberFormat="1" applyFont="1" applyBorder="1">
      <alignment vertical="center"/>
    </xf>
    <xf numFmtId="171" fontId="37" fillId="11" borderId="7" xfId="24" applyNumberFormat="1" applyFont="1" applyFill="1">
      <alignment vertical="center"/>
    </xf>
    <xf numFmtId="0" fontId="37" fillId="26" borderId="0" xfId="0" applyFont="1" applyFill="1"/>
    <xf numFmtId="0" fontId="37" fillId="26" borderId="17" xfId="0" applyFont="1" applyFill="1" applyBorder="1"/>
    <xf numFmtId="0" fontId="37" fillId="26" borderId="18" xfId="0" applyFont="1" applyFill="1" applyBorder="1"/>
    <xf numFmtId="0" fontId="37" fillId="26" borderId="19" xfId="0" applyFont="1" applyFill="1" applyBorder="1"/>
    <xf numFmtId="0" fontId="37" fillId="26" borderId="20" xfId="0" applyFont="1" applyFill="1" applyBorder="1"/>
    <xf numFmtId="0" fontId="43" fillId="26" borderId="0" xfId="0" applyFont="1" applyFill="1"/>
    <xf numFmtId="0" fontId="37" fillId="26" borderId="21" xfId="0" applyFont="1" applyFill="1" applyBorder="1"/>
    <xf numFmtId="0" fontId="44" fillId="30" borderId="22" xfId="0" applyFont="1" applyFill="1" applyBorder="1" applyAlignment="1">
      <alignment horizontal="left"/>
    </xf>
    <xf numFmtId="0" fontId="44" fillId="30" borderId="22" xfId="0" applyFont="1" applyFill="1" applyBorder="1"/>
    <xf numFmtId="0" fontId="45" fillId="27" borderId="22" xfId="0" applyFont="1" applyFill="1" applyBorder="1" applyAlignment="1">
      <alignment horizontal="left" vertical="center"/>
    </xf>
    <xf numFmtId="0" fontId="0" fillId="3" borderId="22" xfId="0" applyFill="1" applyBorder="1"/>
    <xf numFmtId="0" fontId="37" fillId="28" borderId="22" xfId="0" applyFont="1" applyFill="1" applyBorder="1"/>
    <xf numFmtId="0" fontId="37" fillId="26" borderId="23" xfId="0" applyFont="1" applyFill="1" applyBorder="1"/>
    <xf numFmtId="0" fontId="40" fillId="26" borderId="8" xfId="0" applyFont="1" applyFill="1" applyBorder="1"/>
    <xf numFmtId="0" fontId="37" fillId="26" borderId="8" xfId="0" applyFont="1" applyFill="1" applyBorder="1"/>
    <xf numFmtId="0" fontId="37" fillId="26" borderId="24" xfId="0" applyFont="1" applyFill="1" applyBorder="1"/>
    <xf numFmtId="0" fontId="44" fillId="26" borderId="0" xfId="0" applyFont="1" applyFill="1" applyAlignment="1">
      <alignment horizontal="left"/>
    </xf>
    <xf numFmtId="1" fontId="0" fillId="4" borderId="0" xfId="0" applyNumberFormat="1" applyFill="1"/>
    <xf numFmtId="1" fontId="37" fillId="12" borderId="7" xfId="37" applyNumberFormat="1" applyFont="1">
      <alignment vertical="center"/>
    </xf>
    <xf numFmtId="167" fontId="0" fillId="4" borderId="0" xfId="3" applyNumberFormat="1" applyFont="1" applyFill="1"/>
    <xf numFmtId="164" fontId="0" fillId="4" borderId="0" xfId="2" applyNumberFormat="1" applyFont="1" applyFill="1"/>
    <xf numFmtId="164" fontId="0" fillId="0" borderId="1" xfId="2" applyNumberFormat="1" applyFont="1" applyBorder="1"/>
    <xf numFmtId="9" fontId="0" fillId="0" borderId="1" xfId="3" applyFont="1" applyBorder="1"/>
    <xf numFmtId="165" fontId="0" fillId="0" borderId="0" xfId="0" applyNumberFormat="1"/>
    <xf numFmtId="0" fontId="3" fillId="0" borderId="25" xfId="0" applyFont="1" applyBorder="1"/>
    <xf numFmtId="164" fontId="3" fillId="0" borderId="25" xfId="0" applyNumberFormat="1" applyFont="1" applyBorder="1"/>
    <xf numFmtId="0" fontId="17" fillId="12" borderId="7" xfId="37">
      <alignment vertical="center"/>
    </xf>
    <xf numFmtId="0" fontId="0" fillId="0" borderId="30" xfId="0" applyBorder="1"/>
    <xf numFmtId="168" fontId="18" fillId="3" borderId="7" xfId="24" applyNumberFormat="1">
      <alignment vertical="center"/>
    </xf>
    <xf numFmtId="167" fontId="0" fillId="0" borderId="0" xfId="3" applyNumberFormat="1" applyFont="1"/>
    <xf numFmtId="0" fontId="0" fillId="13" borderId="7" xfId="9" applyFont="1" applyAlignment="1">
      <alignment horizontal="center"/>
    </xf>
    <xf numFmtId="0" fontId="0" fillId="13" borderId="31" xfId="9" applyFont="1" applyBorder="1" applyAlignment="1">
      <alignment horizontal="center"/>
    </xf>
    <xf numFmtId="0" fontId="37" fillId="12" borderId="31" xfId="37" applyFont="1" applyBorder="1">
      <alignment vertical="center"/>
    </xf>
    <xf numFmtId="10" fontId="40" fillId="3" borderId="7" xfId="24" applyNumberFormat="1" applyFont="1">
      <alignment vertical="center"/>
    </xf>
    <xf numFmtId="0" fontId="40" fillId="3" borderId="7" xfId="24" applyFont="1">
      <alignment vertical="center"/>
    </xf>
    <xf numFmtId="0" fontId="37" fillId="26" borderId="0" xfId="0" applyFont="1" applyFill="1" applyAlignment="1">
      <alignment horizontal="left" vertical="top" wrapText="1"/>
    </xf>
    <xf numFmtId="0" fontId="37" fillId="26" borderId="0" xfId="0" applyFont="1" applyFill="1" applyAlignment="1">
      <alignment horizontal="left"/>
    </xf>
    <xf numFmtId="170" fontId="37" fillId="26" borderId="0" xfId="0" applyNumberFormat="1" applyFont="1" applyFill="1" applyAlignment="1">
      <alignment horizontal="left"/>
    </xf>
    <xf numFmtId="0" fontId="3" fillId="29" borderId="16" xfId="0" applyFont="1" applyFill="1" applyBorder="1" applyAlignment="1">
      <alignment horizontal="center"/>
    </xf>
    <xf numFmtId="0" fontId="3" fillId="29" borderId="25" xfId="0" applyFont="1" applyFill="1" applyBorder="1" applyAlignment="1">
      <alignment horizontal="center"/>
    </xf>
    <xf numFmtId="0" fontId="3" fillId="29" borderId="26" xfId="0" applyFont="1" applyFill="1" applyBorder="1" applyAlignment="1">
      <alignment horizontal="center"/>
    </xf>
  </cellXfs>
  <cellStyles count="73">
    <cellStyle name="Bad 2" xfId="20" xr:uid="{08086850-1461-4559-A32B-408CE81A9F62}"/>
    <cellStyle name="Calculation 2" xfId="24" xr:uid="{A9F78BAF-5C06-46DB-B8A4-42C1F0559FAB}"/>
    <cellStyle name="Calculation with Different Formula" xfId="32" xr:uid="{E931BD5B-8E9C-40E5-81B8-24ED78E43CB8}"/>
    <cellStyle name="Check Cell 2" xfId="26" xr:uid="{9C1932AA-8611-4978-9530-A5FFF01582D8}"/>
    <cellStyle name="Comma" xfId="1" builtinId="3"/>
    <cellStyle name="Comma 2" xfId="11" xr:uid="{D262D8B4-57F5-43E0-98E3-02A9FED2041B}"/>
    <cellStyle name="Comma 2 2" xfId="50" xr:uid="{C2CC7D44-2CEF-4D8E-B012-A2132A68C8AB}"/>
    <cellStyle name="Comma 2 2 2" xfId="61" xr:uid="{116F1CD3-58C5-423C-8F39-01ED94DA7BB7}"/>
    <cellStyle name="Comma 2 3" xfId="52" xr:uid="{55197A20-08CA-4EF6-A278-F22C6194C3DB}"/>
    <cellStyle name="Comma 3" xfId="71" xr:uid="{72823BCD-59FD-422C-AD41-7293EA1F099D}"/>
    <cellStyle name="Currency" xfId="2" builtinId="4"/>
    <cellStyle name="Currency 2" xfId="13" xr:uid="{9179CE0B-089C-4576-9823-E92CEE198F75}"/>
    <cellStyle name="Currency 2 2" xfId="54" xr:uid="{2004A1E5-789C-4A3B-A9F2-46ABE390C545}"/>
    <cellStyle name="Currency 2 2 2" xfId="63" xr:uid="{52C948FE-95D8-4EB1-A5EF-1FB7C64A22D3}"/>
    <cellStyle name="Currency 2 3" xfId="58" xr:uid="{DAF86FE7-B0C2-4BB7-9560-A09D8D83559F}"/>
    <cellStyle name="Currency 2 4" xfId="46" xr:uid="{8B249EFF-ED69-4452-B4B2-F058F5ADD47E}"/>
    <cellStyle name="Datetime Format" xfId="31" xr:uid="{79562A31-7A45-483B-8A7F-EEF4A36851A7}"/>
    <cellStyle name="Dropdown" xfId="67" xr:uid="{C5624A12-E734-4B46-9E41-8005E26FD9CF}"/>
    <cellStyle name="Dropdown Input" xfId="33" xr:uid="{418258A7-521E-4D90-A4CE-9758837A090A}"/>
    <cellStyle name="Dropdown Input 2" xfId="38" xr:uid="{2CDE3894-13CE-46FA-BCCB-9D5E2D83E0E6}"/>
    <cellStyle name="Dropdown Input 2 2" xfId="40" xr:uid="{8C2BDC2D-8728-4E2E-9AB5-726D8AC52FFE}"/>
    <cellStyle name="Dropdown Input 3" xfId="43" xr:uid="{E7607B48-D8C7-4245-861C-D61442708A4E}"/>
    <cellStyle name="Explanatory Text 2" xfId="29" xr:uid="{BEE90160-DBA9-4845-B612-66808F8A18AD}"/>
    <cellStyle name="Fixed" xfId="68" xr:uid="{4F4CB8B6-C318-4C24-9D53-24D9D990ED66}"/>
    <cellStyle name="Good 2" xfId="19" xr:uid="{4EEFA2B9-A3F2-4FBB-88D1-D0C35AC08D9D}"/>
    <cellStyle name="Heading" xfId="48" xr:uid="{3BCF85FA-F8B5-4D01-8388-CCAD5B908301}"/>
    <cellStyle name="Heading 1 2" xfId="15" xr:uid="{2946E42B-2B1F-41DF-B595-A23D088344B7}"/>
    <cellStyle name="Heading 2 2" xfId="16" xr:uid="{DA969E11-D45A-487E-A6A6-64BBF1D4AAA7}"/>
    <cellStyle name="Heading 3 2" xfId="17" xr:uid="{E5E1B4CC-C5BF-4DDC-8BF7-8A0D964C1FD5}"/>
    <cellStyle name="Heading 4 2" xfId="18" xr:uid="{D5C60CD7-4FB2-4765-A53C-869A58F8F276}"/>
    <cellStyle name="Hidden Header" xfId="35" xr:uid="{590F6868-B73D-4B0D-8127-E7C2F70EF6CE}"/>
    <cellStyle name="Hyperlink" xfId="12" builtinId="8" customBuiltin="1"/>
    <cellStyle name="Index" xfId="51" xr:uid="{6A0E41C3-6BF4-456A-9E40-68F6585BD8A5}"/>
    <cellStyle name="Input 2" xfId="37" xr:uid="{7EA96AE7-461A-4D07-BC96-4AE3195E8870}"/>
    <cellStyle name="Input 3" xfId="22" xr:uid="{3DF59583-9ABC-4B48-85C7-DFCFC5DED8A4}"/>
    <cellStyle name="Linked Cell 2" xfId="25" xr:uid="{DC65145D-15F5-4A14-86A7-C8DDEC2DF06B}"/>
    <cellStyle name="Neutral 2" xfId="21" xr:uid="{2B068B9D-9F0D-4C10-B488-1C47CF69F264}"/>
    <cellStyle name="Normal" xfId="0" builtinId="0"/>
    <cellStyle name="Normal 2" xfId="4" xr:uid="{489144D7-259E-4C0D-97DD-DB72F18B6A02}"/>
    <cellStyle name="Normal 2 2" xfId="53" xr:uid="{EC681741-AE62-45D5-BB65-793F6F8063AC}"/>
    <cellStyle name="Normal 2 2 2" xfId="62" xr:uid="{36E6558F-8C8E-4C20-B990-3CF4275355BA}"/>
    <cellStyle name="Normal 2 3" xfId="57" xr:uid="{D64CD3C3-A2C9-46AF-A41E-810D69A816A8}"/>
    <cellStyle name="Normal 2 4" xfId="44" xr:uid="{A122CF32-A9D2-4568-9129-6CC74295F716}"/>
    <cellStyle name="Normal 3" xfId="5" xr:uid="{337AB6EE-7966-4CC0-A7BB-3AAB1ACE1935}"/>
    <cellStyle name="Normal 3 2" xfId="56" xr:uid="{195C171A-1A2B-4768-BF2E-8686CCF9797C}"/>
    <cellStyle name="Normal 3 2 2" xfId="65" xr:uid="{7702BFA8-267A-4338-9DEB-ABDCC7DABC87}"/>
    <cellStyle name="Normal 3 3" xfId="60" xr:uid="{46C3A38E-8187-4374-B2EA-307D82C51E8F}"/>
    <cellStyle name="Normal 3 4" xfId="49" xr:uid="{CD53FF26-7076-4D7C-8462-E73531F8594F}"/>
    <cellStyle name="Normal 4" xfId="70" xr:uid="{E10E500F-45C2-42C2-B660-C594CE10F500}"/>
    <cellStyle name="Normal 7" xfId="45" xr:uid="{6EE30236-27E5-491F-9534-68CFF0396B4F}"/>
    <cellStyle name="Note 2" xfId="28" xr:uid="{F45A9880-850C-4B9B-B281-68435C5ED9DB}"/>
    <cellStyle name="Note 2 2" xfId="55" xr:uid="{33BF0036-B8F7-44F9-A9EC-0F7403F78B38}"/>
    <cellStyle name="Note 2 2 2" xfId="64" xr:uid="{4B259758-90CB-4F1D-8CD9-7460617CC7C9}"/>
    <cellStyle name="Note 2 3" xfId="59" xr:uid="{66B7C90C-909C-4909-9926-873ABBF0D682}"/>
    <cellStyle name="Note 2 4" xfId="47" xr:uid="{572BD005-F81B-4168-BFDA-48B4B87C4AB7}"/>
    <cellStyle name="Output 2" xfId="23" xr:uid="{0A5E82CF-DD27-4AB6-8618-75B2AA313D66}"/>
    <cellStyle name="Percent" xfId="3" builtinId="5"/>
    <cellStyle name="Percent 2" xfId="10" xr:uid="{944F3B4F-88D5-4B65-AD3E-6DE3260C493F}"/>
    <cellStyle name="Percent 2 2" xfId="72" xr:uid="{64458DBC-AAE5-44D6-91B1-80E56FE6F3E4}"/>
    <cellStyle name="Placeholder Data" xfId="34" xr:uid="{A04903F3-04CC-4FA4-BF4A-AD1A9E8070CE}"/>
    <cellStyle name="Results" xfId="69" xr:uid="{4347A0C7-D277-4357-A4DA-296E2025B8C1}"/>
    <cellStyle name="Subtitle" xfId="66" xr:uid="{9453681D-098C-432D-B2A4-0C6CA73AFAFF}"/>
    <cellStyle name="Table Header" xfId="6" xr:uid="{D4774D0D-2415-4D46-BB8F-93FFF1AC1D0A}"/>
    <cellStyle name="Table Header 2" xfId="39" xr:uid="{286400F2-4497-47F6-A51D-819FC6D6D411}"/>
    <cellStyle name="Table Index" xfId="7" xr:uid="{D24C0DF9-E9D3-43E7-A52C-9E3BB14FF1CF}"/>
    <cellStyle name="Table Index 2" xfId="41" xr:uid="{710D31E6-2B4D-4236-A353-2A682379C28C}"/>
    <cellStyle name="Table Sub-Header" xfId="9" xr:uid="{91D153C4-3415-4483-A38F-A50A9EAB7053}"/>
    <cellStyle name="Table Sub-Header 2" xfId="36" xr:uid="{67321E15-7706-4106-86A3-527C7237D99E}"/>
    <cellStyle name="Table Sub-Header 2 2" xfId="42" xr:uid="{006FCFE0-0E4A-433B-B48D-7E8D28A299D2}"/>
    <cellStyle name="Table Value" xfId="8" xr:uid="{31BCD5AC-209C-4E8D-BE58-222A180EB55B}"/>
    <cellStyle name="Title 2" xfId="14" xr:uid="{696DBD81-CA71-4A4A-8A59-0E7B7CC53BF0}"/>
    <cellStyle name="Total 2" xfId="30" xr:uid="{6C4009DE-E935-4398-A630-5329CA77070F}"/>
    <cellStyle name="Warning Text 2" xfId="27" xr:uid="{88B8AD35-3E67-4245-B424-449AED0C0BCB}"/>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52CB2D1-46ED-481A-8724-02D703DCCA73}">
      <tableStyleElement type="wholeTable" dxfId="1"/>
      <tableStyleElement type="headerRow" dxfId="0"/>
    </tableStyle>
  </tableStyles>
  <colors>
    <mruColors>
      <color rgb="FF15B6FA"/>
      <color rgb="FFAF2200"/>
      <color rgb="FF943FD9"/>
      <color rgb="FFFFAF01"/>
      <color rgb="FFAF2100"/>
      <color rgb="FFB1E6FD"/>
      <color rgb="FF7030A0"/>
      <color rgb="FFFFAF00"/>
      <color rgb="FFE69D0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b="1"/>
              <a:t>GHG Avoided Costs + Cap-and-Invest (Nominal$/tonne)</a:t>
            </a:r>
          </a:p>
        </c:rich>
      </c:tx>
      <c:layout>
        <c:manualLayout>
          <c:xMode val="edge"/>
          <c:yMode val="edge"/>
          <c:x val="6.6779888876978583E-2"/>
          <c:y val="2.395482660415078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746474814179503"/>
          <c:y val="0.11077719470507645"/>
          <c:w val="0.85054416216200202"/>
          <c:h val="0.81122258026430205"/>
        </c:manualLayout>
      </c:layout>
      <c:lineChart>
        <c:grouping val="standard"/>
        <c:varyColors val="0"/>
        <c:ser>
          <c:idx val="1"/>
          <c:order val="0"/>
          <c:tx>
            <c:strRef>
              <c:f>'Result Summary'!$B$8:$B$8</c:f>
              <c:strCache>
                <c:ptCount val="1"/>
                <c:pt idx="0">
                  <c:v>Proposed Approach</c:v>
                </c:pt>
              </c:strCache>
            </c:strRef>
          </c:tx>
          <c:spPr>
            <a:ln w="50800" cap="rnd">
              <a:solidFill>
                <a:schemeClr val="accent2"/>
              </a:solidFill>
              <a:prstDash val="solid"/>
              <a:round/>
            </a:ln>
            <a:effectLst/>
          </c:spPr>
          <c:marker>
            <c:symbol val="none"/>
          </c:marker>
          <c:cat>
            <c:numRef>
              <c:f>'Result Summary'!$D$15:$AC$15</c:f>
              <c:numCache>
                <c:formatCode>General</c:formatCode>
                <c:ptCount val="26"/>
                <c:pt idx="0">
                  <c:v>2025</c:v>
                </c:pt>
                <c:pt idx="5">
                  <c:v>2030</c:v>
                </c:pt>
                <c:pt idx="10">
                  <c:v>2035</c:v>
                </c:pt>
                <c:pt idx="15">
                  <c:v>2040</c:v>
                </c:pt>
                <c:pt idx="20">
                  <c:v>2045</c:v>
                </c:pt>
                <c:pt idx="25">
                  <c:v>2050</c:v>
                </c:pt>
              </c:numCache>
            </c:numRef>
          </c:cat>
          <c:val>
            <c:numRef>
              <c:f>'Result Summary'!$D$8:$AC$8</c:f>
              <c:numCache>
                <c:formatCode>_("$"* #,##0.0_);_("$"* \(#,##0.0\);_("$"* "-"??_);_(@_)</c:formatCode>
                <c:ptCount val="26"/>
                <c:pt idx="0">
                  <c:v>25.882709888477297</c:v>
                </c:pt>
                <c:pt idx="1">
                  <c:v>43.016276142987692</c:v>
                </c:pt>
                <c:pt idx="2">
                  <c:v>60.927742406417977</c:v>
                </c:pt>
                <c:pt idx="3">
                  <c:v>84.663390649347292</c:v>
                </c:pt>
                <c:pt idx="4">
                  <c:v>110.06942234267424</c:v>
                </c:pt>
                <c:pt idx="5">
                  <c:v>132.12126312233357</c:v>
                </c:pt>
                <c:pt idx="6">
                  <c:v>168.43056708720849</c:v>
                </c:pt>
                <c:pt idx="7">
                  <c:v>219.38900430521682</c:v>
                </c:pt>
                <c:pt idx="8">
                  <c:v>218.76842246582675</c:v>
                </c:pt>
                <c:pt idx="9">
                  <c:v>217.21728764694404</c:v>
                </c:pt>
                <c:pt idx="10">
                  <c:v>214.76744739569435</c:v>
                </c:pt>
                <c:pt idx="11">
                  <c:v>193.85031652395026</c:v>
                </c:pt>
                <c:pt idx="12">
                  <c:v>153.90962071490986</c:v>
                </c:pt>
                <c:pt idx="13">
                  <c:v>169.58426202920612</c:v>
                </c:pt>
                <c:pt idx="14">
                  <c:v>192.63488166919723</c:v>
                </c:pt>
                <c:pt idx="15">
                  <c:v>224.97786015806435</c:v>
                </c:pt>
                <c:pt idx="16">
                  <c:v>269.05285797028887</c:v>
                </c:pt>
                <c:pt idx="17">
                  <c:v>327.43259090935049</c:v>
                </c:pt>
                <c:pt idx="18">
                  <c:v>395.48449892919103</c:v>
                </c:pt>
                <c:pt idx="19">
                  <c:v>458.38578413483458</c:v>
                </c:pt>
                <c:pt idx="20">
                  <c:v>514.29549255757479</c:v>
                </c:pt>
                <c:pt idx="21">
                  <c:v>555.17290714245246</c:v>
                </c:pt>
                <c:pt idx="22">
                  <c:v>583.30379016271343</c:v>
                </c:pt>
                <c:pt idx="23">
                  <c:v>594.96986596596764</c:v>
                </c:pt>
                <c:pt idx="24">
                  <c:v>606.86926328528705</c:v>
                </c:pt>
                <c:pt idx="25">
                  <c:v>619.00664855099274</c:v>
                </c:pt>
              </c:numCache>
            </c:numRef>
          </c:val>
          <c:smooth val="0"/>
          <c:extLst>
            <c:ext xmlns:c16="http://schemas.microsoft.com/office/drawing/2014/chart" uri="{C3380CC4-5D6E-409C-BE32-E72D297353CC}">
              <c16:uniqueId val="{00000000-1586-3641-9431-8F0640E17178}"/>
            </c:ext>
          </c:extLst>
        </c:ser>
        <c:ser>
          <c:idx val="0"/>
          <c:order val="1"/>
          <c:tx>
            <c:strRef>
              <c:f>'Result Summary'!$B$7:$B$7</c:f>
              <c:strCache>
                <c:ptCount val="1"/>
                <c:pt idx="0">
                  <c:v>2024 ACC Published Values</c:v>
                </c:pt>
              </c:strCache>
            </c:strRef>
          </c:tx>
          <c:spPr>
            <a:ln w="50800" cap="rnd">
              <a:solidFill>
                <a:schemeClr val="tx2"/>
              </a:solidFill>
              <a:prstDash val="solid"/>
              <a:round/>
            </a:ln>
            <a:effectLst/>
          </c:spPr>
          <c:marker>
            <c:symbol val="none"/>
          </c:marker>
          <c:cat>
            <c:numRef>
              <c:f>'Result Summary'!$D$15:$AC$15</c:f>
              <c:numCache>
                <c:formatCode>General</c:formatCode>
                <c:ptCount val="26"/>
                <c:pt idx="0">
                  <c:v>2025</c:v>
                </c:pt>
                <c:pt idx="5">
                  <c:v>2030</c:v>
                </c:pt>
                <c:pt idx="10">
                  <c:v>2035</c:v>
                </c:pt>
                <c:pt idx="15">
                  <c:v>2040</c:v>
                </c:pt>
                <c:pt idx="20">
                  <c:v>2045</c:v>
                </c:pt>
                <c:pt idx="25">
                  <c:v>2050</c:v>
                </c:pt>
              </c:numCache>
            </c:numRef>
          </c:cat>
          <c:val>
            <c:numRef>
              <c:f>'Result Summary'!$D$7:$AC$7</c:f>
              <c:numCache>
                <c:formatCode>0.0</c:formatCode>
                <c:ptCount val="26"/>
                <c:pt idx="0">
                  <c:v>25.882710306048001</c:v>
                </c:pt>
                <c:pt idx="1">
                  <c:v>27.813083526878401</c:v>
                </c:pt>
                <c:pt idx="2">
                  <c:v>29.877552697011264</c:v>
                </c:pt>
                <c:pt idx="3">
                  <c:v>37.406768581011725</c:v>
                </c:pt>
                <c:pt idx="4">
                  <c:v>147.76057205466125</c:v>
                </c:pt>
                <c:pt idx="5">
                  <c:v>230.1617529979651</c:v>
                </c:pt>
                <c:pt idx="6">
                  <c:v>255.78413274374535</c:v>
                </c:pt>
                <c:pt idx="7">
                  <c:v>275.9266765524448</c:v>
                </c:pt>
                <c:pt idx="8">
                  <c:v>300.37402971091677</c:v>
                </c:pt>
                <c:pt idx="9">
                  <c:v>239.1995972075066</c:v>
                </c:pt>
                <c:pt idx="10">
                  <c:v>256.7469180068187</c:v>
                </c:pt>
                <c:pt idx="11">
                  <c:v>274.90045179922032</c:v>
                </c:pt>
                <c:pt idx="12">
                  <c:v>293.67742817611656</c:v>
                </c:pt>
                <c:pt idx="13">
                  <c:v>313.09552342736765</c:v>
                </c:pt>
                <c:pt idx="14">
                  <c:v>333.17287151739833</c:v>
                </c:pt>
                <c:pt idx="15">
                  <c:v>353.92807532166069</c:v>
                </c:pt>
                <c:pt idx="16">
                  <c:v>374.31947846569631</c:v>
                </c:pt>
                <c:pt idx="17">
                  <c:v>395.38496650536462</c:v>
                </c:pt>
                <c:pt idx="18">
                  <c:v>417.1433462752334</c:v>
                </c:pt>
                <c:pt idx="19">
                  <c:v>439.61390724929328</c:v>
                </c:pt>
                <c:pt idx="20">
                  <c:v>462.8164333238085</c:v>
                </c:pt>
                <c:pt idx="21">
                  <c:v>472.07276199028468</c:v>
                </c:pt>
                <c:pt idx="22">
                  <c:v>481.51421723009037</c:v>
                </c:pt>
                <c:pt idx="23">
                  <c:v>491.14450157469224</c:v>
                </c:pt>
                <c:pt idx="24">
                  <c:v>500.96739160618597</c:v>
                </c:pt>
                <c:pt idx="25">
                  <c:v>510.98673943830983</c:v>
                </c:pt>
              </c:numCache>
            </c:numRef>
          </c:val>
          <c:smooth val="0"/>
          <c:extLst>
            <c:ext xmlns:c16="http://schemas.microsoft.com/office/drawing/2014/chart" uri="{C3380CC4-5D6E-409C-BE32-E72D297353CC}">
              <c16:uniqueId val="{00000001-1586-3641-9431-8F0640E17178}"/>
            </c:ext>
          </c:extLst>
        </c:ser>
        <c:dLbls>
          <c:showLegendKey val="0"/>
          <c:showVal val="0"/>
          <c:showCatName val="0"/>
          <c:showSerName val="0"/>
          <c:showPercent val="0"/>
          <c:showBubbleSize val="0"/>
        </c:dLbls>
        <c:smooth val="0"/>
        <c:axId val="350663391"/>
        <c:axId val="350665103"/>
      </c:lineChart>
      <c:catAx>
        <c:axId val="3506633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50665103"/>
        <c:crosses val="autoZero"/>
        <c:auto val="1"/>
        <c:lblAlgn val="ctr"/>
        <c:lblOffset val="100"/>
        <c:tickLblSkip val="1"/>
        <c:noMultiLvlLbl val="0"/>
      </c:catAx>
      <c:valAx>
        <c:axId val="350665103"/>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a:t>nominal $/tonne</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50663391"/>
        <c:crosses val="autoZero"/>
        <c:crossBetween val="midCat"/>
      </c:valAx>
      <c:spPr>
        <a:noFill/>
        <a:ln>
          <a:noFill/>
        </a:ln>
        <a:effectLst/>
      </c:spPr>
    </c:plotArea>
    <c:legend>
      <c:legendPos val="r"/>
      <c:layout>
        <c:manualLayout>
          <c:xMode val="edge"/>
          <c:yMode val="edge"/>
          <c:x val="0.11365281120275397"/>
          <c:y val="0.11798012215297733"/>
          <c:w val="0.4820255924982671"/>
          <c:h val="0.1767408435061478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a:t>
            </a:r>
            <a:r>
              <a:rPr lang="en-US" b="1" baseline="0"/>
              <a:t> + Storage</a:t>
            </a:r>
            <a:r>
              <a:rPr lang="en-US" b="1"/>
              <a:t> NPV by Vintage ($/kW)</a:t>
            </a:r>
          </a:p>
        </c:rich>
      </c:tx>
      <c:layout>
        <c:manualLayout>
          <c:xMode val="edge"/>
          <c:yMode val="edge"/>
          <c:x val="3.4180592106279113E-2"/>
          <c:y val="2.04324015929134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 - 8hr'!$B$212</c:f>
              <c:strCache>
                <c:ptCount val="1"/>
                <c:pt idx="0">
                  <c:v>Energy</c:v>
                </c:pt>
              </c:strCache>
            </c:strRef>
          </c:tx>
          <c:spPr>
            <a:solidFill>
              <a:schemeClr val="accent1"/>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- 8hr'!$G$220:$AG$220</c:f>
              <c:numCache>
                <c:formatCode>_("$"* #,##0_);_("$"* \(#,##0\);_("$"* "-"??_);_(@_)</c:formatCode>
                <c:ptCount val="27"/>
                <c:pt idx="0">
                  <c:v>2546.737915201044</c:v>
                </c:pt>
                <c:pt idx="1">
                  <c:v>2614.5352294285672</c:v>
                </c:pt>
                <c:pt idx="2">
                  <c:v>2690.3444626721457</c:v>
                </c:pt>
                <c:pt idx="3">
                  <c:v>2776.6235408788075</c:v>
                </c:pt>
                <c:pt idx="4">
                  <c:v>2864.0948957212363</c:v>
                </c:pt>
                <c:pt idx="5">
                  <c:v>2953.9095034989477</c:v>
                </c:pt>
                <c:pt idx="6">
                  <c:v>3046.5827577300561</c:v>
                </c:pt>
                <c:pt idx="7">
                  <c:v>3141.8282106455999</c:v>
                </c:pt>
                <c:pt idx="8">
                  <c:v>3239.9821112924565</c:v>
                </c:pt>
                <c:pt idx="9">
                  <c:v>3341.6059290453036</c:v>
                </c:pt>
                <c:pt idx="10">
                  <c:v>3442.2481019126612</c:v>
                </c:pt>
                <c:pt idx="11">
                  <c:v>3544.0979614283474</c:v>
                </c:pt>
                <c:pt idx="12">
                  <c:v>3650.1049762953949</c:v>
                </c:pt>
                <c:pt idx="13">
                  <c:v>3760.3860130340099</c:v>
                </c:pt>
                <c:pt idx="14">
                  <c:v>3869.9547838108169</c:v>
                </c:pt>
                <c:pt idx="15">
                  <c:v>3974.3140589230834</c:v>
                </c:pt>
                <c:pt idx="16">
                  <c:v>4070.0903993893762</c:v>
                </c:pt>
                <c:pt idx="17">
                  <c:v>4153.9418104380647</c:v>
                </c:pt>
                <c:pt idx="18">
                  <c:v>4244.9575690170605</c:v>
                </c:pt>
                <c:pt idx="19">
                  <c:v>4338.8710734351507</c:v>
                </c:pt>
                <c:pt idx="20">
                  <c:v>4435.7993835995649</c:v>
                </c:pt>
                <c:pt idx="21">
                  <c:v>4531.7125752276861</c:v>
                </c:pt>
                <c:pt idx="22">
                  <c:v>4622.3468267322405</c:v>
                </c:pt>
                <c:pt idx="23">
                  <c:v>4714.7937632668845</c:v>
                </c:pt>
                <c:pt idx="24">
                  <c:v>4809.0896385322239</c:v>
                </c:pt>
                <c:pt idx="25">
                  <c:v>4905.2714313028682</c:v>
                </c:pt>
                <c:pt idx="26">
                  <c:v>5003.3768599289242</c:v>
                </c:pt>
              </c:numCache>
            </c:numRef>
          </c:val>
          <c:extLst>
            <c:ext xmlns:c16="http://schemas.microsoft.com/office/drawing/2014/chart" uri="{C3380CC4-5D6E-409C-BE32-E72D297353CC}">
              <c16:uniqueId val="{00000000-9554-5B42-878A-BF6D122266DE}"/>
            </c:ext>
          </c:extLst>
        </c:ser>
        <c:ser>
          <c:idx val="2"/>
          <c:order val="1"/>
          <c:tx>
            <c:strRef>
              <c:f>'Calculations - 8hr'!$B$213</c:f>
              <c:strCache>
                <c:ptCount val="1"/>
                <c:pt idx="0">
                  <c:v>GHG</c:v>
                </c:pt>
              </c:strCache>
            </c:strRef>
          </c:tx>
          <c:spPr>
            <a:solidFill>
              <a:schemeClr val="accent4"/>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- 8hr'!$G$221:$AG$221</c:f>
              <c:numCache>
                <c:formatCode>_("$"* #,##0_);_("$"* \(#,##0\);_("$"* "-"??_);_(@_)</c:formatCode>
                <c:ptCount val="27"/>
                <c:pt idx="0">
                  <c:v>2647.1352071488159</c:v>
                </c:pt>
                <c:pt idx="1">
                  <c:v>2947.9624865291757</c:v>
                </c:pt>
                <c:pt idx="2">
                  <c:v>3269.534791926993</c:v>
                </c:pt>
                <c:pt idx="3">
                  <c:v>3594.7128600815108</c:v>
                </c:pt>
                <c:pt idx="4">
                  <c:v>3922.2087288416506</c:v>
                </c:pt>
                <c:pt idx="5">
                  <c:v>4244.7926366224092</c:v>
                </c:pt>
                <c:pt idx="6">
                  <c:v>4559.4439137444879</c:v>
                </c:pt>
                <c:pt idx="7">
                  <c:v>4871.1273846741578</c:v>
                </c:pt>
                <c:pt idx="8">
                  <c:v>5159.7850737940644</c:v>
                </c:pt>
                <c:pt idx="9">
                  <c:v>5405.4615946378854</c:v>
                </c:pt>
                <c:pt idx="10">
                  <c:v>5668.4745925226498</c:v>
                </c:pt>
                <c:pt idx="11">
                  <c:v>5954.3733812198698</c:v>
                </c:pt>
                <c:pt idx="12">
                  <c:v>6269.9110031132741</c:v>
                </c:pt>
                <c:pt idx="13">
                  <c:v>6641.0223868401563</c:v>
                </c:pt>
                <c:pt idx="14">
                  <c:v>7093.8418976768353</c:v>
                </c:pt>
                <c:pt idx="15">
                  <c:v>7555.899135728524</c:v>
                </c:pt>
                <c:pt idx="16">
                  <c:v>8014.7269867784526</c:v>
                </c:pt>
                <c:pt idx="17">
                  <c:v>8453.9353992038232</c:v>
                </c:pt>
                <c:pt idx="18">
                  <c:v>8882.0072003322493</c:v>
                </c:pt>
                <c:pt idx="19">
                  <c:v>9280.4470054787489</c:v>
                </c:pt>
                <c:pt idx="20">
                  <c:v>9630.8719101939878</c:v>
                </c:pt>
                <c:pt idx="21">
                  <c:v>9933.9706011697817</c:v>
                </c:pt>
                <c:pt idx="22">
                  <c:v>10189.703460419449</c:v>
                </c:pt>
                <c:pt idx="23">
                  <c:v>10414.407193189276</c:v>
                </c:pt>
                <c:pt idx="24">
                  <c:v>10622.695337053059</c:v>
                </c:pt>
                <c:pt idx="25">
                  <c:v>10835.14924379412</c:v>
                </c:pt>
                <c:pt idx="26">
                  <c:v>11051.852228670003</c:v>
                </c:pt>
              </c:numCache>
            </c:numRef>
          </c:val>
          <c:extLst>
            <c:ext xmlns:c16="http://schemas.microsoft.com/office/drawing/2014/chart" uri="{C3380CC4-5D6E-409C-BE32-E72D297353CC}">
              <c16:uniqueId val="{00000001-9554-5B42-878A-BF6D122266DE}"/>
            </c:ext>
          </c:extLst>
        </c:ser>
        <c:ser>
          <c:idx val="3"/>
          <c:order val="2"/>
          <c:tx>
            <c:strRef>
              <c:f>'Calculations - 8hr'!$B$214</c:f>
              <c:strCache>
                <c:ptCount val="1"/>
                <c:pt idx="0">
                  <c:v>Capacity</c:v>
                </c:pt>
              </c:strCache>
            </c:strRef>
          </c:tx>
          <c:spPr>
            <a:solidFill>
              <a:schemeClr val="accent3"/>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- 8hr'!$G$222:$AG$222</c:f>
              <c:numCache>
                <c:formatCode>_("$"* #,##0_);_("$"* \(#,##0\);_("$"* "-"??_);_(@_)</c:formatCode>
                <c:ptCount val="27"/>
                <c:pt idx="0">
                  <c:v>1329.0899419674495</c:v>
                </c:pt>
                <c:pt idx="1">
                  <c:v>1290.8146898600494</c:v>
                </c:pt>
                <c:pt idx="2">
                  <c:v>1291.571943031033</c:v>
                </c:pt>
                <c:pt idx="3">
                  <c:v>1193.0080924809251</c:v>
                </c:pt>
                <c:pt idx="4">
                  <c:v>1114.2797714820879</c:v>
                </c:pt>
                <c:pt idx="5">
                  <c:v>835.01018985958706</c:v>
                </c:pt>
                <c:pt idx="6">
                  <c:v>596.32535026471862</c:v>
                </c:pt>
                <c:pt idx="7">
                  <c:v>440.69319068660548</c:v>
                </c:pt>
                <c:pt idx="8">
                  <c:v>339.83072278910464</c:v>
                </c:pt>
                <c:pt idx="9">
                  <c:v>337.57732943721641</c:v>
                </c:pt>
                <c:pt idx="10">
                  <c:v>333.65584593363303</c:v>
                </c:pt>
                <c:pt idx="11">
                  <c:v>327.5107601864334</c:v>
                </c:pt>
                <c:pt idx="12">
                  <c:v>321.34067382650869</c:v>
                </c:pt>
                <c:pt idx="13">
                  <c:v>315.17290622000291</c:v>
                </c:pt>
                <c:pt idx="14">
                  <c:v>309.03776738696467</c:v>
                </c:pt>
                <c:pt idx="15">
                  <c:v>302.96880451492541</c:v>
                </c:pt>
                <c:pt idx="16">
                  <c:v>297.00306719726518</c:v>
                </c:pt>
                <c:pt idx="17">
                  <c:v>291.18139278117178</c:v>
                </c:pt>
                <c:pt idx="18">
                  <c:v>285.54871331150861</c:v>
                </c:pt>
                <c:pt idx="19">
                  <c:v>282.27752308082404</c:v>
                </c:pt>
                <c:pt idx="20">
                  <c:v>281.66187336563115</c:v>
                </c:pt>
                <c:pt idx="21">
                  <c:v>284.02103861817511</c:v>
                </c:pt>
                <c:pt idx="22">
                  <c:v>289.70145939053873</c:v>
                </c:pt>
                <c:pt idx="23">
                  <c:v>295.4954885783493</c:v>
                </c:pt>
                <c:pt idx="24">
                  <c:v>301.40539834991637</c:v>
                </c:pt>
                <c:pt idx="25">
                  <c:v>307.43350631691465</c:v>
                </c:pt>
                <c:pt idx="26">
                  <c:v>313.58217644325305</c:v>
                </c:pt>
              </c:numCache>
            </c:numRef>
          </c:val>
          <c:extLst>
            <c:ext xmlns:c16="http://schemas.microsoft.com/office/drawing/2014/chart" uri="{C3380CC4-5D6E-409C-BE32-E72D297353CC}">
              <c16:uniqueId val="{00000002-9554-5B42-878A-BF6D122266DE}"/>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3"/>
          <c:tx>
            <c:strRef>
              <c:f>'Calculations - 8hr'!$B$219</c:f>
              <c:strCache>
                <c:ptCount val="1"/>
                <c:pt idx="0">
                  <c:v>NPV RECC</c:v>
                </c:pt>
              </c:strCache>
            </c:strRef>
          </c:tx>
          <c:spPr>
            <a:ln w="50800" cap="rnd">
              <a:solidFill>
                <a:schemeClr val="tx1"/>
              </a:solidFill>
              <a:round/>
            </a:ln>
            <a:effectLst/>
          </c:spPr>
          <c:marker>
            <c:symbol val="none"/>
          </c:marker>
          <c:val>
            <c:numRef>
              <c:f>'Calculations - 8hr'!$G$219:$AG$219</c:f>
              <c:numCache>
                <c:formatCode>_("$"* #,##0_);_("$"* \(#,##0\);_("$"* "-"??_);_(@_)</c:formatCode>
                <c:ptCount val="27"/>
                <c:pt idx="0">
                  <c:v>5207.2453799125315</c:v>
                </c:pt>
                <c:pt idx="1">
                  <c:v>5303.0724069027201</c:v>
                </c:pt>
                <c:pt idx="2">
                  <c:v>5446.7992567745814</c:v>
                </c:pt>
                <c:pt idx="3">
                  <c:v>5483.8836504430828</c:v>
                </c:pt>
                <c:pt idx="4">
                  <c:v>5521.2982148386345</c:v>
                </c:pt>
                <c:pt idx="5">
                  <c:v>5330.8496199438387</c:v>
                </c:pt>
                <c:pt idx="6">
                  <c:v>5149.2928290546934</c:v>
                </c:pt>
                <c:pt idx="7">
                  <c:v>5021.7710173447731</c:v>
                </c:pt>
                <c:pt idx="8">
                  <c:v>4898.1289020924651</c:v>
                </c:pt>
                <c:pt idx="9">
                  <c:v>4822.3961390789636</c:v>
                </c:pt>
                <c:pt idx="10">
                  <c:v>4741.9756215147945</c:v>
                </c:pt>
                <c:pt idx="11">
                  <c:v>4682.9362020091912</c:v>
                </c:pt>
                <c:pt idx="12">
                  <c:v>4668.7454936233844</c:v>
                </c:pt>
                <c:pt idx="13">
                  <c:v>4655.2182011601508</c:v>
                </c:pt>
                <c:pt idx="14">
                  <c:v>4642.3452240500528</c:v>
                </c:pt>
                <c:pt idx="15">
                  <c:v>4630.1177415706798</c:v>
                </c:pt>
                <c:pt idx="16">
                  <c:v>4631.3211766221002</c:v>
                </c:pt>
                <c:pt idx="17">
                  <c:v>4651.5880222971373</c:v>
                </c:pt>
                <c:pt idx="18">
                  <c:v>4672.1267297316199</c:v>
                </c:pt>
                <c:pt idx="19">
                  <c:v>4692.9403336689747</c:v>
                </c:pt>
                <c:pt idx="20">
                  <c:v>4714.0319225179201</c:v>
                </c:pt>
                <c:pt idx="21">
                  <c:v>4735.4046393428662</c:v>
                </c:pt>
                <c:pt idx="22">
                  <c:v>4830.1127321297236</c:v>
                </c:pt>
                <c:pt idx="23">
                  <c:v>4926.7149867723174</c:v>
                </c:pt>
                <c:pt idx="24">
                  <c:v>5025.2492865077638</c:v>
                </c:pt>
                <c:pt idx="25">
                  <c:v>5125.7542722379203</c:v>
                </c:pt>
                <c:pt idx="26">
                  <c:v>5228.2693576826769</c:v>
                </c:pt>
              </c:numCache>
            </c:numRef>
          </c:val>
          <c:smooth val="0"/>
          <c:extLst>
            <c:ext xmlns:c16="http://schemas.microsoft.com/office/drawing/2014/chart" uri="{C3380CC4-5D6E-409C-BE32-E72D297353CC}">
              <c16:uniqueId val="{00000003-9554-5B42-878A-BF6D122266DE}"/>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320" b="0" i="0" u="none" strike="noStrike" kern="1200" spc="0" baseline="0">
                <a:solidFill>
                  <a:sysClr val="windowText" lastClr="000000"/>
                </a:solidFill>
                <a:latin typeface="+mn-lt"/>
                <a:ea typeface="+mn-ea"/>
                <a:cs typeface="+mn-cs"/>
              </a:defRPr>
            </a:pPr>
            <a:r>
              <a:rPr lang="en-US" b="1"/>
              <a:t>Capacity Avoided Costs (Nominal$/kW-yr)</a:t>
            </a:r>
          </a:p>
        </c:rich>
      </c:tx>
      <c:layout>
        <c:manualLayout>
          <c:xMode val="edge"/>
          <c:yMode val="edge"/>
          <c:x val="6.0121520505226768E-2"/>
          <c:y val="2.1052635941283867E-2"/>
        </c:manualLayout>
      </c:layout>
      <c:overlay val="0"/>
      <c:spPr>
        <a:noFill/>
        <a:ln>
          <a:noFill/>
        </a:ln>
        <a:effectLst/>
      </c:spPr>
      <c:txPr>
        <a:bodyPr rot="0" spcFirstLastPara="1" vertOverflow="ellipsis" vert="horz" wrap="square" anchor="ctr" anchorCtr="1"/>
        <a:lstStyle/>
        <a:p>
          <a:pPr>
            <a:defRPr lang="en-US" sz="132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098373893471603"/>
          <c:y val="0.10966448975985828"/>
          <c:w val="0.86014697758885306"/>
          <c:h val="0.8131187608729975"/>
        </c:manualLayout>
      </c:layout>
      <c:lineChart>
        <c:grouping val="standard"/>
        <c:varyColors val="0"/>
        <c:ser>
          <c:idx val="1"/>
          <c:order val="0"/>
          <c:tx>
            <c:strRef>
              <c:f>'Result Summary'!$B$14:$B$14</c:f>
              <c:strCache>
                <c:ptCount val="1"/>
                <c:pt idx="0">
                  <c:v>Proposed Approach based on 2024 ACC Inputs</c:v>
                </c:pt>
              </c:strCache>
            </c:strRef>
          </c:tx>
          <c:spPr>
            <a:ln w="50800" cap="rnd">
              <a:solidFill>
                <a:schemeClr val="accent2"/>
              </a:solidFill>
              <a:prstDash val="solid"/>
              <a:round/>
            </a:ln>
            <a:effectLst/>
          </c:spPr>
          <c:marker>
            <c:symbol val="none"/>
          </c:marker>
          <c:cat>
            <c:numRef>
              <c:f>'Result Summary'!$D$15:$AC$15</c:f>
              <c:numCache>
                <c:formatCode>General</c:formatCode>
                <c:ptCount val="26"/>
                <c:pt idx="0">
                  <c:v>2025</c:v>
                </c:pt>
                <c:pt idx="5">
                  <c:v>2030</c:v>
                </c:pt>
                <c:pt idx="10">
                  <c:v>2035</c:v>
                </c:pt>
                <c:pt idx="15">
                  <c:v>2040</c:v>
                </c:pt>
                <c:pt idx="20">
                  <c:v>2045</c:v>
                </c:pt>
                <c:pt idx="25">
                  <c:v>2050</c:v>
                </c:pt>
              </c:numCache>
            </c:numRef>
          </c:cat>
          <c:val>
            <c:numRef>
              <c:f>'Result Summary'!$D$14:$AC$14</c:f>
              <c:numCache>
                <c:formatCode>_("$"* #,##0.0_);_("$"* \(#,##0.0\);_("$"* "-"??_);_(@_)</c:formatCode>
                <c:ptCount val="26"/>
                <c:pt idx="0">
                  <c:v>41.822248166115315</c:v>
                </c:pt>
                <c:pt idx="1">
                  <c:v>123.46131583023667</c:v>
                </c:pt>
                <c:pt idx="2">
                  <c:v>119.05518565172477</c:v>
                </c:pt>
                <c:pt idx="3">
                  <c:v>318.09439956045048</c:v>
                </c:pt>
                <c:pt idx="4">
                  <c:v>290.88959833963401</c:v>
                </c:pt>
                <c:pt idx="5">
                  <c:v>219.94894133462978</c:v>
                </c:pt>
                <c:pt idx="6">
                  <c:v>138.09340683888615</c:v>
                </c:pt>
                <c:pt idx="7">
                  <c:v>47.1750840537971</c:v>
                </c:pt>
                <c:pt idx="8">
                  <c:v>48.118585734873037</c:v>
                </c:pt>
                <c:pt idx="9">
                  <c:v>49.080957449570505</c:v>
                </c:pt>
                <c:pt idx="10">
                  <c:v>50.062576598561911</c:v>
                </c:pt>
                <c:pt idx="11">
                  <c:v>51.063828130533153</c:v>
                </c:pt>
                <c:pt idx="12">
                  <c:v>52.085104693143805</c:v>
                </c:pt>
                <c:pt idx="13">
                  <c:v>53.126806787006693</c:v>
                </c:pt>
                <c:pt idx="14">
                  <c:v>54.189342922746825</c:v>
                </c:pt>
                <c:pt idx="15">
                  <c:v>55.27312978120176</c:v>
                </c:pt>
                <c:pt idx="16">
                  <c:v>56.378592376825793</c:v>
                </c:pt>
                <c:pt idx="17">
                  <c:v>57.506164224362315</c:v>
                </c:pt>
                <c:pt idx="18">
                  <c:v>58.656287508849552</c:v>
                </c:pt>
                <c:pt idx="19">
                  <c:v>59.829413259026552</c:v>
                </c:pt>
                <c:pt idx="20">
                  <c:v>61.026001524207068</c:v>
                </c:pt>
                <c:pt idx="21">
                  <c:v>62.246521554691213</c:v>
                </c:pt>
                <c:pt idx="22">
                  <c:v>63.491451985785041</c:v>
                </c:pt>
                <c:pt idx="23">
                  <c:v>64.76128102550075</c:v>
                </c:pt>
                <c:pt idx="24">
                  <c:v>66.056506646010746</c:v>
                </c:pt>
                <c:pt idx="25">
                  <c:v>67.377636778930977</c:v>
                </c:pt>
              </c:numCache>
            </c:numRef>
          </c:val>
          <c:smooth val="0"/>
          <c:extLst>
            <c:ext xmlns:c16="http://schemas.microsoft.com/office/drawing/2014/chart" uri="{C3380CC4-5D6E-409C-BE32-E72D297353CC}">
              <c16:uniqueId val="{00000000-29FB-B24C-8662-6FEDA86ED7F0}"/>
            </c:ext>
          </c:extLst>
        </c:ser>
        <c:ser>
          <c:idx val="0"/>
          <c:order val="1"/>
          <c:tx>
            <c:strRef>
              <c:f>'Result Summary'!$B$11:$B$11</c:f>
              <c:strCache>
                <c:ptCount val="1"/>
                <c:pt idx="0">
                  <c:v>2024 ACC Published Values</c:v>
                </c:pt>
              </c:strCache>
            </c:strRef>
          </c:tx>
          <c:spPr>
            <a:ln w="50800" cap="rnd">
              <a:solidFill>
                <a:schemeClr val="tx2"/>
              </a:solidFill>
              <a:prstDash val="solid"/>
              <a:round/>
            </a:ln>
            <a:effectLst/>
          </c:spPr>
          <c:marker>
            <c:symbol val="none"/>
          </c:marker>
          <c:cat>
            <c:numRef>
              <c:f>'Result Summary'!$D$15:$AC$15</c:f>
              <c:numCache>
                <c:formatCode>General</c:formatCode>
                <c:ptCount val="26"/>
                <c:pt idx="0">
                  <c:v>2025</c:v>
                </c:pt>
                <c:pt idx="5">
                  <c:v>2030</c:v>
                </c:pt>
                <c:pt idx="10">
                  <c:v>2035</c:v>
                </c:pt>
                <c:pt idx="15">
                  <c:v>2040</c:v>
                </c:pt>
                <c:pt idx="20">
                  <c:v>2045</c:v>
                </c:pt>
                <c:pt idx="25">
                  <c:v>2050</c:v>
                </c:pt>
              </c:numCache>
            </c:numRef>
          </c:cat>
          <c:val>
            <c:numRef>
              <c:f>'Result Summary'!$D$11:$AC$11</c:f>
              <c:numCache>
                <c:formatCode>0.0</c:formatCode>
                <c:ptCount val="26"/>
                <c:pt idx="0">
                  <c:v>132.71533042895999</c:v>
                </c:pt>
                <c:pt idx="1">
                  <c:v>175.49802751888799</c:v>
                </c:pt>
                <c:pt idx="2">
                  <c:v>215.72682289199338</c:v>
                </c:pt>
                <c:pt idx="3">
                  <c:v>202.08098323868521</c:v>
                </c:pt>
                <c:pt idx="4">
                  <c:v>44.500749002420335</c:v>
                </c:pt>
                <c:pt idx="5">
                  <c:v>45.390763982468748</c:v>
                </c:pt>
                <c:pt idx="6">
                  <c:v>46.298579262118125</c:v>
                </c:pt>
                <c:pt idx="7">
                  <c:v>47.22455084736049</c:v>
                </c:pt>
                <c:pt idx="8">
                  <c:v>48.169041864307687</c:v>
                </c:pt>
                <c:pt idx="9">
                  <c:v>49.132422701593853</c:v>
                </c:pt>
                <c:pt idx="10">
                  <c:v>50.115071155625728</c:v>
                </c:pt>
                <c:pt idx="11">
                  <c:v>51.117372578738248</c:v>
                </c:pt>
                <c:pt idx="12">
                  <c:v>52.139720030312994</c:v>
                </c:pt>
                <c:pt idx="13">
                  <c:v>53.182514430919262</c:v>
                </c:pt>
                <c:pt idx="14">
                  <c:v>54.246164719537653</c:v>
                </c:pt>
                <c:pt idx="15">
                  <c:v>55.331088013928401</c:v>
                </c:pt>
                <c:pt idx="16">
                  <c:v>56.437709774206965</c:v>
                </c:pt>
                <c:pt idx="17">
                  <c:v>57.566463969691114</c:v>
                </c:pt>
                <c:pt idx="18">
                  <c:v>58.717793249084927</c:v>
                </c:pt>
                <c:pt idx="19">
                  <c:v>59.892149114066633</c:v>
                </c:pt>
                <c:pt idx="20">
                  <c:v>61.089992096347956</c:v>
                </c:pt>
                <c:pt idx="21">
                  <c:v>62.311791938274915</c:v>
                </c:pt>
                <c:pt idx="22">
                  <c:v>63.558027777040415</c:v>
                </c:pt>
                <c:pt idx="23">
                  <c:v>64.829188332581225</c:v>
                </c:pt>
                <c:pt idx="24">
                  <c:v>66.125772099232847</c:v>
                </c:pt>
                <c:pt idx="25">
                  <c:v>67.44828754121751</c:v>
                </c:pt>
              </c:numCache>
            </c:numRef>
          </c:val>
          <c:smooth val="0"/>
          <c:extLst>
            <c:ext xmlns:c16="http://schemas.microsoft.com/office/drawing/2014/chart" uri="{C3380CC4-5D6E-409C-BE32-E72D297353CC}">
              <c16:uniqueId val="{00000001-29FB-B24C-8662-6FEDA86ED7F0}"/>
            </c:ext>
          </c:extLst>
        </c:ser>
        <c:dLbls>
          <c:showLegendKey val="0"/>
          <c:showVal val="0"/>
          <c:showCatName val="0"/>
          <c:showSerName val="0"/>
          <c:showPercent val="0"/>
          <c:showBubbleSize val="0"/>
        </c:dLbls>
        <c:smooth val="0"/>
        <c:axId val="350663391"/>
        <c:axId val="350665103"/>
      </c:lineChart>
      <c:catAx>
        <c:axId val="3506633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crossAx val="350665103"/>
        <c:crosses val="autoZero"/>
        <c:auto val="1"/>
        <c:lblAlgn val="ctr"/>
        <c:lblOffset val="100"/>
        <c:tickLblSkip val="1"/>
        <c:noMultiLvlLbl val="0"/>
      </c:catAx>
      <c:valAx>
        <c:axId val="350665103"/>
        <c:scaling>
          <c:orientation val="minMax"/>
        </c:scaling>
        <c:delete val="0"/>
        <c:axPos val="l"/>
        <c:title>
          <c:tx>
            <c:rich>
              <a:bodyPr rot="-54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r>
                  <a:rPr lang="en-US"/>
                  <a:t>nominal $/kW-yr</a:t>
                </a:r>
              </a:p>
            </c:rich>
          </c:tx>
          <c:overlay val="0"/>
          <c:spPr>
            <a:noFill/>
            <a:ln>
              <a:noFill/>
            </a:ln>
            <a:effectLst/>
          </c:spPr>
          <c:txPr>
            <a:bodyPr rot="-54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crossAx val="350663391"/>
        <c:crosses val="autoZero"/>
        <c:crossBetween val="midCat"/>
      </c:valAx>
      <c:spPr>
        <a:noFill/>
        <a:ln>
          <a:noFill/>
        </a:ln>
        <a:effectLst/>
      </c:spPr>
    </c:plotArea>
    <c:legend>
      <c:legendPos val="r"/>
      <c:layout>
        <c:manualLayout>
          <c:xMode val="edge"/>
          <c:yMode val="edge"/>
          <c:x val="0.50499125109361331"/>
          <c:y val="0.1045416184156213"/>
          <c:w val="0.46639373203349582"/>
          <c:h val="0.17496556465823254"/>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1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GHG Value ($/ton)</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69855002922895"/>
          <c:w val="0.86746017568048317"/>
          <c:h val="0.71647528121855208"/>
        </c:manualLayout>
      </c:layout>
      <c:lineChart>
        <c:grouping val="standard"/>
        <c:varyColors val="0"/>
        <c:ser>
          <c:idx val="0"/>
          <c:order val="0"/>
          <c:spPr>
            <a:ln w="57150">
              <a:solidFill>
                <a:srgbClr val="00B050"/>
              </a:solidFill>
            </a:ln>
          </c:spPr>
          <c:marker>
            <c:symbol val="none"/>
          </c:marker>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- 4hr'!$G$194:$AG$194</c:f>
              <c:numCache>
                <c:formatCode>_("$"* #,##0_);_("$"* \(#,##0\);_("$"* "-"??_);_(@_)</c:formatCode>
                <c:ptCount val="27"/>
                <c:pt idx="0">
                  <c:v>24.141155772123735</c:v>
                </c:pt>
                <c:pt idx="1">
                  <c:v>25.882709888477297</c:v>
                </c:pt>
                <c:pt idx="2">
                  <c:v>43.016276142987692</c:v>
                </c:pt>
                <c:pt idx="3">
                  <c:v>60.927742406417977</c:v>
                </c:pt>
                <c:pt idx="4">
                  <c:v>84.663390649347292</c:v>
                </c:pt>
                <c:pt idx="5">
                  <c:v>110.06942234267424</c:v>
                </c:pt>
                <c:pt idx="6">
                  <c:v>132.12126312233357</c:v>
                </c:pt>
                <c:pt idx="7">
                  <c:v>168.43056708720849</c:v>
                </c:pt>
                <c:pt idx="8">
                  <c:v>219.38900430521682</c:v>
                </c:pt>
                <c:pt idx="9">
                  <c:v>218.76842246582675</c:v>
                </c:pt>
                <c:pt idx="10">
                  <c:v>217.21728764694404</c:v>
                </c:pt>
                <c:pt idx="11">
                  <c:v>214.76744739569435</c:v>
                </c:pt>
                <c:pt idx="12">
                  <c:v>193.85031652395026</c:v>
                </c:pt>
                <c:pt idx="13">
                  <c:v>153.90962071490986</c:v>
                </c:pt>
                <c:pt idx="14">
                  <c:v>169.58426202920612</c:v>
                </c:pt>
                <c:pt idx="15">
                  <c:v>192.63488166919723</c:v>
                </c:pt>
                <c:pt idx="16">
                  <c:v>224.97786015806435</c:v>
                </c:pt>
                <c:pt idx="17">
                  <c:v>269.05285797028887</c:v>
                </c:pt>
                <c:pt idx="18">
                  <c:v>327.43259090935049</c:v>
                </c:pt>
                <c:pt idx="19">
                  <c:v>395.48449892919103</c:v>
                </c:pt>
                <c:pt idx="20">
                  <c:v>458.38578413483458</c:v>
                </c:pt>
                <c:pt idx="21">
                  <c:v>514.29549255757479</c:v>
                </c:pt>
                <c:pt idx="22">
                  <c:v>555.17290714245246</c:v>
                </c:pt>
                <c:pt idx="23">
                  <c:v>583.30379016271343</c:v>
                </c:pt>
                <c:pt idx="24">
                  <c:v>594.96986596596764</c:v>
                </c:pt>
                <c:pt idx="25">
                  <c:v>606.86926328528705</c:v>
                </c:pt>
                <c:pt idx="26">
                  <c:v>619.00664855099274</c:v>
                </c:pt>
              </c:numCache>
            </c:numRef>
          </c:val>
          <c:smooth val="0"/>
          <c:extLst>
            <c:ext xmlns:c16="http://schemas.microsoft.com/office/drawing/2014/chart" uri="{C3380CC4-5D6E-409C-BE32-E72D297353CC}">
              <c16:uniqueId val="{00000000-0EF2-AC46-BC92-EECD03F109DF}"/>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b="1"/>
              <a:t>Capacity Value ($/kW-yr)</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87622512375827"/>
          <c:w val="0.86653508952742164"/>
          <c:h val="0.68084764720865587"/>
        </c:manualLayout>
      </c:layout>
      <c:lineChart>
        <c:grouping val="standard"/>
        <c:varyColors val="0"/>
        <c:ser>
          <c:idx val="0"/>
          <c:order val="0"/>
          <c:spPr>
            <a:ln w="57150">
              <a:solidFill>
                <a:schemeClr val="accent3"/>
              </a:solidFill>
            </a:ln>
          </c:spPr>
          <c:marker>
            <c:symbol val="none"/>
          </c:marker>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- 4hr'!$G$207:$AG$207</c:f>
              <c:numCache>
                <c:formatCode>_("$"* #,##0_);_("$"* \(#,##0\);_("$"* "-"??_);_(@_)</c:formatCode>
                <c:ptCount val="27"/>
                <c:pt idx="0">
                  <c:v>56.923196151677679</c:v>
                </c:pt>
                <c:pt idx="1">
                  <c:v>41.822248166115315</c:v>
                </c:pt>
                <c:pt idx="2">
                  <c:v>123.46131583023667</c:v>
                </c:pt>
                <c:pt idx="3">
                  <c:v>119.05518565172477</c:v>
                </c:pt>
                <c:pt idx="4">
                  <c:v>318.09439956045048</c:v>
                </c:pt>
                <c:pt idx="5">
                  <c:v>290.88959833963401</c:v>
                </c:pt>
                <c:pt idx="6">
                  <c:v>219.94894133462978</c:v>
                </c:pt>
                <c:pt idx="7">
                  <c:v>138.09340683888615</c:v>
                </c:pt>
                <c:pt idx="8">
                  <c:v>47.1750840537971</c:v>
                </c:pt>
                <c:pt idx="9">
                  <c:v>48.118585734873037</c:v>
                </c:pt>
                <c:pt idx="10">
                  <c:v>49.080957449570505</c:v>
                </c:pt>
                <c:pt idx="11">
                  <c:v>50.062576598561911</c:v>
                </c:pt>
                <c:pt idx="12">
                  <c:v>51.063828130533153</c:v>
                </c:pt>
                <c:pt idx="13">
                  <c:v>52.085104693143805</c:v>
                </c:pt>
                <c:pt idx="14">
                  <c:v>53.126806787006693</c:v>
                </c:pt>
                <c:pt idx="15">
                  <c:v>54.189342922746825</c:v>
                </c:pt>
                <c:pt idx="16">
                  <c:v>55.27312978120176</c:v>
                </c:pt>
                <c:pt idx="17">
                  <c:v>56.378592376825793</c:v>
                </c:pt>
                <c:pt idx="18">
                  <c:v>57.506164224362315</c:v>
                </c:pt>
                <c:pt idx="19">
                  <c:v>58.656287508849552</c:v>
                </c:pt>
                <c:pt idx="20">
                  <c:v>59.829413259026552</c:v>
                </c:pt>
                <c:pt idx="21">
                  <c:v>61.026001524207068</c:v>
                </c:pt>
                <c:pt idx="22">
                  <c:v>62.246521554691213</c:v>
                </c:pt>
                <c:pt idx="23">
                  <c:v>63.491451985785041</c:v>
                </c:pt>
                <c:pt idx="24">
                  <c:v>64.76128102550075</c:v>
                </c:pt>
                <c:pt idx="25">
                  <c:v>66.056506646010746</c:v>
                </c:pt>
                <c:pt idx="26">
                  <c:v>67.377636778930977</c:v>
                </c:pt>
              </c:numCache>
            </c:numRef>
          </c:val>
          <c:smooth val="0"/>
          <c:extLst>
            <c:ext xmlns:c16="http://schemas.microsoft.com/office/drawing/2014/chart" uri="{C3380CC4-5D6E-409C-BE32-E72D297353CC}">
              <c16:uniqueId val="{00000000-7113-7B45-84ED-E98DE308FD52}"/>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lang="en-US" sz="11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a:t>
            </a:r>
            <a:r>
              <a:rPr lang="en-US" b="1" baseline="0"/>
              <a:t> + Storage</a:t>
            </a:r>
            <a:r>
              <a:rPr lang="en-US" b="1"/>
              <a:t> Annual Costs vs Values ($/kW)</a:t>
            </a:r>
          </a:p>
        </c:rich>
      </c:tx>
      <c:layout>
        <c:manualLayout>
          <c:xMode val="edge"/>
          <c:yMode val="edge"/>
          <c:x val="3.4180592106279113E-2"/>
          <c:y val="2.04324015929134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 - 4hr'!$B$212</c:f>
              <c:strCache>
                <c:ptCount val="1"/>
                <c:pt idx="0">
                  <c:v>Energy</c:v>
                </c:pt>
              </c:strCache>
            </c:strRef>
          </c:tx>
          <c:spPr>
            <a:solidFill>
              <a:schemeClr val="accent1"/>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- 4hr'!$G$212:$AG$212</c:f>
              <c:numCache>
                <c:formatCode>_("$"* #,##0_);_("$"* \(#,##0\);_("$"* "-"??_);_(@_)</c:formatCode>
                <c:ptCount val="27"/>
                <c:pt idx="0">
                  <c:v>162.18741611242967</c:v>
                </c:pt>
                <c:pt idx="1">
                  <c:v>152.27577812836876</c:v>
                </c:pt>
                <c:pt idx="2">
                  <c:v>144.47907985919238</c:v>
                </c:pt>
                <c:pt idx="3">
                  <c:v>147.13278570413692</c:v>
                </c:pt>
                <c:pt idx="4">
                  <c:v>147.0460815099953</c:v>
                </c:pt>
                <c:pt idx="5">
                  <c:v>144.18159673610296</c:v>
                </c:pt>
                <c:pt idx="6">
                  <c:v>143.31449488908868</c:v>
                </c:pt>
                <c:pt idx="7">
                  <c:v>145.90733045659152</c:v>
                </c:pt>
                <c:pt idx="8">
                  <c:v>148.34000957208409</c:v>
                </c:pt>
                <c:pt idx="9">
                  <c:v>154.31425243358052</c:v>
                </c:pt>
                <c:pt idx="10">
                  <c:v>159.61488788944126</c:v>
                </c:pt>
                <c:pt idx="11">
                  <c:v>166.53587554823378</c:v>
                </c:pt>
                <c:pt idx="12">
                  <c:v>167.10283041990118</c:v>
                </c:pt>
                <c:pt idx="13">
                  <c:v>171.31927674365576</c:v>
                </c:pt>
                <c:pt idx="14">
                  <c:v>178.18692662120361</c:v>
                </c:pt>
                <c:pt idx="15">
                  <c:v>186.89877519938725</c:v>
                </c:pt>
                <c:pt idx="16">
                  <c:v>196.70021633231948</c:v>
                </c:pt>
                <c:pt idx="17">
                  <c:v>197.23370402266843</c:v>
                </c:pt>
                <c:pt idx="18">
                  <c:v>201.79771292433833</c:v>
                </c:pt>
                <c:pt idx="19">
                  <c:v>205.94672815933927</c:v>
                </c:pt>
                <c:pt idx="20">
                  <c:v>212.40390392897982</c:v>
                </c:pt>
                <c:pt idx="21">
                  <c:v>220.3799243084691</c:v>
                </c:pt>
                <c:pt idx="22">
                  <c:v>224.78752279463848</c:v>
                </c:pt>
                <c:pt idx="23">
                  <c:v>229.28327325053124</c:v>
                </c:pt>
                <c:pt idx="24">
                  <c:v>233.86893871554187</c:v>
                </c:pt>
                <c:pt idx="25">
                  <c:v>238.5463174898527</c:v>
                </c:pt>
                <c:pt idx="26">
                  <c:v>243.31724383964979</c:v>
                </c:pt>
              </c:numCache>
            </c:numRef>
          </c:val>
          <c:extLst>
            <c:ext xmlns:c16="http://schemas.microsoft.com/office/drawing/2014/chart" uri="{C3380CC4-5D6E-409C-BE32-E72D297353CC}">
              <c16:uniqueId val="{00000000-F636-064A-80A5-6D18309FCF7B}"/>
            </c:ext>
          </c:extLst>
        </c:ser>
        <c:ser>
          <c:idx val="2"/>
          <c:order val="1"/>
          <c:tx>
            <c:strRef>
              <c:f>'Calculations - 4hr'!$B$213</c:f>
              <c:strCache>
                <c:ptCount val="1"/>
                <c:pt idx="0">
                  <c:v>GHG</c:v>
                </c:pt>
              </c:strCache>
            </c:strRef>
          </c:tx>
          <c:spPr>
            <a:solidFill>
              <a:schemeClr val="accent4"/>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- 4hr'!$G$213:$AG$213</c:f>
              <c:numCache>
                <c:formatCode>_("$"* #,##0_);_("$"* \(#,##0\);_("$"* "-"??_);_(@_)</c:formatCode>
                <c:ptCount val="27"/>
                <c:pt idx="0">
                  <c:v>24.812369293451589</c:v>
                </c:pt>
                <c:pt idx="1">
                  <c:v>27.717012603266351</c:v>
                </c:pt>
                <c:pt idx="2">
                  <c:v>46.150024509689267</c:v>
                </c:pt>
                <c:pt idx="3">
                  <c:v>64.83310756802662</c:v>
                </c:pt>
                <c:pt idx="4">
                  <c:v>87.601772196690973</c:v>
                </c:pt>
                <c:pt idx="5">
                  <c:v>109.43751103549957</c:v>
                </c:pt>
                <c:pt idx="6">
                  <c:v>126.32151204841884</c:v>
                </c:pt>
                <c:pt idx="7">
                  <c:v>160.1938587811988</c:v>
                </c:pt>
                <c:pt idx="8">
                  <c:v>206.41506963159969</c:v>
                </c:pt>
                <c:pt idx="9">
                  <c:v>207.55653864828548</c:v>
                </c:pt>
                <c:pt idx="10">
                  <c:v>207.26466441436509</c:v>
                </c:pt>
                <c:pt idx="11">
                  <c:v>208.13281754414177</c:v>
                </c:pt>
                <c:pt idx="12">
                  <c:v>183.87307493758973</c:v>
                </c:pt>
                <c:pt idx="13">
                  <c:v>145.02006004364847</c:v>
                </c:pt>
                <c:pt idx="14">
                  <c:v>160.4982483637699</c:v>
                </c:pt>
                <c:pt idx="15">
                  <c:v>183.9439866826234</c:v>
                </c:pt>
                <c:pt idx="16">
                  <c:v>216.60290528815796</c:v>
                </c:pt>
                <c:pt idx="17">
                  <c:v>247.94026312053202</c:v>
                </c:pt>
                <c:pt idx="18">
                  <c:v>291.67021318256468</c:v>
                </c:pt>
                <c:pt idx="19">
                  <c:v>344.86671548746693</c:v>
                </c:pt>
                <c:pt idx="20">
                  <c:v>393.37316940482685</c:v>
                </c:pt>
                <c:pt idx="21">
                  <c:v>436.22830093030478</c:v>
                </c:pt>
                <c:pt idx="22">
                  <c:v>470.90075163001336</c:v>
                </c:pt>
                <c:pt idx="23">
                  <c:v>494.76152327040222</c:v>
                </c:pt>
                <c:pt idx="24">
                  <c:v>504.65675373581024</c:v>
                </c:pt>
                <c:pt idx="25">
                  <c:v>514.7498888105265</c:v>
                </c:pt>
                <c:pt idx="26">
                  <c:v>525.04488658673699</c:v>
                </c:pt>
              </c:numCache>
            </c:numRef>
          </c:val>
          <c:extLst>
            <c:ext xmlns:c16="http://schemas.microsoft.com/office/drawing/2014/chart" uri="{C3380CC4-5D6E-409C-BE32-E72D297353CC}">
              <c16:uniqueId val="{00000001-F636-064A-80A5-6D18309FCF7B}"/>
            </c:ext>
          </c:extLst>
        </c:ser>
        <c:ser>
          <c:idx val="3"/>
          <c:order val="2"/>
          <c:tx>
            <c:strRef>
              <c:f>'Calculations - 4hr'!$B$214</c:f>
              <c:strCache>
                <c:ptCount val="1"/>
                <c:pt idx="0">
                  <c:v>Capacity</c:v>
                </c:pt>
              </c:strCache>
            </c:strRef>
          </c:tx>
          <c:spPr>
            <a:solidFill>
              <a:schemeClr val="accent3"/>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- 4hr'!$G$214:$AG$214</c:f>
              <c:numCache>
                <c:formatCode>_("$"* #,##0_);_("$"* \(#,##0\);_("$"* "-"??_);_(@_)</c:formatCode>
                <c:ptCount val="27"/>
                <c:pt idx="0">
                  <c:v>49.665998367648676</c:v>
                </c:pt>
                <c:pt idx="1">
                  <c:v>36.49028602706916</c:v>
                </c:pt>
                <c:pt idx="2">
                  <c:v>96.150947830133475</c:v>
                </c:pt>
                <c:pt idx="3">
                  <c:v>77.751795232211649</c:v>
                </c:pt>
                <c:pt idx="4">
                  <c:v>193.39635639239762</c:v>
                </c:pt>
                <c:pt idx="5">
                  <c:v>163.74022759929696</c:v>
                </c:pt>
                <c:pt idx="6">
                  <c:v>113.89073609340525</c:v>
                </c:pt>
                <c:pt idx="7">
                  <c:v>71.505503318604099</c:v>
                </c:pt>
                <c:pt idx="8">
                  <c:v>24.427510382880378</c:v>
                </c:pt>
                <c:pt idx="9">
                  <c:v>24.916060590537981</c:v>
                </c:pt>
                <c:pt idx="10">
                  <c:v>25.414381802348746</c:v>
                </c:pt>
                <c:pt idx="11">
                  <c:v>24.618232127384552</c:v>
                </c:pt>
                <c:pt idx="12">
                  <c:v>23.780070712700844</c:v>
                </c:pt>
                <c:pt idx="13">
                  <c:v>22.898535548578835</c:v>
                </c:pt>
                <c:pt idx="14">
                  <c:v>21.972226949606871</c:v>
                </c:pt>
                <c:pt idx="15">
                  <c:v>20.99970659245659</c:v>
                </c:pt>
                <c:pt idx="16">
                  <c:v>19.979496530240457</c:v>
                </c:pt>
                <c:pt idx="17">
                  <c:v>18.910078182898694</c:v>
                </c:pt>
                <c:pt idx="18">
                  <c:v>18.058483539429144</c:v>
                </c:pt>
                <c:pt idx="19">
                  <c:v>17.165261078947648</c:v>
                </c:pt>
                <c:pt idx="20">
                  <c:v>16.229086326631119</c:v>
                </c:pt>
                <c:pt idx="21">
                  <c:v>15.248598479790351</c:v>
                </c:pt>
                <c:pt idx="22">
                  <c:v>15.553570449386157</c:v>
                </c:pt>
                <c:pt idx="23">
                  <c:v>15.864641858373883</c:v>
                </c:pt>
                <c:pt idx="24">
                  <c:v>16.181934695541361</c:v>
                </c:pt>
                <c:pt idx="25">
                  <c:v>16.505573389452184</c:v>
                </c:pt>
                <c:pt idx="26">
                  <c:v>16.835684857241233</c:v>
                </c:pt>
              </c:numCache>
            </c:numRef>
          </c:val>
          <c:extLst>
            <c:ext xmlns:c16="http://schemas.microsoft.com/office/drawing/2014/chart" uri="{C3380CC4-5D6E-409C-BE32-E72D297353CC}">
              <c16:uniqueId val="{00000002-F636-064A-80A5-6D18309FCF7B}"/>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3"/>
          <c:tx>
            <c:strRef>
              <c:f>'Calculations - 4hr'!$B$198</c:f>
              <c:strCache>
                <c:ptCount val="1"/>
                <c:pt idx="0">
                  <c:v>RECC</c:v>
                </c:pt>
              </c:strCache>
            </c:strRef>
          </c:tx>
          <c:spPr>
            <a:ln w="57150" cap="rnd">
              <a:solidFill>
                <a:sysClr val="windowText" lastClr="000000"/>
              </a:solidFill>
              <a:round/>
            </a:ln>
            <a:effectLst/>
          </c:spPr>
          <c:marker>
            <c:symbol val="none"/>
          </c:marker>
          <c:val>
            <c:numRef>
              <c:f>'Calculations - 4hr'!$G$198:$AG$198</c:f>
              <c:numCache>
                <c:formatCode>_("$"* #,##0_);_("$"* \(#,##0\);_("$"* "-"??_);_(@_)</c:formatCode>
                <c:ptCount val="27"/>
                <c:pt idx="0">
                  <c:v>236.66578377352994</c:v>
                </c:pt>
                <c:pt idx="1">
                  <c:v>216.48307675870427</c:v>
                </c:pt>
                <c:pt idx="2">
                  <c:v>286.78005219901513</c:v>
                </c:pt>
                <c:pt idx="3">
                  <c:v>289.71768850437519</c:v>
                </c:pt>
                <c:pt idx="4">
                  <c:v>428.0442100990839</c:v>
                </c:pt>
                <c:pt idx="5">
                  <c:v>417.35933537089949</c:v>
                </c:pt>
                <c:pt idx="6">
                  <c:v>383.52674303091277</c:v>
                </c:pt>
                <c:pt idx="7">
                  <c:v>377.60669255639442</c:v>
                </c:pt>
                <c:pt idx="8">
                  <c:v>346.50712508459088</c:v>
                </c:pt>
                <c:pt idx="9">
                  <c:v>347.22500679253494</c:v>
                </c:pt>
                <c:pt idx="10">
                  <c:v>335.51629154174714</c:v>
                </c:pt>
                <c:pt idx="11">
                  <c:v>312.09566451124175</c:v>
                </c:pt>
                <c:pt idx="12">
                  <c:v>311.53534200619674</c:v>
                </c:pt>
                <c:pt idx="13">
                  <c:v>311.05418661795375</c:v>
                </c:pt>
                <c:pt idx="14">
                  <c:v>310.65166131637153</c:v>
                </c:pt>
                <c:pt idx="15">
                  <c:v>300.08953314925725</c:v>
                </c:pt>
                <c:pt idx="16">
                  <c:v>286.09189424361762</c:v>
                </c:pt>
                <c:pt idx="17">
                  <c:v>288.09906555317946</c:v>
                </c:pt>
                <c:pt idx="18">
                  <c:v>290.14506494051335</c:v>
                </c:pt>
                <c:pt idx="19">
                  <c:v>292.23051479238495</c:v>
                </c:pt>
                <c:pt idx="20">
                  <c:v>294.35604941339233</c:v>
                </c:pt>
                <c:pt idx="21">
                  <c:v>244.70502431803408</c:v>
                </c:pt>
                <c:pt idx="22">
                  <c:v>249.59912480439462</c:v>
                </c:pt>
                <c:pt idx="23">
                  <c:v>254.59110730048252</c:v>
                </c:pt>
                <c:pt idx="24">
                  <c:v>259.6829294464921</c:v>
                </c:pt>
                <c:pt idx="25">
                  <c:v>264.87658803542183</c:v>
                </c:pt>
                <c:pt idx="26">
                  <c:v>270.17411979613047</c:v>
                </c:pt>
              </c:numCache>
            </c:numRef>
          </c:val>
          <c:smooth val="0"/>
          <c:extLst>
            <c:ext xmlns:c16="http://schemas.microsoft.com/office/drawing/2014/chart" uri="{C3380CC4-5D6E-409C-BE32-E72D297353CC}">
              <c16:uniqueId val="{00000003-F636-064A-80A5-6D18309FCF7B}"/>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a:t>
            </a:r>
            <a:r>
              <a:rPr lang="en-US" b="1" baseline="0"/>
              <a:t> + Storage</a:t>
            </a:r>
            <a:r>
              <a:rPr lang="en-US" b="1"/>
              <a:t> NPV by Vintage ($/kW)</a:t>
            </a:r>
          </a:p>
        </c:rich>
      </c:tx>
      <c:layout>
        <c:manualLayout>
          <c:xMode val="edge"/>
          <c:yMode val="edge"/>
          <c:x val="3.4180592106279113E-2"/>
          <c:y val="2.04324015929134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 - 4hr'!$B$212</c:f>
              <c:strCache>
                <c:ptCount val="1"/>
                <c:pt idx="0">
                  <c:v>Energy</c:v>
                </c:pt>
              </c:strCache>
            </c:strRef>
          </c:tx>
          <c:spPr>
            <a:solidFill>
              <a:schemeClr val="accent1"/>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- 4hr'!$G$220:$AG$220</c:f>
              <c:numCache>
                <c:formatCode>_("$"* #,##0_);_("$"* \(#,##0\);_("$"* "-"??_);_(@_)</c:formatCode>
                <c:ptCount val="27"/>
                <c:pt idx="0">
                  <c:v>1873.1161093154994</c:v>
                </c:pt>
                <c:pt idx="1">
                  <c:v>1888.646897025523</c:v>
                </c:pt>
                <c:pt idx="2">
                  <c:v>1916.042684779288</c:v>
                </c:pt>
                <c:pt idx="3">
                  <c:v>1954.0710701562391</c:v>
                </c:pt>
                <c:pt idx="4">
                  <c:v>1993.0745488057096</c:v>
                </c:pt>
                <c:pt idx="5">
                  <c:v>2035.8817671153759</c:v>
                </c:pt>
                <c:pt idx="6">
                  <c:v>2085.5655742906765</c:v>
                </c:pt>
                <c:pt idx="7">
                  <c:v>2140.6483219350293</c:v>
                </c:pt>
                <c:pt idx="8">
                  <c:v>2198.0822937021208</c:v>
                </c:pt>
                <c:pt idx="9">
                  <c:v>2258.2177457871662</c:v>
                </c:pt>
                <c:pt idx="10">
                  <c:v>2317.7291520972608</c:v>
                </c:pt>
                <c:pt idx="11">
                  <c:v>2377.2637708781554</c:v>
                </c:pt>
                <c:pt idx="12">
                  <c:v>2435.2225347426083</c:v>
                </c:pt>
                <c:pt idx="13">
                  <c:v>2497.8644211802703</c:v>
                </c:pt>
                <c:pt idx="14">
                  <c:v>2561.9021884405533</c:v>
                </c:pt>
                <c:pt idx="15">
                  <c:v>2624.8073216584448</c:v>
                </c:pt>
                <c:pt idx="16">
                  <c:v>2684.6741450247191</c:v>
                </c:pt>
                <c:pt idx="17">
                  <c:v>2740.21289864549</c:v>
                </c:pt>
                <c:pt idx="18">
                  <c:v>2800.3976487375535</c:v>
                </c:pt>
                <c:pt idx="19">
                  <c:v>2861.5595349349405</c:v>
                </c:pt>
                <c:pt idx="20">
                  <c:v>2924.2078350050128</c:v>
                </c:pt>
                <c:pt idx="21">
                  <c:v>2986.1663088541441</c:v>
                </c:pt>
                <c:pt idx="22">
                  <c:v>3045.8896350312266</c:v>
                </c:pt>
                <c:pt idx="23">
                  <c:v>3106.8074277318506</c:v>
                </c:pt>
                <c:pt idx="24">
                  <c:v>3168.9435762864887</c:v>
                </c:pt>
                <c:pt idx="25">
                  <c:v>3232.3224478122183</c:v>
                </c:pt>
                <c:pt idx="26">
                  <c:v>3296.9688967684624</c:v>
                </c:pt>
              </c:numCache>
            </c:numRef>
          </c:val>
          <c:extLst>
            <c:ext xmlns:c16="http://schemas.microsoft.com/office/drawing/2014/chart" uri="{C3380CC4-5D6E-409C-BE32-E72D297353CC}">
              <c16:uniqueId val="{00000000-B4C3-1D4A-B579-FA79436CF65B}"/>
            </c:ext>
          </c:extLst>
        </c:ser>
        <c:ser>
          <c:idx val="2"/>
          <c:order val="1"/>
          <c:tx>
            <c:strRef>
              <c:f>'Calculations - 4hr'!$B$213</c:f>
              <c:strCache>
                <c:ptCount val="1"/>
                <c:pt idx="0">
                  <c:v>GHG</c:v>
                </c:pt>
              </c:strCache>
            </c:strRef>
          </c:tx>
          <c:spPr>
            <a:solidFill>
              <a:schemeClr val="accent4"/>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- 4hr'!$G$221:$AG$221</c:f>
              <c:numCache>
                <c:formatCode>_("$"* #,##0_);_("$"* \(#,##0\);_("$"* "-"??_);_(@_)</c:formatCode>
                <c:ptCount val="27"/>
                <c:pt idx="0">
                  <c:v>1824.0797805467128</c:v>
                </c:pt>
                <c:pt idx="1">
                  <c:v>2020.8559656767816</c:v>
                </c:pt>
                <c:pt idx="2">
                  <c:v>2230.8607836204037</c:v>
                </c:pt>
                <c:pt idx="3">
                  <c:v>2439.5669282685367</c:v>
                </c:pt>
                <c:pt idx="4">
                  <c:v>2646.6656050567167</c:v>
                </c:pt>
                <c:pt idx="5">
                  <c:v>2847.9906885936211</c:v>
                </c:pt>
                <c:pt idx="6">
                  <c:v>3044.0911697212005</c:v>
                </c:pt>
                <c:pt idx="7">
                  <c:v>3239.5756783960887</c:v>
                </c:pt>
                <c:pt idx="8">
                  <c:v>3417.4499567781377</c:v>
                </c:pt>
                <c:pt idx="9">
                  <c:v>3564.1194288844813</c:v>
                </c:pt>
                <c:pt idx="10">
                  <c:v>3722.4265173357658</c:v>
                </c:pt>
                <c:pt idx="11">
                  <c:v>3894.6955556537337</c:v>
                </c:pt>
                <c:pt idx="12">
                  <c:v>4080.8280119784736</c:v>
                </c:pt>
                <c:pt idx="13">
                  <c:v>4307.0069301875947</c:v>
                </c:pt>
                <c:pt idx="14">
                  <c:v>4590.7929552853666</c:v>
                </c:pt>
                <c:pt idx="15">
                  <c:v>4882.1050634799094</c:v>
                </c:pt>
                <c:pt idx="16">
                  <c:v>5173.5708666702531</c:v>
                </c:pt>
                <c:pt idx="17">
                  <c:v>5456.0350772927341</c:v>
                </c:pt>
                <c:pt idx="18">
                  <c:v>5730.209746311155</c:v>
                </c:pt>
                <c:pt idx="19">
                  <c:v>5983.1457035358198</c:v>
                </c:pt>
                <c:pt idx="20">
                  <c:v>6203.8755005115172</c:v>
                </c:pt>
                <c:pt idx="21">
                  <c:v>6394.7886562711756</c:v>
                </c:pt>
                <c:pt idx="22">
                  <c:v>6559.4114091483571</c:v>
                </c:pt>
                <c:pt idx="23">
                  <c:v>6704.0598019238578</c:v>
                </c:pt>
                <c:pt idx="24">
                  <c:v>6838.140997962334</c:v>
                </c:pt>
                <c:pt idx="25">
                  <c:v>6974.9038179215804</c:v>
                </c:pt>
                <c:pt idx="26">
                  <c:v>7114.4018942800121</c:v>
                </c:pt>
              </c:numCache>
            </c:numRef>
          </c:val>
          <c:extLst>
            <c:ext xmlns:c16="http://schemas.microsoft.com/office/drawing/2014/chart" uri="{C3380CC4-5D6E-409C-BE32-E72D297353CC}">
              <c16:uniqueId val="{00000001-B4C3-1D4A-B579-FA79436CF65B}"/>
            </c:ext>
          </c:extLst>
        </c:ser>
        <c:ser>
          <c:idx val="3"/>
          <c:order val="2"/>
          <c:tx>
            <c:strRef>
              <c:f>'Calculations - 4hr'!$B$214</c:f>
              <c:strCache>
                <c:ptCount val="1"/>
                <c:pt idx="0">
                  <c:v>Capacity</c:v>
                </c:pt>
              </c:strCache>
            </c:strRef>
          </c:tx>
          <c:spPr>
            <a:solidFill>
              <a:schemeClr val="accent3"/>
            </a:solidFill>
            <a:ln>
              <a:noFill/>
            </a:ln>
            <a:effectLst/>
          </c:spPr>
          <c:invertIfNegative val="0"/>
          <c:cat>
            <c:numRef>
              <c:f>'Calculations - 4hr'!$G$28:$AG$28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- 4hr'!$G$222:$AG$222</c:f>
              <c:numCache>
                <c:formatCode>_("$"* #,##0_);_("$"* \(#,##0\);_("$"* "-"??_);_(@_)</c:formatCode>
                <c:ptCount val="27"/>
                <c:pt idx="0">
                  <c:v>684.0086683385</c:v>
                </c:pt>
                <c:pt idx="1">
                  <c:v>687.11085443805359</c:v>
                </c:pt>
                <c:pt idx="2">
                  <c:v>703.67192349702282</c:v>
                </c:pt>
                <c:pt idx="3">
                  <c:v>661.83913404847431</c:v>
                </c:pt>
                <c:pt idx="4">
                  <c:v>635.41070572743001</c:v>
                </c:pt>
                <c:pt idx="5">
                  <c:v>491.46862318127558</c:v>
                </c:pt>
                <c:pt idx="6">
                  <c:v>366.7362832489153</c:v>
                </c:pt>
                <c:pt idx="7">
                  <c:v>282.81058757087879</c:v>
                </c:pt>
                <c:pt idx="8">
                  <c:v>235.20741471791064</c:v>
                </c:pt>
                <c:pt idx="9">
                  <c:v>231.27234633385871</c:v>
                </c:pt>
                <c:pt idx="10">
                  <c:v>226.62791376460183</c:v>
                </c:pt>
                <c:pt idx="11">
                  <c:v>221.21389134075656</c:v>
                </c:pt>
                <c:pt idx="12">
                  <c:v>216.26992538840869</c:v>
                </c:pt>
                <c:pt idx="13">
                  <c:v>211.87372437836626</c:v>
                </c:pt>
                <c:pt idx="14">
                  <c:v>208.1100591616989</c:v>
                </c:pt>
                <c:pt idx="15">
                  <c:v>205.07131675223249</c:v>
                </c:pt>
                <c:pt idx="16">
                  <c:v>202.85809550845218</c:v>
                </c:pt>
                <c:pt idx="17">
                  <c:v>201.57984476060713</c:v>
                </c:pt>
                <c:pt idx="18">
                  <c:v>201.35555215171692</c:v>
                </c:pt>
                <c:pt idx="19">
                  <c:v>202.04588996397683</c:v>
                </c:pt>
                <c:pt idx="20">
                  <c:v>203.76084221790552</c:v>
                </c:pt>
                <c:pt idx="21">
                  <c:v>206.61977800599766</c:v>
                </c:pt>
                <c:pt idx="22">
                  <c:v>210.75217356611759</c:v>
                </c:pt>
                <c:pt idx="23">
                  <c:v>214.96721703743995</c:v>
                </c:pt>
                <c:pt idx="24">
                  <c:v>219.26656137818881</c:v>
                </c:pt>
                <c:pt idx="25">
                  <c:v>223.65189260575252</c:v>
                </c:pt>
                <c:pt idx="26">
                  <c:v>228.12493045786755</c:v>
                </c:pt>
              </c:numCache>
            </c:numRef>
          </c:val>
          <c:extLst>
            <c:ext xmlns:c16="http://schemas.microsoft.com/office/drawing/2014/chart" uri="{C3380CC4-5D6E-409C-BE32-E72D297353CC}">
              <c16:uniqueId val="{00000002-B4C3-1D4A-B579-FA79436CF65B}"/>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3"/>
          <c:tx>
            <c:strRef>
              <c:f>'Calculations - 4hr'!$B$219</c:f>
              <c:strCache>
                <c:ptCount val="1"/>
                <c:pt idx="0">
                  <c:v>NPV RECC</c:v>
                </c:pt>
              </c:strCache>
            </c:strRef>
          </c:tx>
          <c:spPr>
            <a:ln w="50800" cap="rnd">
              <a:solidFill>
                <a:schemeClr val="tx1"/>
              </a:solidFill>
              <a:round/>
            </a:ln>
            <a:effectLst/>
          </c:spPr>
          <c:marker>
            <c:symbol val="none"/>
          </c:marker>
          <c:val>
            <c:numRef>
              <c:f>'Calculations - 4hr'!$G$219:$AG$219</c:f>
              <c:numCache>
                <c:formatCode>_("$"* #,##0_);_("$"* \(#,##0\);_("$"* "-"??_);_(@_)</c:formatCode>
                <c:ptCount val="27"/>
                <c:pt idx="0">
                  <c:v>3547.3828991019441</c:v>
                </c:pt>
                <c:pt idx="1">
                  <c:v>3615.1801664615668</c:v>
                </c:pt>
                <c:pt idx="2">
                  <c:v>3709.0194233432399</c:v>
                </c:pt>
                <c:pt idx="3">
                  <c:v>3740.3402541667383</c:v>
                </c:pt>
                <c:pt idx="4">
                  <c:v>3771.9567186373606</c:v>
                </c:pt>
                <c:pt idx="5">
                  <c:v>3668.5204497080463</c:v>
                </c:pt>
                <c:pt idx="6">
                  <c:v>3569.203309889263</c:v>
                </c:pt>
                <c:pt idx="7">
                  <c:v>3497.4734152581618</c:v>
                </c:pt>
                <c:pt idx="8">
                  <c:v>3427.4521889290681</c:v>
                </c:pt>
                <c:pt idx="9">
                  <c:v>3384.4643786880224</c:v>
                </c:pt>
                <c:pt idx="10">
                  <c:v>3338.6868826924701</c:v>
                </c:pt>
                <c:pt idx="11">
                  <c:v>3302.3639769630863</c:v>
                </c:pt>
                <c:pt idx="12">
                  <c:v>3287.9195110134783</c:v>
                </c:pt>
                <c:pt idx="13">
                  <c:v>3274.1124941194626</c:v>
                </c:pt>
                <c:pt idx="14">
                  <c:v>3260.9329243965885</c:v>
                </c:pt>
                <c:pt idx="15">
                  <c:v>3248.371059482015</c:v>
                </c:pt>
                <c:pt idx="16">
                  <c:v>3246.6551404542079</c:v>
                </c:pt>
                <c:pt idx="17">
                  <c:v>3260.0364487785978</c:v>
                </c:pt>
                <c:pt idx="18">
                  <c:v>3273.6367688474011</c:v>
                </c:pt>
                <c:pt idx="19">
                  <c:v>3287.4582473911169</c:v>
                </c:pt>
                <c:pt idx="20">
                  <c:v>3301.5030652038199</c:v>
                </c:pt>
                <c:pt idx="21">
                  <c:v>3315.7734377067532</c:v>
                </c:pt>
                <c:pt idx="22">
                  <c:v>3382.0889064608887</c:v>
                </c:pt>
                <c:pt idx="23">
                  <c:v>3449.7306845901066</c:v>
                </c:pt>
                <c:pt idx="24">
                  <c:v>3518.7252982819082</c:v>
                </c:pt>
                <c:pt idx="25">
                  <c:v>3589.0998042475462</c:v>
                </c:pt>
                <c:pt idx="26">
                  <c:v>3660.8818003324973</c:v>
                </c:pt>
              </c:numCache>
            </c:numRef>
          </c:val>
          <c:smooth val="0"/>
          <c:extLst>
            <c:ext xmlns:c16="http://schemas.microsoft.com/office/drawing/2014/chart" uri="{C3380CC4-5D6E-409C-BE32-E72D297353CC}">
              <c16:uniqueId val="{00000003-B4C3-1D4A-B579-FA79436CF65B}"/>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GHG Value ($/ton)</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69855002922895"/>
          <c:w val="0.86746017568048317"/>
          <c:h val="0.71647528121855208"/>
        </c:manualLayout>
      </c:layout>
      <c:lineChart>
        <c:grouping val="standard"/>
        <c:varyColors val="0"/>
        <c:ser>
          <c:idx val="0"/>
          <c:order val="0"/>
          <c:spPr>
            <a:ln w="57150">
              <a:solidFill>
                <a:srgbClr val="00B050"/>
              </a:solidFill>
            </a:ln>
          </c:spPr>
          <c:marker>
            <c:symbol val="none"/>
          </c:marker>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- 8hr'!$G$194:$AG$194</c:f>
              <c:numCache>
                <c:formatCode>_("$"* #,##0_);_("$"* \(#,##0\);_("$"* "-"??_);_(@_)</c:formatCode>
                <c:ptCount val="27"/>
                <c:pt idx="0">
                  <c:v>24.141155772123735</c:v>
                </c:pt>
                <c:pt idx="1">
                  <c:v>25.882709888477297</c:v>
                </c:pt>
                <c:pt idx="2">
                  <c:v>43.016276142987692</c:v>
                </c:pt>
                <c:pt idx="3">
                  <c:v>60.927742406417977</c:v>
                </c:pt>
                <c:pt idx="4">
                  <c:v>84.663390649347292</c:v>
                </c:pt>
                <c:pt idx="5">
                  <c:v>110.06942234267424</c:v>
                </c:pt>
                <c:pt idx="6">
                  <c:v>132.12126312233357</c:v>
                </c:pt>
                <c:pt idx="7">
                  <c:v>168.43056708720849</c:v>
                </c:pt>
                <c:pt idx="8">
                  <c:v>219.38900430521682</c:v>
                </c:pt>
                <c:pt idx="9">
                  <c:v>218.76842246582675</c:v>
                </c:pt>
                <c:pt idx="10">
                  <c:v>217.21728764694404</c:v>
                </c:pt>
                <c:pt idx="11">
                  <c:v>214.76744739569435</c:v>
                </c:pt>
                <c:pt idx="12">
                  <c:v>193.85031652395026</c:v>
                </c:pt>
                <c:pt idx="13">
                  <c:v>153.90962071490986</c:v>
                </c:pt>
                <c:pt idx="14">
                  <c:v>169.58426202920612</c:v>
                </c:pt>
                <c:pt idx="15">
                  <c:v>192.63488166919723</c:v>
                </c:pt>
                <c:pt idx="16">
                  <c:v>224.97786015806435</c:v>
                </c:pt>
                <c:pt idx="17">
                  <c:v>269.05285797028887</c:v>
                </c:pt>
                <c:pt idx="18">
                  <c:v>327.43259090935049</c:v>
                </c:pt>
                <c:pt idx="19">
                  <c:v>395.48449892919103</c:v>
                </c:pt>
                <c:pt idx="20">
                  <c:v>458.38578413483458</c:v>
                </c:pt>
                <c:pt idx="21">
                  <c:v>514.29549255757479</c:v>
                </c:pt>
                <c:pt idx="22">
                  <c:v>555.17290714245246</c:v>
                </c:pt>
                <c:pt idx="23">
                  <c:v>583.30379016271343</c:v>
                </c:pt>
                <c:pt idx="24">
                  <c:v>594.96986596596764</c:v>
                </c:pt>
                <c:pt idx="25">
                  <c:v>606.86926328528705</c:v>
                </c:pt>
                <c:pt idx="26">
                  <c:v>619.00664855099274</c:v>
                </c:pt>
              </c:numCache>
            </c:numRef>
          </c:val>
          <c:smooth val="0"/>
          <c:extLst>
            <c:ext xmlns:c16="http://schemas.microsoft.com/office/drawing/2014/chart" uri="{C3380CC4-5D6E-409C-BE32-E72D297353CC}">
              <c16:uniqueId val="{00000000-3978-0043-8144-58D2C3D2D020}"/>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b="1"/>
              <a:t>Capacity Value ($/kW-yr)</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87622512375827"/>
          <c:w val="0.86653508952742164"/>
          <c:h val="0.68084764720865587"/>
        </c:manualLayout>
      </c:layout>
      <c:lineChart>
        <c:grouping val="standard"/>
        <c:varyColors val="0"/>
        <c:ser>
          <c:idx val="0"/>
          <c:order val="0"/>
          <c:spPr>
            <a:ln w="57150">
              <a:solidFill>
                <a:schemeClr val="accent3"/>
              </a:solidFill>
            </a:ln>
          </c:spPr>
          <c:marker>
            <c:symbol val="none"/>
          </c:marker>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- 8hr'!$G$207:$AG$207</c:f>
              <c:numCache>
                <c:formatCode>_("$"* #,##0_);_("$"* \(#,##0\);_("$"* "-"??_);_(@_)</c:formatCode>
                <c:ptCount val="27"/>
                <c:pt idx="0">
                  <c:v>157.85819691846962</c:v>
                </c:pt>
                <c:pt idx="1">
                  <c:v>110.51245617340219</c:v>
                </c:pt>
                <c:pt idx="2">
                  <c:v>250.33042612543585</c:v>
                </c:pt>
                <c:pt idx="3">
                  <c:v>251.37967508471343</c:v>
                </c:pt>
                <c:pt idx="4">
                  <c:v>556.82782189018144</c:v>
                </c:pt>
                <c:pt idx="5">
                  <c:v>479.17642881149646</c:v>
                </c:pt>
                <c:pt idx="6">
                  <c:v>331.83660344221425</c:v>
                </c:pt>
                <c:pt idx="7">
                  <c:v>214.21547481611293</c:v>
                </c:pt>
                <c:pt idx="8">
                  <c:v>47.1750840537971</c:v>
                </c:pt>
                <c:pt idx="9">
                  <c:v>48.118585734873037</c:v>
                </c:pt>
                <c:pt idx="10">
                  <c:v>49.080957449570505</c:v>
                </c:pt>
                <c:pt idx="11">
                  <c:v>50.062576598561911</c:v>
                </c:pt>
                <c:pt idx="12">
                  <c:v>51.063828130533153</c:v>
                </c:pt>
                <c:pt idx="13">
                  <c:v>52.085104693143805</c:v>
                </c:pt>
                <c:pt idx="14">
                  <c:v>53.126806787006693</c:v>
                </c:pt>
                <c:pt idx="15">
                  <c:v>54.189342922746825</c:v>
                </c:pt>
                <c:pt idx="16">
                  <c:v>55.27312978120176</c:v>
                </c:pt>
                <c:pt idx="17">
                  <c:v>56.378592376825793</c:v>
                </c:pt>
                <c:pt idx="18">
                  <c:v>57.506164224362315</c:v>
                </c:pt>
                <c:pt idx="19">
                  <c:v>58.656287508849552</c:v>
                </c:pt>
                <c:pt idx="20">
                  <c:v>59.829413259026552</c:v>
                </c:pt>
                <c:pt idx="21">
                  <c:v>61.026001524207068</c:v>
                </c:pt>
                <c:pt idx="22">
                  <c:v>62.246521554691213</c:v>
                </c:pt>
                <c:pt idx="23">
                  <c:v>63.491451985785041</c:v>
                </c:pt>
                <c:pt idx="24">
                  <c:v>64.76128102550075</c:v>
                </c:pt>
                <c:pt idx="25">
                  <c:v>66.056506646010746</c:v>
                </c:pt>
                <c:pt idx="26">
                  <c:v>67.377636778930977</c:v>
                </c:pt>
              </c:numCache>
            </c:numRef>
          </c:val>
          <c:smooth val="0"/>
          <c:extLst>
            <c:ext xmlns:c16="http://schemas.microsoft.com/office/drawing/2014/chart" uri="{C3380CC4-5D6E-409C-BE32-E72D297353CC}">
              <c16:uniqueId val="{00000000-516E-B94F-BCF2-C05707D6A8BA}"/>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lang="en-US" sz="11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a:t>
            </a:r>
            <a:r>
              <a:rPr lang="en-US" b="1" baseline="0"/>
              <a:t> + Storage</a:t>
            </a:r>
            <a:r>
              <a:rPr lang="en-US" b="1"/>
              <a:t> Annual Costs vs Values ($/kW)</a:t>
            </a:r>
          </a:p>
        </c:rich>
      </c:tx>
      <c:layout>
        <c:manualLayout>
          <c:xMode val="edge"/>
          <c:yMode val="edge"/>
          <c:x val="3.4180592106279113E-2"/>
          <c:y val="2.04324015929134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 - 8hr'!$B$212</c:f>
              <c:strCache>
                <c:ptCount val="1"/>
                <c:pt idx="0">
                  <c:v>Energy</c:v>
                </c:pt>
              </c:strCache>
            </c:strRef>
          </c:tx>
          <c:spPr>
            <a:solidFill>
              <a:schemeClr val="accent1"/>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- 8hr'!$G$212:$AG$212</c:f>
              <c:numCache>
                <c:formatCode>_("$"* #,##0_);_("$"* \(#,##0\);_("$"* "-"??_);_(@_)</c:formatCode>
                <c:ptCount val="27"/>
                <c:pt idx="0">
                  <c:v>180.30562417150483</c:v>
                </c:pt>
                <c:pt idx="1">
                  <c:v>178.48673050584418</c:v>
                </c:pt>
                <c:pt idx="2">
                  <c:v>174.81965740956366</c:v>
                </c:pt>
                <c:pt idx="3">
                  <c:v>181.21982527970795</c:v>
                </c:pt>
                <c:pt idx="4">
                  <c:v>186.58193448068101</c:v>
                </c:pt>
                <c:pt idx="5">
                  <c:v>191.6261066924726</c:v>
                </c:pt>
                <c:pt idx="6">
                  <c:v>197.19233491027032</c:v>
                </c:pt>
                <c:pt idx="7">
                  <c:v>202.63755017202374</c:v>
                </c:pt>
                <c:pt idx="8">
                  <c:v>207.76162764208834</c:v>
                </c:pt>
                <c:pt idx="9">
                  <c:v>217.61914624894811</c:v>
                </c:pt>
                <c:pt idx="10">
                  <c:v>225.24481994585554</c:v>
                </c:pt>
                <c:pt idx="11">
                  <c:v>230.03891569957818</c:v>
                </c:pt>
                <c:pt idx="12">
                  <c:v>235.04994150095141</c:v>
                </c:pt>
                <c:pt idx="13">
                  <c:v>245.39018944408116</c:v>
                </c:pt>
                <c:pt idx="14">
                  <c:v>260.20722100071248</c:v>
                </c:pt>
                <c:pt idx="15">
                  <c:v>278.04957866778108</c:v>
                </c:pt>
                <c:pt idx="16">
                  <c:v>298.64020079607775</c:v>
                </c:pt>
                <c:pt idx="17">
                  <c:v>299.30450652611063</c:v>
                </c:pt>
                <c:pt idx="18">
                  <c:v>304.79256132214374</c:v>
                </c:pt>
                <c:pt idx="19">
                  <c:v>310.40992466238276</c:v>
                </c:pt>
                <c:pt idx="20">
                  <c:v>320.31282276999855</c:v>
                </c:pt>
                <c:pt idx="21">
                  <c:v>334.44167907032516</c:v>
                </c:pt>
                <c:pt idx="22">
                  <c:v>341.13051265173169</c:v>
                </c:pt>
                <c:pt idx="23">
                  <c:v>347.9531229047663</c:v>
                </c:pt>
                <c:pt idx="24">
                  <c:v>354.91218536286169</c:v>
                </c:pt>
                <c:pt idx="25">
                  <c:v>362.0104290701189</c:v>
                </c:pt>
                <c:pt idx="26">
                  <c:v>369.25063765152129</c:v>
                </c:pt>
              </c:numCache>
            </c:numRef>
          </c:val>
          <c:extLst>
            <c:ext xmlns:c16="http://schemas.microsoft.com/office/drawing/2014/chart" uri="{C3380CC4-5D6E-409C-BE32-E72D297353CC}">
              <c16:uniqueId val="{00000000-288C-724A-85FD-FCEF4C6E481D}"/>
            </c:ext>
          </c:extLst>
        </c:ser>
        <c:ser>
          <c:idx val="2"/>
          <c:order val="1"/>
          <c:tx>
            <c:strRef>
              <c:f>'Calculations - 8hr'!$B$213</c:f>
              <c:strCache>
                <c:ptCount val="1"/>
                <c:pt idx="0">
                  <c:v>GHG</c:v>
                </c:pt>
              </c:strCache>
            </c:strRef>
          </c:tx>
          <c:spPr>
            <a:solidFill>
              <a:schemeClr val="accent4"/>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- 8hr'!$G$213:$AG$213</c:f>
              <c:numCache>
                <c:formatCode>_("$"* #,##0_);_("$"* \(#,##0\);_("$"* "-"??_);_(@_)</c:formatCode>
                <c:ptCount val="27"/>
                <c:pt idx="0">
                  <c:v>29.786117604500909</c:v>
                </c:pt>
                <c:pt idx="1">
                  <c:v>33.748933519069418</c:v>
                </c:pt>
                <c:pt idx="2">
                  <c:v>56.420348604414976</c:v>
                </c:pt>
                <c:pt idx="3">
                  <c:v>80.698994513037619</c:v>
                </c:pt>
                <c:pt idx="4">
                  <c:v>112.43377040165362</c:v>
                </c:pt>
                <c:pt idx="5">
                  <c:v>146.88895514786952</c:v>
                </c:pt>
                <c:pt idx="6">
                  <c:v>175.85971196611757</c:v>
                </c:pt>
                <c:pt idx="7">
                  <c:v>224.73246269759849</c:v>
                </c:pt>
                <c:pt idx="8">
                  <c:v>291.94159933416341</c:v>
                </c:pt>
                <c:pt idx="9">
                  <c:v>295.75858451063408</c:v>
                </c:pt>
                <c:pt idx="10">
                  <c:v>295.35620026351035</c:v>
                </c:pt>
                <c:pt idx="11">
                  <c:v>289.9371055163478</c:v>
                </c:pt>
                <c:pt idx="12">
                  <c:v>260.81369949270652</c:v>
                </c:pt>
                <c:pt idx="13">
                  <c:v>209.68113499481541</c:v>
                </c:pt>
                <c:pt idx="14">
                  <c:v>237.05335230273025</c:v>
                </c:pt>
                <c:pt idx="15">
                  <c:v>277.63812031874147</c:v>
                </c:pt>
                <c:pt idx="16">
                  <c:v>334.44969875916081</c:v>
                </c:pt>
                <c:pt idx="17">
                  <c:v>381.4201849861401</c:v>
                </c:pt>
                <c:pt idx="18">
                  <c:v>446.14851648990117</c:v>
                </c:pt>
                <c:pt idx="19">
                  <c:v>527.17355861709711</c:v>
                </c:pt>
                <c:pt idx="20">
                  <c:v>604.08330703940442</c:v>
                </c:pt>
                <c:pt idx="21">
                  <c:v>677.6579101781856</c:v>
                </c:pt>
                <c:pt idx="22">
                  <c:v>731.51975369409854</c:v>
                </c:pt>
                <c:pt idx="23">
                  <c:v>768.58621776940436</c:v>
                </c:pt>
                <c:pt idx="24">
                  <c:v>783.95794212479234</c:v>
                </c:pt>
                <c:pt idx="25">
                  <c:v>799.63710096728823</c:v>
                </c:pt>
                <c:pt idx="26">
                  <c:v>815.629842986634</c:v>
                </c:pt>
              </c:numCache>
            </c:numRef>
          </c:val>
          <c:extLst>
            <c:ext xmlns:c16="http://schemas.microsoft.com/office/drawing/2014/chart" uri="{C3380CC4-5D6E-409C-BE32-E72D297353CC}">
              <c16:uniqueId val="{00000001-288C-724A-85FD-FCEF4C6E481D}"/>
            </c:ext>
          </c:extLst>
        </c:ser>
        <c:ser>
          <c:idx val="3"/>
          <c:order val="2"/>
          <c:tx>
            <c:strRef>
              <c:f>'Calculations - 8hr'!$B$214</c:f>
              <c:strCache>
                <c:ptCount val="1"/>
                <c:pt idx="0">
                  <c:v>Capacity</c:v>
                </c:pt>
              </c:strCache>
            </c:strRef>
          </c:tx>
          <c:spPr>
            <a:solidFill>
              <a:schemeClr val="accent3"/>
            </a:solidFill>
            <a:ln>
              <a:noFill/>
            </a:ln>
            <a:effectLst/>
          </c:spPr>
          <c:invertIfNegative val="0"/>
          <c:cat>
            <c:numRef>
              <c:f>'Calculations - 8hr'!$G$28:$AG$28</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 - 8hr'!$G$214:$AG$214</c:f>
              <c:numCache>
                <c:formatCode>_("$"* #,##0_);_("$"* \(#,##0\);_("$"* "-"??_);_(@_)</c:formatCode>
                <c:ptCount val="27"/>
                <c:pt idx="0">
                  <c:v>139.19658768063675</c:v>
                </c:pt>
                <c:pt idx="1">
                  <c:v>97.447944394604178</c:v>
                </c:pt>
                <c:pt idx="2">
                  <c:v>196.90384210129429</c:v>
                </c:pt>
                <c:pt idx="3">
                  <c:v>169.9542562540633</c:v>
                </c:pt>
                <c:pt idx="4">
                  <c:v>364.83107633489465</c:v>
                </c:pt>
                <c:pt idx="5">
                  <c:v>303.94403627670397</c:v>
                </c:pt>
                <c:pt idx="6">
                  <c:v>203.55343202596504</c:v>
                </c:pt>
                <c:pt idx="7">
                  <c:v>137.51038313372098</c:v>
                </c:pt>
                <c:pt idx="8">
                  <c:v>31.627894677912643</c:v>
                </c:pt>
                <c:pt idx="9">
                  <c:v>33.222824286168354</c:v>
                </c:pt>
                <c:pt idx="10">
                  <c:v>35.253322148696455</c:v>
                </c:pt>
                <c:pt idx="11">
                  <c:v>34.924758694842794</c:v>
                </c:pt>
                <c:pt idx="12">
                  <c:v>34.568951373975516</c:v>
                </c:pt>
                <c:pt idx="13">
                  <c:v>34.184941856795589</c:v>
                </c:pt>
                <c:pt idx="14">
                  <c:v>33.771744378378891</c:v>
                </c:pt>
                <c:pt idx="15">
                  <c:v>33.328345024082807</c:v>
                </c:pt>
                <c:pt idx="16">
                  <c:v>32.853700997863527</c:v>
                </c:pt>
                <c:pt idx="17">
                  <c:v>32.346739872585836</c:v>
                </c:pt>
                <c:pt idx="18">
                  <c:v>29.683221406919728</c:v>
                </c:pt>
                <c:pt idx="19">
                  <c:v>26.900223506677943</c:v>
                </c:pt>
                <c:pt idx="20">
                  <c:v>23.99403240186372</c:v>
                </c:pt>
                <c:pt idx="21">
                  <c:v>20.960833563454248</c:v>
                </c:pt>
                <c:pt idx="22">
                  <c:v>21.380050234723335</c:v>
                </c:pt>
                <c:pt idx="23">
                  <c:v>21.807651239417801</c:v>
                </c:pt>
                <c:pt idx="24">
                  <c:v>22.243804264206162</c:v>
                </c:pt>
                <c:pt idx="25">
                  <c:v>22.688680349490276</c:v>
                </c:pt>
                <c:pt idx="26">
                  <c:v>23.14245395648009</c:v>
                </c:pt>
              </c:numCache>
            </c:numRef>
          </c:val>
          <c:extLst>
            <c:ext xmlns:c16="http://schemas.microsoft.com/office/drawing/2014/chart" uri="{C3380CC4-5D6E-409C-BE32-E72D297353CC}">
              <c16:uniqueId val="{00000002-288C-724A-85FD-FCEF4C6E481D}"/>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3"/>
          <c:tx>
            <c:strRef>
              <c:f>'Calculations - 8hr'!$B$198</c:f>
              <c:strCache>
                <c:ptCount val="1"/>
                <c:pt idx="0">
                  <c:v>RECC</c:v>
                </c:pt>
              </c:strCache>
            </c:strRef>
          </c:tx>
          <c:spPr>
            <a:ln w="57150" cap="rnd">
              <a:solidFill>
                <a:sysClr val="windowText" lastClr="000000"/>
              </a:solidFill>
              <a:round/>
            </a:ln>
            <a:effectLst/>
          </c:spPr>
          <c:marker>
            <c:symbol val="none"/>
          </c:marker>
          <c:val>
            <c:numRef>
              <c:f>'Calculations - 8hr'!$G$198:$AG$198</c:f>
              <c:numCache>
                <c:formatCode>_("$"* #,##0_);_("$"* \(#,##0\);_("$"* "-"??_);_(@_)</c:formatCode>
                <c:ptCount val="27"/>
                <c:pt idx="0">
                  <c:v>349.28832945664249</c:v>
                </c:pt>
                <c:pt idx="1">
                  <c:v>309.68360841951778</c:v>
                </c:pt>
                <c:pt idx="2">
                  <c:v>428.14384811527293</c:v>
                </c:pt>
                <c:pt idx="3">
                  <c:v>431.87307604680888</c:v>
                </c:pt>
                <c:pt idx="4">
                  <c:v>663.84678121722925</c:v>
                </c:pt>
                <c:pt idx="5">
                  <c:v>642.4590981170461</c:v>
                </c:pt>
                <c:pt idx="6">
                  <c:v>576.60547890235296</c:v>
                </c:pt>
                <c:pt idx="7">
                  <c:v>564.88039600334321</c:v>
                </c:pt>
                <c:pt idx="8">
                  <c:v>509.43814928081679</c:v>
                </c:pt>
                <c:pt idx="9">
                  <c:v>510.12025165979111</c:v>
                </c:pt>
                <c:pt idx="10">
                  <c:v>484.42175213789676</c:v>
                </c:pt>
                <c:pt idx="11">
                  <c:v>436.84752563942567</c:v>
                </c:pt>
                <c:pt idx="12">
                  <c:v>436.76423749482876</c:v>
                </c:pt>
                <c:pt idx="13">
                  <c:v>436.77080027181557</c:v>
                </c:pt>
                <c:pt idx="14">
                  <c:v>436.86691620159633</c:v>
                </c:pt>
                <c:pt idx="15">
                  <c:v>424.2583570971434</c:v>
                </c:pt>
                <c:pt idx="16">
                  <c:v>407.03206117255291</c:v>
                </c:pt>
                <c:pt idx="17">
                  <c:v>410.02392836647215</c:v>
                </c:pt>
                <c:pt idx="18">
                  <c:v>413.06829170978051</c:v>
                </c:pt>
                <c:pt idx="19">
                  <c:v>416.16603277315181</c:v>
                </c:pt>
                <c:pt idx="20">
                  <c:v>419.31805032841118</c:v>
                </c:pt>
                <c:pt idx="21">
                  <c:v>349.4742114309102</c:v>
                </c:pt>
                <c:pt idx="22">
                  <c:v>356.46369565952864</c:v>
                </c:pt>
                <c:pt idx="23">
                  <c:v>363.59296957271908</c:v>
                </c:pt>
                <c:pt idx="24">
                  <c:v>370.8648289641738</c:v>
                </c:pt>
                <c:pt idx="25">
                  <c:v>378.28212554345703</c:v>
                </c:pt>
                <c:pt idx="26">
                  <c:v>385.84776805432608</c:v>
                </c:pt>
              </c:numCache>
            </c:numRef>
          </c:val>
          <c:smooth val="0"/>
          <c:extLst>
            <c:ext xmlns:c16="http://schemas.microsoft.com/office/drawing/2014/chart" uri="{C3380CC4-5D6E-409C-BE32-E72D297353CC}">
              <c16:uniqueId val="{00000003-288C-724A-85FD-FCEF4C6E481D}"/>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349252</xdr:colOff>
      <xdr:row>5</xdr:row>
      <xdr:rowOff>76199</xdr:rowOff>
    </xdr:from>
    <xdr:to>
      <xdr:col>3</xdr:col>
      <xdr:colOff>1266826</xdr:colOff>
      <xdr:row>8</xdr:row>
      <xdr:rowOff>57149</xdr:rowOff>
    </xdr:to>
    <xdr:pic>
      <xdr:nvPicPr>
        <xdr:cNvPr id="3" name="Picture 1" descr="E3 fin logos">
          <a:extLst>
            <a:ext uri="{FF2B5EF4-FFF2-40B4-BE49-F238E27FC236}">
              <a16:creationId xmlns:a16="http://schemas.microsoft.com/office/drawing/2014/main" id="{481FA53F-FC31-4896-B77F-92AE7B0B8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340" t="19754" b="65335"/>
        <a:stretch>
          <a:fillRect/>
        </a:stretch>
      </xdr:blipFill>
      <xdr:spPr bwMode="auto">
        <a:xfrm>
          <a:off x="349252" y="1152524"/>
          <a:ext cx="406082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22</xdr:row>
      <xdr:rowOff>79375</xdr:rowOff>
    </xdr:from>
    <xdr:to>
      <xdr:col>6</xdr:col>
      <xdr:colOff>787400</xdr:colOff>
      <xdr:row>43</xdr:row>
      <xdr:rowOff>101600</xdr:rowOff>
    </xdr:to>
    <xdr:graphicFrame macro="">
      <xdr:nvGraphicFramePr>
        <xdr:cNvPr id="8" name="Chart 7">
          <a:extLst>
            <a:ext uri="{FF2B5EF4-FFF2-40B4-BE49-F238E27FC236}">
              <a16:creationId xmlns:a16="http://schemas.microsoft.com/office/drawing/2014/main" id="{8608FA8D-7F15-064A-89E6-E2D03ACFC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224896</xdr:colOff>
      <xdr:row>22</xdr:row>
      <xdr:rowOff>105881</xdr:rowOff>
    </xdr:from>
    <xdr:to>
      <xdr:col>16</xdr:col>
      <xdr:colOff>336021</xdr:colOff>
      <xdr:row>44</xdr:row>
      <xdr:rowOff>144616</xdr:rowOff>
    </xdr:to>
    <xdr:graphicFrame macro="">
      <xdr:nvGraphicFramePr>
        <xdr:cNvPr id="2" name="Chart 8">
          <a:extLst>
            <a:ext uri="{FF2B5EF4-FFF2-40B4-BE49-F238E27FC236}">
              <a16:creationId xmlns:a16="http://schemas.microsoft.com/office/drawing/2014/main" id="{4250AF42-B6F9-3946-ABD7-6985B34AE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195351</xdr:colOff>
      <xdr:row>3</xdr:row>
      <xdr:rowOff>74522</xdr:rowOff>
    </xdr:from>
    <xdr:to>
      <xdr:col>16</xdr:col>
      <xdr:colOff>280685</xdr:colOff>
      <xdr:row>21</xdr:row>
      <xdr:rowOff>71348</xdr:rowOff>
    </xdr:to>
    <xdr:graphicFrame macro="">
      <xdr:nvGraphicFramePr>
        <xdr:cNvPr id="8" name="Chart 21">
          <a:extLst>
            <a:ext uri="{FF2B5EF4-FFF2-40B4-BE49-F238E27FC236}">
              <a16:creationId xmlns:a16="http://schemas.microsoft.com/office/drawing/2014/main" id="{454AE0C8-8737-9B4C-961C-869C8E87B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497945</xdr:colOff>
      <xdr:row>3</xdr:row>
      <xdr:rowOff>99014</xdr:rowOff>
    </xdr:from>
    <xdr:to>
      <xdr:col>24</xdr:col>
      <xdr:colOff>641279</xdr:colOff>
      <xdr:row>21</xdr:row>
      <xdr:rowOff>109448</xdr:rowOff>
    </xdr:to>
    <xdr:graphicFrame macro="">
      <xdr:nvGraphicFramePr>
        <xdr:cNvPr id="10" name="Chart 2">
          <a:extLst>
            <a:ext uri="{FF2B5EF4-FFF2-40B4-BE49-F238E27FC236}">
              <a16:creationId xmlns:a16="http://schemas.microsoft.com/office/drawing/2014/main" id="{CD2A22A3-62A3-9D4F-AC4A-FBE6FFDE5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3</xdr:row>
      <xdr:rowOff>0</xdr:rowOff>
    </xdr:from>
    <xdr:to>
      <xdr:col>36</xdr:col>
      <xdr:colOff>235857</xdr:colOff>
      <xdr:row>20</xdr:row>
      <xdr:rowOff>18143</xdr:rowOff>
    </xdr:to>
    <xdr:graphicFrame macro="">
      <xdr:nvGraphicFramePr>
        <xdr:cNvPr id="21" name="Chart 12">
          <a:extLst>
            <a:ext uri="{FF2B5EF4-FFF2-40B4-BE49-F238E27FC236}">
              <a16:creationId xmlns:a16="http://schemas.microsoft.com/office/drawing/2014/main" id="{3E592B6B-8AA6-D442-A9DF-12995D729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431800</xdr:colOff>
      <xdr:row>2</xdr:row>
      <xdr:rowOff>139700</xdr:rowOff>
    </xdr:from>
    <xdr:to>
      <xdr:col>47</xdr:col>
      <xdr:colOff>668528</xdr:colOff>
      <xdr:row>19</xdr:row>
      <xdr:rowOff>156464</xdr:rowOff>
    </xdr:to>
    <xdr:graphicFrame macro="">
      <xdr:nvGraphicFramePr>
        <xdr:cNvPr id="32" name="Chart 12">
          <a:extLst>
            <a:ext uri="{FF2B5EF4-FFF2-40B4-BE49-F238E27FC236}">
              <a16:creationId xmlns:a16="http://schemas.microsoft.com/office/drawing/2014/main" id="{47CB5161-99E3-CC40-9C07-870523B18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195351</xdr:colOff>
      <xdr:row>3</xdr:row>
      <xdr:rowOff>74522</xdr:rowOff>
    </xdr:from>
    <xdr:to>
      <xdr:col>16</xdr:col>
      <xdr:colOff>280685</xdr:colOff>
      <xdr:row>21</xdr:row>
      <xdr:rowOff>71348</xdr:rowOff>
    </xdr:to>
    <xdr:graphicFrame macro="">
      <xdr:nvGraphicFramePr>
        <xdr:cNvPr id="2" name="Chart 21">
          <a:extLst>
            <a:ext uri="{FF2B5EF4-FFF2-40B4-BE49-F238E27FC236}">
              <a16:creationId xmlns:a16="http://schemas.microsoft.com/office/drawing/2014/main" id="{F0CEB8FF-F727-0742-842A-171FDC590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497945</xdr:colOff>
      <xdr:row>3</xdr:row>
      <xdr:rowOff>99014</xdr:rowOff>
    </xdr:from>
    <xdr:to>
      <xdr:col>24</xdr:col>
      <xdr:colOff>641279</xdr:colOff>
      <xdr:row>21</xdr:row>
      <xdr:rowOff>109448</xdr:rowOff>
    </xdr:to>
    <xdr:graphicFrame macro="">
      <xdr:nvGraphicFramePr>
        <xdr:cNvPr id="3" name="Chart 2">
          <a:extLst>
            <a:ext uri="{FF2B5EF4-FFF2-40B4-BE49-F238E27FC236}">
              <a16:creationId xmlns:a16="http://schemas.microsoft.com/office/drawing/2014/main" id="{E021CE60-54ED-4B4D-A4CB-0CE3C4B69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3</xdr:row>
      <xdr:rowOff>0</xdr:rowOff>
    </xdr:from>
    <xdr:to>
      <xdr:col>36</xdr:col>
      <xdr:colOff>235857</xdr:colOff>
      <xdr:row>20</xdr:row>
      <xdr:rowOff>18143</xdr:rowOff>
    </xdr:to>
    <xdr:graphicFrame macro="">
      <xdr:nvGraphicFramePr>
        <xdr:cNvPr id="4" name="Chart 12">
          <a:extLst>
            <a:ext uri="{FF2B5EF4-FFF2-40B4-BE49-F238E27FC236}">
              <a16:creationId xmlns:a16="http://schemas.microsoft.com/office/drawing/2014/main" id="{A2FE8B2C-1CC0-BC40-B92F-00C91745E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431800</xdr:colOff>
      <xdr:row>2</xdr:row>
      <xdr:rowOff>139700</xdr:rowOff>
    </xdr:from>
    <xdr:to>
      <xdr:col>47</xdr:col>
      <xdr:colOff>668528</xdr:colOff>
      <xdr:row>19</xdr:row>
      <xdr:rowOff>156464</xdr:rowOff>
    </xdr:to>
    <xdr:graphicFrame macro="">
      <xdr:nvGraphicFramePr>
        <xdr:cNvPr id="5" name="Chart 12">
          <a:extLst>
            <a:ext uri="{FF2B5EF4-FFF2-40B4-BE49-F238E27FC236}">
              <a16:creationId xmlns:a16="http://schemas.microsoft.com/office/drawing/2014/main" id="{6DB20FCC-468D-5544-8BD0-C63E3B364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threesf.sharepoint.com/sites/CPUC_IDER/Shared%20Documents/2026%20ACC/ME%20Workbooks/CPUC%20Pro%20Forma%20Data%20Viewer%20-%2026-27%20TPP.xlsx" TargetMode="External"/><Relationship Id="rId1" Type="http://schemas.openxmlformats.org/officeDocument/2006/relationships/externalLinkPath" Target="CPUC%20Pro%20Forma%20Data%20Viewer%20-%2026-27%20TP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4%20ACC/Final%20Models/2024%20ACC%20v1b/2024%20ACC%20Electric%20Model%20v1b1.xlsb" TargetMode="External"/><Relationship Id="rId2" Type="http://schemas.openxmlformats.org/officeDocument/2006/relationships/externalLinkPath" Target="https://ethreesf.sharepoint.com/sites/CPUC_IDER/Shared%20Documents/2024%20ACC/Final%20Models/2024%20ACC%20v1b/2024%20ACC%20Electric%20Model%20v1b1.xlsb" TargetMode="External"/><Relationship Id="rId1" Type="http://schemas.openxmlformats.org/officeDocument/2006/relationships/externalLinkPath" Target="/sites/CPUC_IDER/Shared%20Documents/2024%20ACC/Final%20Models/2024%20ACC%20v1b/2024%20ACC%20Electric%20Model%20v1b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threesf-my.sharepoint.com/personal/sumin_wang_ethree_com/Documents/Microsoft%20Teams%20Chat%20Files/2022%20ACC%20Capacity%20Avoided%20Cost%20v1b.xlsx" TargetMode="External"/><Relationship Id="rId1" Type="http://schemas.openxmlformats.org/officeDocument/2006/relationships/externalLinkPath" Target="https://ethreesf-my.sharepoint.com/personal/sumin_wang_ethree_com/Documents/Microsoft%20Teams%20Chat%20Files/2022%20ACC%20Capacity%20Avoided%20Cost%20v1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ource Comparison_TPP Base"/>
      <sheetName val="Resource Comparison_FR Base"/>
      <sheetName val="Scenario Comparison"/>
      <sheetName val="Cost Data by Scenario &gt;"/>
      <sheetName val="TPP_Base"/>
      <sheetName val="2025_FR_Base"/>
      <sheetName val="Raw Data &gt;"/>
      <sheetName val="RECOST_Export_Base"/>
      <sheetName val="RECOST_Export_Low_LDES"/>
      <sheetName val="Reference &gt;"/>
      <sheetName val="Lists"/>
      <sheetName val="Inflation"/>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Dashboard Viewer"/>
      <sheetName val="Detailed Output"/>
      <sheetName val="IRP Inputs"/>
      <sheetName val="Emissions"/>
      <sheetName val="Energy"/>
      <sheetName val="Generation Capacity"/>
      <sheetName val="Distribution"/>
      <sheetName val="Transmission"/>
      <sheetName val="AS Procurement"/>
      <sheetName val="Losses"/>
      <sheetName val="Methane Leakage"/>
      <sheetName val="References"/>
      <sheetName val="Dropdowns"/>
      <sheetName val="Change Log"/>
      <sheetName val="DR Out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X4">
            <v>2023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RECC"/>
      <sheetName val="IRP Inputs"/>
      <sheetName val="Battery Costs"/>
      <sheetName val="Pro Forma"/>
      <sheetName val="References"/>
      <sheetName val="Change Log"/>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Test2">
      <a:dk1>
        <a:srgbClr val="000000"/>
      </a:dk1>
      <a:lt1>
        <a:srgbClr val="FFFFFF"/>
      </a:lt1>
      <a:dk2>
        <a:srgbClr val="034E6E"/>
      </a:dk2>
      <a:lt2>
        <a:srgbClr val="EEECE1"/>
      </a:lt2>
      <a:accent1>
        <a:srgbClr val="6DA0B5"/>
      </a:accent1>
      <a:accent2>
        <a:srgbClr val="FFC635"/>
      </a:accent2>
      <a:accent3>
        <a:srgbClr val="FF5D35"/>
      </a:accent3>
      <a:accent4>
        <a:srgbClr val="3BDC7C"/>
      </a:accent4>
      <a:accent5>
        <a:srgbClr val="FFA035"/>
      </a:accent5>
      <a:accent6>
        <a:srgbClr val="2C46ED"/>
      </a:accent6>
      <a:hlink>
        <a:srgbClr val="6565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D90A-1710-4247-9262-A36225C89C44}">
  <dimension ref="A1:BZ110"/>
  <sheetViews>
    <sheetView tabSelected="1" workbookViewId="0">
      <selection activeCell="B15" sqref="B15"/>
    </sheetView>
  </sheetViews>
  <sheetFormatPr defaultColWidth="8.81640625" defaultRowHeight="14.5" x14ac:dyDescent="0.35"/>
  <cols>
    <col min="1" max="1" width="7.453125" style="21" customWidth="1"/>
    <col min="2" max="2" width="3" style="24" customWidth="1"/>
    <col min="3" max="3" width="34.453125" style="24" customWidth="1"/>
    <col min="4" max="4" width="109.453125" style="24" customWidth="1"/>
    <col min="5" max="5" width="2.1796875" style="24" customWidth="1"/>
    <col min="6" max="6" width="5" style="24" customWidth="1"/>
    <col min="7" max="78" width="9.1796875" style="25"/>
  </cols>
  <sheetData>
    <row r="1" spans="1:6" x14ac:dyDescent="0.35">
      <c r="B1" s="21"/>
      <c r="C1" s="21"/>
      <c r="D1" s="21"/>
      <c r="E1" s="21"/>
      <c r="F1" s="21"/>
    </row>
    <row r="2" spans="1:6" x14ac:dyDescent="0.35">
      <c r="B2" s="21"/>
      <c r="C2" s="21"/>
      <c r="D2" s="21"/>
      <c r="E2" s="21"/>
      <c r="F2" s="21"/>
    </row>
    <row r="3" spans="1:6" ht="26" x14ac:dyDescent="0.6">
      <c r="B3" s="22" t="s">
        <v>143</v>
      </c>
      <c r="C3" s="21"/>
      <c r="D3" s="21"/>
      <c r="E3" s="21"/>
      <c r="F3" s="21"/>
    </row>
    <row r="4" spans="1:6" ht="15.5" x14ac:dyDescent="0.35">
      <c r="B4" s="23" t="s">
        <v>77</v>
      </c>
      <c r="C4" s="21"/>
      <c r="D4" s="21"/>
      <c r="E4" s="21"/>
      <c r="F4" s="21"/>
    </row>
    <row r="5" spans="1:6" x14ac:dyDescent="0.35">
      <c r="B5" s="83" t="s">
        <v>65</v>
      </c>
      <c r="C5" s="21"/>
      <c r="D5" s="21"/>
      <c r="E5" s="21"/>
      <c r="F5" s="21"/>
    </row>
    <row r="6" spans="1:6" x14ac:dyDescent="0.35">
      <c r="B6" s="21"/>
      <c r="C6" s="21"/>
      <c r="D6" s="21"/>
      <c r="E6" s="21"/>
      <c r="F6" s="21"/>
    </row>
    <row r="7" spans="1:6" x14ac:dyDescent="0.35">
      <c r="B7" s="21"/>
      <c r="C7" s="21"/>
      <c r="D7" s="21"/>
      <c r="E7" s="21"/>
      <c r="F7" s="21"/>
    </row>
    <row r="8" spans="1:6" x14ac:dyDescent="0.35">
      <c r="B8" s="21"/>
      <c r="C8" s="21"/>
      <c r="D8" s="21"/>
      <c r="E8" s="21"/>
      <c r="F8" s="21"/>
    </row>
    <row r="9" spans="1:6" x14ac:dyDescent="0.35">
      <c r="B9" s="21"/>
      <c r="C9" s="21"/>
      <c r="D9" s="21"/>
      <c r="E9" s="21"/>
      <c r="F9" s="21"/>
    </row>
    <row r="10" spans="1:6" x14ac:dyDescent="0.35">
      <c r="A10" s="67"/>
      <c r="B10" s="103" t="s">
        <v>66</v>
      </c>
      <c r="C10" s="103"/>
      <c r="D10" s="67"/>
      <c r="E10" s="67"/>
      <c r="F10" s="67"/>
    </row>
    <row r="11" spans="1:6" x14ac:dyDescent="0.35">
      <c r="A11" s="67"/>
      <c r="B11" s="103" t="s">
        <v>67</v>
      </c>
      <c r="C11" s="103"/>
      <c r="D11" s="67"/>
      <c r="E11" s="67"/>
      <c r="F11" s="67"/>
    </row>
    <row r="12" spans="1:6" x14ac:dyDescent="0.35">
      <c r="A12" s="67"/>
      <c r="B12" s="103" t="s">
        <v>68</v>
      </c>
      <c r="C12" s="103"/>
      <c r="D12" s="67"/>
      <c r="E12" s="67"/>
      <c r="F12" s="67"/>
    </row>
    <row r="13" spans="1:6" x14ac:dyDescent="0.35">
      <c r="A13" s="67"/>
      <c r="B13" s="103" t="s">
        <v>69</v>
      </c>
      <c r="C13" s="103"/>
      <c r="D13" s="67"/>
      <c r="E13" s="67"/>
      <c r="F13" s="67"/>
    </row>
    <row r="14" spans="1:6" x14ac:dyDescent="0.35">
      <c r="A14" s="67"/>
      <c r="B14" s="104">
        <v>46177</v>
      </c>
      <c r="C14" s="104"/>
      <c r="D14" s="67"/>
      <c r="E14" s="67"/>
      <c r="F14" s="67"/>
    </row>
    <row r="15" spans="1:6" ht="15" thickBot="1" x14ac:dyDescent="0.4">
      <c r="A15" s="67"/>
      <c r="B15" s="67"/>
      <c r="C15" s="67"/>
      <c r="D15" s="67"/>
      <c r="E15" s="67"/>
      <c r="F15" s="67"/>
    </row>
    <row r="16" spans="1:6" x14ac:dyDescent="0.35">
      <c r="A16" s="67"/>
      <c r="B16" s="68"/>
      <c r="C16" s="69"/>
      <c r="D16" s="69"/>
      <c r="E16" s="70"/>
      <c r="F16" s="67"/>
    </row>
    <row r="17" spans="1:6" x14ac:dyDescent="0.35">
      <c r="A17" s="67"/>
      <c r="B17" s="71"/>
      <c r="C17" s="72" t="s">
        <v>91</v>
      </c>
      <c r="D17" s="67"/>
      <c r="E17" s="73"/>
      <c r="F17" s="67"/>
    </row>
    <row r="18" spans="1:6" ht="33.5" customHeight="1" x14ac:dyDescent="0.35">
      <c r="A18" s="67"/>
      <c r="B18" s="71"/>
      <c r="C18" s="102" t="s">
        <v>92</v>
      </c>
      <c r="D18" s="102"/>
      <c r="E18" s="73"/>
      <c r="F18" s="67"/>
    </row>
    <row r="19" spans="1:6" x14ac:dyDescent="0.35">
      <c r="A19" s="67"/>
      <c r="B19" s="71"/>
      <c r="C19" s="67"/>
      <c r="D19" s="67"/>
      <c r="E19" s="73"/>
      <c r="F19" s="67"/>
    </row>
    <row r="20" spans="1:6" x14ac:dyDescent="0.35">
      <c r="A20" s="67"/>
      <c r="B20" s="71"/>
      <c r="C20" s="72" t="s">
        <v>70</v>
      </c>
      <c r="D20" s="67"/>
      <c r="E20" s="73"/>
      <c r="F20" s="67"/>
    </row>
    <row r="21" spans="1:6" x14ac:dyDescent="0.35">
      <c r="A21" s="67"/>
      <c r="B21" s="71"/>
      <c r="C21" s="67"/>
      <c r="D21" s="67"/>
      <c r="E21" s="73"/>
      <c r="F21" s="67"/>
    </row>
    <row r="22" spans="1:6" x14ac:dyDescent="0.35">
      <c r="A22" s="67"/>
      <c r="B22" s="71"/>
      <c r="C22" s="74" t="s">
        <v>79</v>
      </c>
      <c r="D22" s="67" t="s">
        <v>89</v>
      </c>
      <c r="E22" s="73"/>
      <c r="F22" s="67"/>
    </row>
    <row r="23" spans="1:6" x14ac:dyDescent="0.35">
      <c r="A23" s="67"/>
      <c r="B23" s="71"/>
      <c r="C23" s="75" t="s">
        <v>119</v>
      </c>
      <c r="D23" s="67" t="s">
        <v>121</v>
      </c>
      <c r="E23" s="73"/>
      <c r="F23" s="67"/>
    </row>
    <row r="24" spans="1:6" x14ac:dyDescent="0.35">
      <c r="A24" s="67"/>
      <c r="B24" s="71"/>
      <c r="C24" s="75" t="s">
        <v>120</v>
      </c>
      <c r="D24" s="67" t="s">
        <v>122</v>
      </c>
      <c r="E24" s="73"/>
      <c r="F24" s="67"/>
    </row>
    <row r="25" spans="1:6" x14ac:dyDescent="0.35">
      <c r="A25" s="67"/>
      <c r="B25" s="71"/>
      <c r="C25" s="74" t="s">
        <v>53</v>
      </c>
      <c r="D25" s="67" t="s">
        <v>88</v>
      </c>
      <c r="E25" s="73"/>
      <c r="F25" s="67"/>
    </row>
    <row r="26" spans="1:6" x14ac:dyDescent="0.35">
      <c r="A26" s="67"/>
      <c r="B26" s="71"/>
      <c r="C26" s="74" t="s">
        <v>71</v>
      </c>
      <c r="D26" s="67" t="s">
        <v>90</v>
      </c>
      <c r="E26" s="73"/>
      <c r="F26" s="67"/>
    </row>
    <row r="27" spans="1:6" x14ac:dyDescent="0.35">
      <c r="A27" s="67"/>
      <c r="B27" s="71"/>
      <c r="C27" s="67"/>
      <c r="D27" s="67"/>
      <c r="E27" s="73"/>
      <c r="F27" s="67"/>
    </row>
    <row r="28" spans="1:6" x14ac:dyDescent="0.35">
      <c r="A28" s="67"/>
      <c r="B28" s="71"/>
      <c r="C28" s="72" t="s">
        <v>72</v>
      </c>
      <c r="D28" s="67"/>
      <c r="E28" s="73"/>
      <c r="F28" s="67"/>
    </row>
    <row r="29" spans="1:6" x14ac:dyDescent="0.35">
      <c r="A29" s="67"/>
      <c r="B29" s="71"/>
      <c r="C29" s="67"/>
      <c r="D29" s="67"/>
      <c r="E29" s="73"/>
      <c r="F29" s="67"/>
    </row>
    <row r="30" spans="1:6" x14ac:dyDescent="0.35">
      <c r="A30" s="67"/>
      <c r="B30" s="71"/>
      <c r="C30" s="76" t="s">
        <v>73</v>
      </c>
      <c r="D30" s="67"/>
      <c r="E30" s="73"/>
      <c r="F30" s="67"/>
    </row>
    <row r="31" spans="1:6" x14ac:dyDescent="0.35">
      <c r="A31" s="67"/>
      <c r="B31" s="71"/>
      <c r="C31" s="18" t="s">
        <v>74</v>
      </c>
      <c r="D31" s="67"/>
      <c r="E31" s="73"/>
      <c r="F31" s="67"/>
    </row>
    <row r="32" spans="1:6" x14ac:dyDescent="0.35">
      <c r="A32" s="67"/>
      <c r="B32" s="71"/>
      <c r="C32" s="77" t="s">
        <v>75</v>
      </c>
      <c r="D32" s="67"/>
      <c r="E32" s="73"/>
      <c r="F32" s="67"/>
    </row>
    <row r="33" spans="1:6" x14ac:dyDescent="0.35">
      <c r="A33" s="67"/>
      <c r="B33" s="71"/>
      <c r="C33" s="78" t="s">
        <v>76</v>
      </c>
      <c r="D33" s="67"/>
      <c r="E33" s="73"/>
      <c r="F33" s="67"/>
    </row>
    <row r="34" spans="1:6" ht="15" thickBot="1" x14ac:dyDescent="0.4">
      <c r="A34" s="67"/>
      <c r="B34" s="79"/>
      <c r="C34" s="80"/>
      <c r="D34" s="81"/>
      <c r="E34" s="82"/>
      <c r="F34" s="67"/>
    </row>
    <row r="35" spans="1:6" x14ac:dyDescent="0.35">
      <c r="B35" s="21"/>
      <c r="C35" s="21"/>
      <c r="D35" s="21"/>
      <c r="E35" s="21"/>
      <c r="F35" s="21"/>
    </row>
    <row r="36" spans="1:6" x14ac:dyDescent="0.35">
      <c r="B36" s="21"/>
      <c r="C36" s="21"/>
      <c r="D36" s="21"/>
      <c r="E36" s="21"/>
      <c r="F36" s="21"/>
    </row>
    <row r="37" spans="1:6" x14ac:dyDescent="0.35">
      <c r="B37" s="21"/>
      <c r="C37" s="21"/>
      <c r="D37" s="21"/>
      <c r="E37" s="21"/>
      <c r="F37" s="21"/>
    </row>
    <row r="38" spans="1:6" x14ac:dyDescent="0.35">
      <c r="B38" s="21"/>
      <c r="C38" s="21"/>
      <c r="D38" s="21"/>
      <c r="E38" s="21"/>
      <c r="F38" s="21"/>
    </row>
    <row r="39" spans="1:6" x14ac:dyDescent="0.35">
      <c r="B39" s="21"/>
      <c r="C39" s="21"/>
      <c r="D39" s="21"/>
      <c r="E39" s="21"/>
      <c r="F39" s="21"/>
    </row>
    <row r="40" spans="1:6" x14ac:dyDescent="0.35">
      <c r="B40" s="21"/>
      <c r="C40" s="21"/>
      <c r="D40" s="21"/>
      <c r="E40" s="21"/>
      <c r="F40" s="21"/>
    </row>
    <row r="41" spans="1:6" x14ac:dyDescent="0.35">
      <c r="B41" s="21"/>
      <c r="C41" s="21"/>
      <c r="D41" s="21"/>
      <c r="E41" s="21"/>
      <c r="F41" s="21"/>
    </row>
    <row r="42" spans="1:6" x14ac:dyDescent="0.35">
      <c r="B42" s="21"/>
      <c r="C42" s="21"/>
      <c r="D42" s="21"/>
      <c r="E42" s="21"/>
      <c r="F42" s="21"/>
    </row>
    <row r="43" spans="1:6" x14ac:dyDescent="0.35">
      <c r="B43" s="21"/>
      <c r="C43" s="21"/>
      <c r="D43" s="21"/>
      <c r="E43" s="21"/>
      <c r="F43" s="21"/>
    </row>
    <row r="44" spans="1:6" x14ac:dyDescent="0.35">
      <c r="B44" s="21"/>
      <c r="C44" s="21"/>
      <c r="D44" s="21"/>
      <c r="E44" s="21"/>
      <c r="F44" s="21"/>
    </row>
    <row r="45" spans="1:6" x14ac:dyDescent="0.35">
      <c r="B45" s="21"/>
      <c r="C45" s="21"/>
      <c r="D45" s="21"/>
      <c r="E45" s="21"/>
      <c r="F45" s="21"/>
    </row>
    <row r="46" spans="1:6" x14ac:dyDescent="0.35">
      <c r="B46" s="21"/>
      <c r="C46" s="21"/>
      <c r="D46" s="21"/>
      <c r="E46" s="21"/>
      <c r="F46" s="21"/>
    </row>
    <row r="47" spans="1:6" x14ac:dyDescent="0.35">
      <c r="B47" s="21"/>
      <c r="C47" s="21"/>
      <c r="D47" s="21"/>
      <c r="E47" s="21"/>
      <c r="F47" s="21"/>
    </row>
    <row r="48" spans="1:6" x14ac:dyDescent="0.35">
      <c r="B48" s="21"/>
      <c r="C48" s="21"/>
      <c r="D48" s="21"/>
      <c r="E48" s="21"/>
      <c r="F48" s="21"/>
    </row>
    <row r="49" spans="2:6" x14ac:dyDescent="0.35">
      <c r="B49" s="21"/>
      <c r="C49" s="21"/>
      <c r="D49" s="21"/>
      <c r="E49" s="21"/>
      <c r="F49" s="21"/>
    </row>
    <row r="50" spans="2:6" x14ac:dyDescent="0.35">
      <c r="B50" s="21"/>
      <c r="C50" s="21"/>
      <c r="D50" s="21"/>
      <c r="E50" s="21"/>
      <c r="F50" s="21"/>
    </row>
    <row r="51" spans="2:6" x14ac:dyDescent="0.35">
      <c r="B51" s="21"/>
      <c r="C51" s="21"/>
      <c r="D51" s="21"/>
      <c r="E51" s="21"/>
      <c r="F51" s="21"/>
    </row>
    <row r="52" spans="2:6" x14ac:dyDescent="0.35">
      <c r="B52" s="21"/>
      <c r="C52" s="21"/>
      <c r="D52" s="21"/>
      <c r="E52" s="21"/>
      <c r="F52" s="21"/>
    </row>
    <row r="53" spans="2:6" x14ac:dyDescent="0.35">
      <c r="B53" s="21"/>
      <c r="C53" s="21"/>
      <c r="D53" s="21"/>
      <c r="E53" s="21"/>
      <c r="F53" s="21"/>
    </row>
    <row r="54" spans="2:6" x14ac:dyDescent="0.35">
      <c r="B54" s="21"/>
      <c r="C54" s="21"/>
      <c r="D54" s="21"/>
      <c r="E54" s="21"/>
      <c r="F54" s="21"/>
    </row>
    <row r="55" spans="2:6" x14ac:dyDescent="0.35">
      <c r="B55" s="21"/>
      <c r="C55" s="21"/>
      <c r="D55" s="21"/>
      <c r="E55" s="21"/>
      <c r="F55" s="21"/>
    </row>
    <row r="56" spans="2:6" x14ac:dyDescent="0.35">
      <c r="B56" s="21"/>
      <c r="C56" s="21"/>
      <c r="D56" s="21"/>
      <c r="E56" s="21"/>
      <c r="F56" s="21"/>
    </row>
    <row r="57" spans="2:6" x14ac:dyDescent="0.35">
      <c r="B57" s="21"/>
      <c r="C57" s="21"/>
      <c r="D57" s="21"/>
      <c r="E57" s="21"/>
      <c r="F57" s="21"/>
    </row>
    <row r="58" spans="2:6" x14ac:dyDescent="0.35">
      <c r="B58" s="21"/>
      <c r="C58" s="21"/>
      <c r="D58" s="21"/>
      <c r="E58" s="21"/>
      <c r="F58" s="21"/>
    </row>
    <row r="59" spans="2:6" x14ac:dyDescent="0.35">
      <c r="B59" s="21"/>
      <c r="C59" s="21"/>
      <c r="D59" s="21"/>
      <c r="E59" s="21"/>
      <c r="F59" s="21"/>
    </row>
    <row r="60" spans="2:6" x14ac:dyDescent="0.35">
      <c r="B60" s="21"/>
      <c r="C60" s="21"/>
      <c r="D60" s="21"/>
      <c r="E60" s="21"/>
      <c r="F60" s="21"/>
    </row>
    <row r="61" spans="2:6" x14ac:dyDescent="0.35">
      <c r="B61" s="21"/>
      <c r="C61" s="21"/>
      <c r="D61" s="21"/>
      <c r="E61" s="21"/>
      <c r="F61" s="21"/>
    </row>
    <row r="62" spans="2:6" x14ac:dyDescent="0.35">
      <c r="B62" s="21"/>
      <c r="C62" s="21"/>
      <c r="D62" s="21"/>
      <c r="E62" s="21"/>
      <c r="F62" s="21"/>
    </row>
    <row r="63" spans="2:6" x14ac:dyDescent="0.35">
      <c r="B63" s="21"/>
      <c r="C63" s="21"/>
      <c r="D63" s="21"/>
      <c r="E63" s="21"/>
      <c r="F63" s="21"/>
    </row>
    <row r="64" spans="2:6" x14ac:dyDescent="0.35">
      <c r="B64" s="21"/>
      <c r="C64" s="21"/>
      <c r="D64" s="21"/>
      <c r="E64" s="21"/>
      <c r="F64" s="21"/>
    </row>
    <row r="65" spans="2:6" x14ac:dyDescent="0.35">
      <c r="B65" s="21"/>
      <c r="C65" s="21"/>
      <c r="D65" s="21"/>
      <c r="E65" s="21"/>
      <c r="F65" s="21"/>
    </row>
    <row r="66" spans="2:6" x14ac:dyDescent="0.35">
      <c r="B66" s="21"/>
      <c r="C66" s="21"/>
      <c r="D66" s="21"/>
      <c r="E66" s="21"/>
      <c r="F66" s="21"/>
    </row>
    <row r="67" spans="2:6" x14ac:dyDescent="0.35">
      <c r="B67" s="21"/>
      <c r="C67" s="21"/>
      <c r="D67" s="21"/>
      <c r="E67" s="21"/>
      <c r="F67" s="21"/>
    </row>
    <row r="68" spans="2:6" x14ac:dyDescent="0.35">
      <c r="B68" s="21"/>
      <c r="C68" s="21"/>
      <c r="D68" s="21"/>
      <c r="E68" s="21"/>
      <c r="F68" s="21"/>
    </row>
    <row r="69" spans="2:6" x14ac:dyDescent="0.35">
      <c r="B69" s="21"/>
      <c r="C69" s="21"/>
      <c r="D69" s="21"/>
      <c r="E69" s="21"/>
      <c r="F69" s="21"/>
    </row>
    <row r="70" spans="2:6" x14ac:dyDescent="0.35">
      <c r="B70" s="21"/>
      <c r="C70" s="21"/>
      <c r="D70" s="21"/>
      <c r="E70" s="21"/>
      <c r="F70" s="21"/>
    </row>
    <row r="71" spans="2:6" x14ac:dyDescent="0.35">
      <c r="B71" s="21"/>
      <c r="C71" s="21"/>
      <c r="D71" s="21"/>
      <c r="E71" s="21"/>
      <c r="F71" s="21"/>
    </row>
    <row r="72" spans="2:6" x14ac:dyDescent="0.35">
      <c r="B72" s="21"/>
      <c r="C72" s="21"/>
      <c r="D72" s="21"/>
      <c r="E72" s="21"/>
      <c r="F72" s="21"/>
    </row>
    <row r="73" spans="2:6" x14ac:dyDescent="0.35">
      <c r="B73" s="21"/>
      <c r="C73" s="21"/>
      <c r="D73" s="21"/>
      <c r="E73" s="21"/>
      <c r="F73" s="21"/>
    </row>
    <row r="74" spans="2:6" x14ac:dyDescent="0.35">
      <c r="B74" s="21"/>
      <c r="C74" s="21"/>
      <c r="D74" s="21"/>
      <c r="E74" s="21"/>
      <c r="F74" s="21"/>
    </row>
    <row r="75" spans="2:6" x14ac:dyDescent="0.35">
      <c r="B75" s="21"/>
      <c r="C75" s="21"/>
      <c r="D75" s="21"/>
      <c r="E75" s="21"/>
      <c r="F75" s="21"/>
    </row>
    <row r="76" spans="2:6" x14ac:dyDescent="0.35">
      <c r="B76" s="21"/>
      <c r="C76" s="21"/>
      <c r="D76" s="21"/>
      <c r="E76" s="21"/>
      <c r="F76" s="21"/>
    </row>
    <row r="77" spans="2:6" x14ac:dyDescent="0.35">
      <c r="B77" s="21"/>
      <c r="C77" s="21"/>
      <c r="D77" s="21"/>
      <c r="E77" s="21"/>
      <c r="F77" s="21"/>
    </row>
    <row r="78" spans="2:6" x14ac:dyDescent="0.35">
      <c r="B78" s="21"/>
      <c r="C78" s="21"/>
      <c r="D78" s="21"/>
      <c r="E78" s="21"/>
      <c r="F78" s="21"/>
    </row>
    <row r="79" spans="2:6" x14ac:dyDescent="0.35">
      <c r="B79" s="21"/>
      <c r="C79" s="21"/>
      <c r="D79" s="21"/>
      <c r="E79" s="21"/>
      <c r="F79" s="21"/>
    </row>
    <row r="80" spans="2:6" x14ac:dyDescent="0.35">
      <c r="B80" s="21"/>
      <c r="C80" s="21"/>
      <c r="D80" s="21"/>
      <c r="E80" s="21"/>
      <c r="F80" s="21"/>
    </row>
    <row r="81" spans="2:6" x14ac:dyDescent="0.35">
      <c r="B81" s="21"/>
      <c r="C81" s="21"/>
      <c r="D81" s="21"/>
      <c r="E81" s="21"/>
      <c r="F81" s="21"/>
    </row>
    <row r="82" spans="2:6" x14ac:dyDescent="0.35">
      <c r="B82" s="21"/>
      <c r="C82" s="21"/>
      <c r="D82" s="21"/>
      <c r="E82" s="21"/>
      <c r="F82" s="21"/>
    </row>
    <row r="83" spans="2:6" x14ac:dyDescent="0.35">
      <c r="B83" s="21"/>
      <c r="C83" s="21"/>
      <c r="D83" s="21"/>
      <c r="E83" s="21"/>
      <c r="F83" s="21"/>
    </row>
    <row r="84" spans="2:6" x14ac:dyDescent="0.35">
      <c r="B84" s="21"/>
      <c r="C84" s="21"/>
      <c r="D84" s="21"/>
      <c r="E84" s="21"/>
      <c r="F84" s="21"/>
    </row>
    <row r="85" spans="2:6" x14ac:dyDescent="0.35">
      <c r="B85" s="21"/>
      <c r="C85" s="21"/>
      <c r="D85" s="21"/>
      <c r="E85" s="21"/>
      <c r="F85" s="21"/>
    </row>
    <row r="86" spans="2:6" x14ac:dyDescent="0.35">
      <c r="B86" s="21"/>
      <c r="C86" s="21"/>
      <c r="D86" s="21"/>
      <c r="E86" s="21"/>
      <c r="F86" s="21"/>
    </row>
    <row r="87" spans="2:6" x14ac:dyDescent="0.35">
      <c r="B87" s="21"/>
      <c r="C87" s="21"/>
      <c r="D87" s="21"/>
      <c r="E87" s="21"/>
      <c r="F87" s="21"/>
    </row>
    <row r="88" spans="2:6" x14ac:dyDescent="0.35">
      <c r="B88" s="21"/>
      <c r="C88" s="21"/>
      <c r="D88" s="21"/>
      <c r="E88" s="21"/>
      <c r="F88" s="21"/>
    </row>
    <row r="89" spans="2:6" x14ac:dyDescent="0.35">
      <c r="B89" s="21"/>
      <c r="C89" s="21"/>
      <c r="D89" s="21"/>
      <c r="E89" s="21"/>
      <c r="F89" s="21"/>
    </row>
    <row r="90" spans="2:6" x14ac:dyDescent="0.35">
      <c r="B90" s="21"/>
      <c r="C90" s="21"/>
      <c r="D90" s="21"/>
      <c r="E90" s="21"/>
      <c r="F90" s="21"/>
    </row>
    <row r="91" spans="2:6" x14ac:dyDescent="0.35">
      <c r="B91" s="21"/>
      <c r="C91" s="21"/>
      <c r="D91" s="21"/>
      <c r="E91" s="21"/>
      <c r="F91" s="21"/>
    </row>
    <row r="92" spans="2:6" x14ac:dyDescent="0.35">
      <c r="B92" s="21"/>
      <c r="C92" s="21"/>
      <c r="D92" s="21"/>
      <c r="E92" s="21"/>
      <c r="F92" s="21"/>
    </row>
    <row r="93" spans="2:6" x14ac:dyDescent="0.35">
      <c r="B93" s="21"/>
      <c r="C93" s="21"/>
      <c r="D93" s="21"/>
      <c r="E93" s="21"/>
      <c r="F93" s="21"/>
    </row>
    <row r="94" spans="2:6" x14ac:dyDescent="0.35">
      <c r="B94" s="21"/>
      <c r="C94" s="21"/>
      <c r="D94" s="21"/>
      <c r="E94" s="21"/>
      <c r="F94" s="21"/>
    </row>
    <row r="95" spans="2:6" x14ac:dyDescent="0.35">
      <c r="B95" s="21"/>
      <c r="C95" s="21"/>
      <c r="D95" s="21"/>
      <c r="E95" s="21"/>
      <c r="F95" s="21"/>
    </row>
    <row r="96" spans="2:6" x14ac:dyDescent="0.35">
      <c r="B96" s="21"/>
      <c r="C96" s="21"/>
      <c r="D96" s="21"/>
      <c r="E96" s="21"/>
      <c r="F96" s="21"/>
    </row>
    <row r="97" spans="2:6" x14ac:dyDescent="0.35">
      <c r="B97" s="21"/>
      <c r="C97" s="21"/>
      <c r="D97" s="21"/>
      <c r="E97" s="21"/>
      <c r="F97" s="21"/>
    </row>
    <row r="98" spans="2:6" x14ac:dyDescent="0.35">
      <c r="B98" s="21"/>
      <c r="C98" s="21"/>
      <c r="D98" s="21"/>
      <c r="E98" s="21"/>
      <c r="F98" s="21"/>
    </row>
    <row r="99" spans="2:6" x14ac:dyDescent="0.35">
      <c r="B99" s="21"/>
      <c r="C99" s="21"/>
      <c r="D99" s="21"/>
      <c r="E99" s="21"/>
      <c r="F99" s="21"/>
    </row>
    <row r="100" spans="2:6" x14ac:dyDescent="0.35">
      <c r="B100" s="21"/>
      <c r="C100" s="21"/>
      <c r="D100" s="21"/>
      <c r="E100" s="21"/>
      <c r="F100" s="21"/>
    </row>
    <row r="101" spans="2:6" x14ac:dyDescent="0.35">
      <c r="B101" s="21"/>
      <c r="C101" s="21"/>
      <c r="D101" s="21"/>
      <c r="E101" s="21"/>
      <c r="F101" s="21"/>
    </row>
    <row r="102" spans="2:6" x14ac:dyDescent="0.35">
      <c r="B102" s="21"/>
      <c r="C102" s="21"/>
      <c r="D102" s="21"/>
      <c r="E102" s="21"/>
      <c r="F102" s="21"/>
    </row>
    <row r="103" spans="2:6" x14ac:dyDescent="0.35">
      <c r="B103" s="21"/>
      <c r="C103" s="21"/>
      <c r="D103" s="21"/>
      <c r="E103" s="21"/>
      <c r="F103" s="21"/>
    </row>
    <row r="104" spans="2:6" x14ac:dyDescent="0.35">
      <c r="F104" s="21"/>
    </row>
    <row r="105" spans="2:6" x14ac:dyDescent="0.35">
      <c r="F105" s="21"/>
    </row>
    <row r="106" spans="2:6" x14ac:dyDescent="0.35">
      <c r="F106" s="21"/>
    </row>
    <row r="107" spans="2:6" x14ac:dyDescent="0.35">
      <c r="F107" s="21"/>
    </row>
    <row r="108" spans="2:6" x14ac:dyDescent="0.35">
      <c r="F108" s="21"/>
    </row>
    <row r="109" spans="2:6" x14ac:dyDescent="0.35">
      <c r="F109" s="21"/>
    </row>
    <row r="110" spans="2:6" x14ac:dyDescent="0.35">
      <c r="F110" s="21"/>
    </row>
  </sheetData>
  <mergeCells count="6">
    <mergeCell ref="C18:D18"/>
    <mergeCell ref="B10:C10"/>
    <mergeCell ref="B11:C11"/>
    <mergeCell ref="B12:C12"/>
    <mergeCell ref="B13:C13"/>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DF0A-EDEE-4249-B3D8-4C30051632A4}">
  <dimension ref="A1:GX15"/>
  <sheetViews>
    <sheetView zoomScaleNormal="100" workbookViewId="0">
      <selection activeCell="B18" sqref="B18"/>
    </sheetView>
  </sheetViews>
  <sheetFormatPr defaultColWidth="11.453125" defaultRowHeight="14.5" x14ac:dyDescent="0.35"/>
  <cols>
    <col min="1" max="1" width="6.453125" customWidth="1"/>
    <col min="2" max="2" width="41" customWidth="1"/>
  </cols>
  <sheetData>
    <row r="1" spans="1:206" s="13" customFormat="1" ht="21" x14ac:dyDescent="0.5">
      <c r="A1" s="11" t="s">
        <v>79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row>
    <row r="3" spans="1:206" x14ac:dyDescent="0.35">
      <c r="B3" t="s">
        <v>142</v>
      </c>
      <c r="C3" s="85">
        <v>2036</v>
      </c>
    </row>
    <row r="5" spans="1:206" x14ac:dyDescent="0.35">
      <c r="B5" s="4"/>
      <c r="C5" s="4">
        <v>2024</v>
      </c>
      <c r="D5" s="4">
        <f t="shared" ref="D5:AC5" si="0">C5+1</f>
        <v>2025</v>
      </c>
      <c r="E5" s="4">
        <f t="shared" si="0"/>
        <v>2026</v>
      </c>
      <c r="F5" s="4">
        <f t="shared" si="0"/>
        <v>2027</v>
      </c>
      <c r="G5" s="4">
        <f t="shared" si="0"/>
        <v>2028</v>
      </c>
      <c r="H5" s="4">
        <f t="shared" si="0"/>
        <v>2029</v>
      </c>
      <c r="I5" s="4">
        <f t="shared" si="0"/>
        <v>2030</v>
      </c>
      <c r="J5" s="4">
        <f t="shared" si="0"/>
        <v>2031</v>
      </c>
      <c r="K5" s="4">
        <f t="shared" si="0"/>
        <v>2032</v>
      </c>
      <c r="L5" s="4">
        <f t="shared" si="0"/>
        <v>2033</v>
      </c>
      <c r="M5" s="4">
        <f t="shared" si="0"/>
        <v>2034</v>
      </c>
      <c r="N5" s="4">
        <f t="shared" si="0"/>
        <v>2035</v>
      </c>
      <c r="O5" s="4">
        <f t="shared" si="0"/>
        <v>2036</v>
      </c>
      <c r="P5" s="4">
        <f t="shared" si="0"/>
        <v>2037</v>
      </c>
      <c r="Q5" s="4">
        <f t="shared" si="0"/>
        <v>2038</v>
      </c>
      <c r="R5" s="4">
        <f t="shared" si="0"/>
        <v>2039</v>
      </c>
      <c r="S5" s="4">
        <f t="shared" si="0"/>
        <v>2040</v>
      </c>
      <c r="T5" s="4">
        <f t="shared" si="0"/>
        <v>2041</v>
      </c>
      <c r="U5" s="4">
        <f t="shared" si="0"/>
        <v>2042</v>
      </c>
      <c r="V5" s="4">
        <f t="shared" si="0"/>
        <v>2043</v>
      </c>
      <c r="W5" s="4">
        <f t="shared" si="0"/>
        <v>2044</v>
      </c>
      <c r="X5" s="4">
        <f t="shared" si="0"/>
        <v>2045</v>
      </c>
      <c r="Y5" s="4">
        <f t="shared" si="0"/>
        <v>2046</v>
      </c>
      <c r="Z5" s="4">
        <f t="shared" si="0"/>
        <v>2047</v>
      </c>
      <c r="AA5" s="4">
        <f t="shared" si="0"/>
        <v>2048</v>
      </c>
      <c r="AB5" s="4">
        <f t="shared" si="0"/>
        <v>2049</v>
      </c>
      <c r="AC5" s="4">
        <f t="shared" si="0"/>
        <v>2050</v>
      </c>
    </row>
    <row r="6" spans="1:206" x14ac:dyDescent="0.35">
      <c r="B6" s="6" t="s">
        <v>80</v>
      </c>
      <c r="C6" s="40"/>
      <c r="D6" s="40"/>
      <c r="E6" s="40"/>
      <c r="F6" s="40"/>
      <c r="G6" s="41"/>
      <c r="H6" s="40"/>
      <c r="I6" s="6"/>
      <c r="J6" s="40"/>
      <c r="K6" s="40"/>
      <c r="L6" s="40"/>
      <c r="M6" s="40"/>
      <c r="N6" s="40"/>
      <c r="O6" s="41"/>
      <c r="P6" s="40"/>
      <c r="Q6" s="6"/>
      <c r="R6" s="40"/>
      <c r="S6" s="40"/>
      <c r="T6" s="40"/>
      <c r="U6" s="6"/>
      <c r="V6" s="40"/>
      <c r="W6" s="40"/>
      <c r="X6" s="40"/>
      <c r="Y6" s="40"/>
      <c r="Z6" s="40"/>
      <c r="AA6" s="41"/>
      <c r="AB6" s="40"/>
      <c r="AC6" s="6"/>
    </row>
    <row r="7" spans="1:206" x14ac:dyDescent="0.35">
      <c r="B7" t="s">
        <v>82</v>
      </c>
      <c r="C7" s="48">
        <v>24.141155489999999</v>
      </c>
      <c r="D7" s="48">
        <v>25.882710306048001</v>
      </c>
      <c r="E7" s="48">
        <v>27.813083526878401</v>
      </c>
      <c r="F7" s="48">
        <v>29.877552697011264</v>
      </c>
      <c r="G7" s="48">
        <v>37.406768581011725</v>
      </c>
      <c r="H7" s="48">
        <v>147.76057205466125</v>
      </c>
      <c r="I7" s="48">
        <v>230.1617529979651</v>
      </c>
      <c r="J7" s="48">
        <v>255.78413274374535</v>
      </c>
      <c r="K7" s="48">
        <v>275.9266765524448</v>
      </c>
      <c r="L7" s="48">
        <v>300.37402971091677</v>
      </c>
      <c r="M7" s="48">
        <v>239.1995972075066</v>
      </c>
      <c r="N7" s="48">
        <v>256.7469180068187</v>
      </c>
      <c r="O7" s="48">
        <v>274.90045179922032</v>
      </c>
      <c r="P7" s="48">
        <v>293.67742817611656</v>
      </c>
      <c r="Q7" s="48">
        <v>313.09552342736765</v>
      </c>
      <c r="R7" s="48">
        <v>333.17287151739833</v>
      </c>
      <c r="S7" s="48">
        <v>353.92807532166069</v>
      </c>
      <c r="T7" s="48">
        <v>374.31947846569631</v>
      </c>
      <c r="U7" s="48">
        <v>395.38496650536462</v>
      </c>
      <c r="V7" s="48">
        <v>417.1433462752334</v>
      </c>
      <c r="W7" s="48">
        <v>439.61390724929328</v>
      </c>
      <c r="X7" s="48">
        <v>462.8164333238085</v>
      </c>
      <c r="Y7" s="48">
        <v>472.07276199028468</v>
      </c>
      <c r="Z7" s="48">
        <v>481.51421723009037</v>
      </c>
      <c r="AA7" s="48">
        <v>491.14450157469224</v>
      </c>
      <c r="AB7" s="48">
        <v>500.96739160618597</v>
      </c>
      <c r="AC7" s="48">
        <v>510.98673943830983</v>
      </c>
    </row>
    <row r="8" spans="1:206" x14ac:dyDescent="0.35">
      <c r="B8" t="s">
        <v>115</v>
      </c>
      <c r="C8" s="66">
        <f ca="1">'Calculations - 4hr'!G194</f>
        <v>24.141155772123735</v>
      </c>
      <c r="D8" s="66">
        <f ca="1">'Calculations - 4hr'!H194</f>
        <v>25.882709888477297</v>
      </c>
      <c r="E8" s="66">
        <f ca="1">'Calculations - 4hr'!I194</f>
        <v>43.016276142987692</v>
      </c>
      <c r="F8" s="66">
        <f ca="1">'Calculations - 4hr'!J194</f>
        <v>60.927742406417977</v>
      </c>
      <c r="G8" s="66">
        <f ca="1">'Calculations - 4hr'!K194</f>
        <v>84.663390649347292</v>
      </c>
      <c r="H8" s="66">
        <f ca="1">'Calculations - 4hr'!L194</f>
        <v>110.06942234267424</v>
      </c>
      <c r="I8" s="66">
        <f ca="1">'Calculations - 4hr'!M194</f>
        <v>132.12126312233357</v>
      </c>
      <c r="J8" s="66">
        <f ca="1">'Calculations - 4hr'!N194</f>
        <v>168.43056708720849</v>
      </c>
      <c r="K8" s="66">
        <f ca="1">'Calculations - 4hr'!O194</f>
        <v>219.38900430521682</v>
      </c>
      <c r="L8" s="66">
        <f ca="1">'Calculations - 4hr'!P194</f>
        <v>218.76842246582675</v>
      </c>
      <c r="M8" s="66">
        <f ca="1">'Calculations - 4hr'!Q194</f>
        <v>217.21728764694404</v>
      </c>
      <c r="N8" s="66">
        <f ca="1">'Calculations - 4hr'!R194</f>
        <v>214.76744739569435</v>
      </c>
      <c r="O8" s="66">
        <f ca="1">'Calculations - 4hr'!S194</f>
        <v>193.85031652395026</v>
      </c>
      <c r="P8" s="66">
        <f ca="1">'Calculations - 4hr'!T194</f>
        <v>153.90962071490986</v>
      </c>
      <c r="Q8" s="66">
        <f ca="1">'Calculations - 4hr'!U194</f>
        <v>169.58426202920612</v>
      </c>
      <c r="R8" s="66">
        <f ca="1">'Calculations - 4hr'!V194</f>
        <v>192.63488166919723</v>
      </c>
      <c r="S8" s="66">
        <f ca="1">'Calculations - 4hr'!W194</f>
        <v>224.97786015806435</v>
      </c>
      <c r="T8" s="66">
        <f ca="1">'Calculations - 4hr'!X194</f>
        <v>269.05285797028887</v>
      </c>
      <c r="U8" s="66">
        <f ca="1">'Calculations - 4hr'!Y194</f>
        <v>327.43259090935049</v>
      </c>
      <c r="V8" s="66">
        <f ca="1">'Calculations - 4hr'!Z194</f>
        <v>395.48449892919103</v>
      </c>
      <c r="W8" s="66">
        <f ca="1">'Calculations - 4hr'!AA194</f>
        <v>458.38578413483458</v>
      </c>
      <c r="X8" s="66">
        <f ca="1">'Calculations - 4hr'!AB194</f>
        <v>514.29549255757479</v>
      </c>
      <c r="Y8" s="66">
        <f ca="1">'Calculations - 4hr'!AC194</f>
        <v>555.17290714245246</v>
      </c>
      <c r="Z8" s="66">
        <f ca="1">'Calculations - 4hr'!AD194</f>
        <v>583.30379016271343</v>
      </c>
      <c r="AA8" s="66">
        <f ca="1">'Calculations - 4hr'!AE194</f>
        <v>594.96986596596764</v>
      </c>
      <c r="AB8" s="66">
        <f ca="1">'Calculations - 4hr'!AF194</f>
        <v>606.86926328528705</v>
      </c>
      <c r="AC8" s="66">
        <f ca="1">'Calculations - 4hr'!AG194</f>
        <v>619.00664855099274</v>
      </c>
    </row>
    <row r="10" spans="1:206" x14ac:dyDescent="0.35">
      <c r="B10" s="6" t="s">
        <v>81</v>
      </c>
      <c r="C10" s="40"/>
      <c r="D10" s="40"/>
      <c r="E10" s="40"/>
      <c r="F10" s="40"/>
      <c r="G10" s="41"/>
      <c r="H10" s="40"/>
      <c r="I10" s="6"/>
      <c r="J10" s="40"/>
      <c r="K10" s="40"/>
      <c r="L10" s="40"/>
      <c r="M10" s="40"/>
      <c r="N10" s="40"/>
      <c r="O10" s="41"/>
      <c r="P10" s="40"/>
      <c r="Q10" s="6"/>
      <c r="R10" s="40"/>
      <c r="S10" s="40"/>
      <c r="T10" s="40"/>
      <c r="U10" s="6"/>
      <c r="V10" s="40"/>
      <c r="W10" s="40"/>
      <c r="X10" s="40"/>
      <c r="Y10" s="40"/>
      <c r="Z10" s="40"/>
      <c r="AA10" s="41"/>
      <c r="AB10" s="40"/>
      <c r="AC10" s="6"/>
    </row>
    <row r="11" spans="1:206" x14ac:dyDescent="0.35">
      <c r="B11" t="s">
        <v>82</v>
      </c>
      <c r="C11" s="48">
        <v>120.830380956</v>
      </c>
      <c r="D11" s="48">
        <v>132.71533042895999</v>
      </c>
      <c r="E11" s="48">
        <v>175.49802751888799</v>
      </c>
      <c r="F11" s="48">
        <v>215.72682289199338</v>
      </c>
      <c r="G11" s="48">
        <v>202.08098323868521</v>
      </c>
      <c r="H11" s="48">
        <v>44.500749002420335</v>
      </c>
      <c r="I11" s="48">
        <v>45.390763982468748</v>
      </c>
      <c r="J11" s="48">
        <v>46.298579262118125</v>
      </c>
      <c r="K11" s="48">
        <v>47.22455084736049</v>
      </c>
      <c r="L11" s="48">
        <v>48.169041864307687</v>
      </c>
      <c r="M11" s="48">
        <v>49.132422701593853</v>
      </c>
      <c r="N11" s="48">
        <v>50.115071155625728</v>
      </c>
      <c r="O11" s="48">
        <v>51.117372578738248</v>
      </c>
      <c r="P11" s="48">
        <v>52.139720030312994</v>
      </c>
      <c r="Q11" s="48">
        <v>53.182514430919262</v>
      </c>
      <c r="R11" s="48">
        <v>54.246164719537653</v>
      </c>
      <c r="S11" s="48">
        <v>55.331088013928401</v>
      </c>
      <c r="T11" s="48">
        <v>56.437709774206965</v>
      </c>
      <c r="U11" s="48">
        <v>57.566463969691114</v>
      </c>
      <c r="V11" s="48">
        <v>58.717793249084927</v>
      </c>
      <c r="W11" s="48">
        <v>59.892149114066633</v>
      </c>
      <c r="X11" s="48">
        <v>61.089992096347956</v>
      </c>
      <c r="Y11" s="48">
        <v>62.311791938274915</v>
      </c>
      <c r="Z11" s="48">
        <v>63.558027777040415</v>
      </c>
      <c r="AA11" s="48">
        <v>64.829188332581225</v>
      </c>
      <c r="AB11" s="48">
        <v>66.125772099232847</v>
      </c>
      <c r="AC11" s="48">
        <v>67.44828754121751</v>
      </c>
    </row>
    <row r="12" spans="1:206" x14ac:dyDescent="0.35">
      <c r="B12" t="s">
        <v>116</v>
      </c>
      <c r="C12" s="95">
        <f ca="1">'Calculations - 4hr'!G207</f>
        <v>56.923196151677679</v>
      </c>
      <c r="D12" s="95">
        <f ca="1">'Calculations - 4hr'!H207</f>
        <v>41.822248166115315</v>
      </c>
      <c r="E12" s="95">
        <f ca="1">'Calculations - 4hr'!I207</f>
        <v>123.46131583023667</v>
      </c>
      <c r="F12" s="95">
        <f ca="1">'Calculations - 4hr'!J207</f>
        <v>119.05518565172477</v>
      </c>
      <c r="G12" s="95">
        <f ca="1">'Calculations - 4hr'!K207</f>
        <v>318.09439956045048</v>
      </c>
      <c r="H12" s="95">
        <f ca="1">'Calculations - 4hr'!L207</f>
        <v>290.88959833963401</v>
      </c>
      <c r="I12" s="95">
        <f ca="1">'Calculations - 4hr'!M207</f>
        <v>219.94894133462978</v>
      </c>
      <c r="J12" s="95">
        <f ca="1">'Calculations - 4hr'!N207</f>
        <v>138.09340683888615</v>
      </c>
      <c r="K12" s="95">
        <f ca="1">'Calculations - 4hr'!O207</f>
        <v>47.1750840537971</v>
      </c>
      <c r="L12" s="95">
        <f ca="1">'Calculations - 4hr'!P207</f>
        <v>48.118585734873037</v>
      </c>
      <c r="M12" s="95">
        <f ca="1">'Calculations - 4hr'!Q207</f>
        <v>49.080957449570505</v>
      </c>
      <c r="N12" s="95">
        <f ca="1">'Calculations - 4hr'!R207</f>
        <v>50.062576598561911</v>
      </c>
      <c r="O12" s="95">
        <f ca="1">'Calculations - 4hr'!S207</f>
        <v>51.063828130533153</v>
      </c>
      <c r="P12" s="95">
        <f ca="1">'Calculations - 4hr'!T207</f>
        <v>52.085104693143805</v>
      </c>
      <c r="Q12" s="95">
        <f ca="1">'Calculations - 4hr'!U207</f>
        <v>53.126806787006693</v>
      </c>
      <c r="R12" s="95">
        <f ca="1">'Calculations - 4hr'!V207</f>
        <v>54.189342922746825</v>
      </c>
      <c r="S12" s="95">
        <f ca="1">'Calculations - 4hr'!W207</f>
        <v>55.27312978120176</v>
      </c>
      <c r="T12" s="95">
        <f ca="1">'Calculations - 4hr'!X207</f>
        <v>56.378592376825793</v>
      </c>
      <c r="U12" s="95">
        <f ca="1">'Calculations - 4hr'!Y207</f>
        <v>57.506164224362315</v>
      </c>
      <c r="V12" s="95">
        <f ca="1">'Calculations - 4hr'!Z207</f>
        <v>58.656287508849552</v>
      </c>
      <c r="W12" s="95">
        <f ca="1">'Calculations - 4hr'!AA207</f>
        <v>59.829413259026552</v>
      </c>
      <c r="X12" s="95">
        <f ca="1">'Calculations - 4hr'!AB207</f>
        <v>61.026001524207068</v>
      </c>
      <c r="Y12" s="95">
        <f ca="1">'Calculations - 4hr'!AC207</f>
        <v>62.246521554691213</v>
      </c>
      <c r="Z12" s="95">
        <f ca="1">'Calculations - 4hr'!AD207</f>
        <v>63.491451985785041</v>
      </c>
      <c r="AA12" s="95">
        <f ca="1">'Calculations - 4hr'!AE207</f>
        <v>64.76128102550075</v>
      </c>
      <c r="AB12" s="95">
        <f ca="1">'Calculations - 4hr'!AF207</f>
        <v>66.056506646010746</v>
      </c>
      <c r="AC12" s="95">
        <f ca="1">'Calculations - 4hr'!AG207</f>
        <v>67.377636778930977</v>
      </c>
    </row>
    <row r="13" spans="1:206" x14ac:dyDescent="0.35">
      <c r="B13" t="s">
        <v>117</v>
      </c>
      <c r="C13" s="95">
        <f ca="1">'Calculations - 8hr'!G207</f>
        <v>157.85819691846962</v>
      </c>
      <c r="D13" s="95">
        <f ca="1">'Calculations - 8hr'!H207</f>
        <v>110.51245617340219</v>
      </c>
      <c r="E13" s="95">
        <f ca="1">'Calculations - 8hr'!I207</f>
        <v>250.33042612543585</v>
      </c>
      <c r="F13" s="95">
        <f ca="1">'Calculations - 8hr'!J207</f>
        <v>251.37967508471343</v>
      </c>
      <c r="G13" s="95">
        <f ca="1">'Calculations - 8hr'!K207</f>
        <v>556.82782189018144</v>
      </c>
      <c r="H13" s="95">
        <f ca="1">'Calculations - 8hr'!L207</f>
        <v>479.17642881149646</v>
      </c>
      <c r="I13" s="95">
        <f ca="1">'Calculations - 8hr'!M207</f>
        <v>331.83660344221425</v>
      </c>
      <c r="J13" s="95">
        <f ca="1">'Calculations - 8hr'!N207</f>
        <v>214.21547481611293</v>
      </c>
      <c r="K13" s="95">
        <f ca="1">'Calculations - 8hr'!O207</f>
        <v>47.1750840537971</v>
      </c>
      <c r="L13" s="95">
        <f ca="1">'Calculations - 8hr'!P207</f>
        <v>48.118585734873037</v>
      </c>
      <c r="M13" s="95">
        <f ca="1">'Calculations - 8hr'!Q207</f>
        <v>49.080957449570505</v>
      </c>
      <c r="N13" s="95">
        <f ca="1">'Calculations - 8hr'!R207</f>
        <v>50.062576598561911</v>
      </c>
      <c r="O13" s="95">
        <f ca="1">'Calculations - 8hr'!S207</f>
        <v>51.063828130533153</v>
      </c>
      <c r="P13" s="95">
        <f ca="1">'Calculations - 8hr'!T207</f>
        <v>52.085104693143805</v>
      </c>
      <c r="Q13" s="95">
        <f ca="1">'Calculations - 8hr'!U207</f>
        <v>53.126806787006693</v>
      </c>
      <c r="R13" s="95">
        <f ca="1">'Calculations - 8hr'!V207</f>
        <v>54.189342922746825</v>
      </c>
      <c r="S13" s="95">
        <f ca="1">'Calculations - 8hr'!W207</f>
        <v>55.27312978120176</v>
      </c>
      <c r="T13" s="95">
        <f ca="1">'Calculations - 8hr'!X207</f>
        <v>56.378592376825793</v>
      </c>
      <c r="U13" s="95">
        <f ca="1">'Calculations - 8hr'!Y207</f>
        <v>57.506164224362315</v>
      </c>
      <c r="V13" s="95">
        <f ca="1">'Calculations - 8hr'!Z207</f>
        <v>58.656287508849552</v>
      </c>
      <c r="W13" s="95">
        <f ca="1">'Calculations - 8hr'!AA207</f>
        <v>59.829413259026552</v>
      </c>
      <c r="X13" s="95">
        <f ca="1">'Calculations - 8hr'!AB207</f>
        <v>61.026001524207068</v>
      </c>
      <c r="Y13" s="95">
        <f ca="1">'Calculations - 8hr'!AC207</f>
        <v>62.246521554691213</v>
      </c>
      <c r="Z13" s="95">
        <f ca="1">'Calculations - 8hr'!AD207</f>
        <v>63.491451985785041</v>
      </c>
      <c r="AA13" s="95">
        <f ca="1">'Calculations - 8hr'!AE207</f>
        <v>64.76128102550075</v>
      </c>
      <c r="AB13" s="95">
        <f ca="1">'Calculations - 8hr'!AF207</f>
        <v>66.056506646010746</v>
      </c>
      <c r="AC13" s="95">
        <f ca="1">'Calculations - 8hr'!AG207</f>
        <v>67.377636778930977</v>
      </c>
    </row>
    <row r="14" spans="1:206" x14ac:dyDescent="0.35">
      <c r="B14" t="s">
        <v>83</v>
      </c>
      <c r="C14" s="66">
        <f ca="1">IF(C5&lt;$C$3,C12,C13)</f>
        <v>56.923196151677679</v>
      </c>
      <c r="D14" s="66">
        <f t="shared" ref="D14:AC14" ca="1" si="1">IF(D5&lt;$C$3,D12,D13)</f>
        <v>41.822248166115315</v>
      </c>
      <c r="E14" s="66">
        <f t="shared" ca="1" si="1"/>
        <v>123.46131583023667</v>
      </c>
      <c r="F14" s="66">
        <f t="shared" ca="1" si="1"/>
        <v>119.05518565172477</v>
      </c>
      <c r="G14" s="66">
        <f t="shared" ca="1" si="1"/>
        <v>318.09439956045048</v>
      </c>
      <c r="H14" s="66">
        <f t="shared" ca="1" si="1"/>
        <v>290.88959833963401</v>
      </c>
      <c r="I14" s="66">
        <f t="shared" ca="1" si="1"/>
        <v>219.94894133462978</v>
      </c>
      <c r="J14" s="66">
        <f t="shared" ca="1" si="1"/>
        <v>138.09340683888615</v>
      </c>
      <c r="K14" s="66">
        <f t="shared" ca="1" si="1"/>
        <v>47.1750840537971</v>
      </c>
      <c r="L14" s="66">
        <f t="shared" ca="1" si="1"/>
        <v>48.118585734873037</v>
      </c>
      <c r="M14" s="66">
        <f t="shared" ca="1" si="1"/>
        <v>49.080957449570505</v>
      </c>
      <c r="N14" s="66">
        <f t="shared" ca="1" si="1"/>
        <v>50.062576598561911</v>
      </c>
      <c r="O14" s="66">
        <f t="shared" ca="1" si="1"/>
        <v>51.063828130533153</v>
      </c>
      <c r="P14" s="66">
        <f t="shared" ca="1" si="1"/>
        <v>52.085104693143805</v>
      </c>
      <c r="Q14" s="66">
        <f t="shared" ca="1" si="1"/>
        <v>53.126806787006693</v>
      </c>
      <c r="R14" s="66">
        <f t="shared" ca="1" si="1"/>
        <v>54.189342922746825</v>
      </c>
      <c r="S14" s="66">
        <f t="shared" ca="1" si="1"/>
        <v>55.27312978120176</v>
      </c>
      <c r="T14" s="66">
        <f t="shared" ca="1" si="1"/>
        <v>56.378592376825793</v>
      </c>
      <c r="U14" s="66">
        <f t="shared" ca="1" si="1"/>
        <v>57.506164224362315</v>
      </c>
      <c r="V14" s="66">
        <f t="shared" ca="1" si="1"/>
        <v>58.656287508849552</v>
      </c>
      <c r="W14" s="66">
        <f t="shared" ca="1" si="1"/>
        <v>59.829413259026552</v>
      </c>
      <c r="X14" s="66">
        <f t="shared" ca="1" si="1"/>
        <v>61.026001524207068</v>
      </c>
      <c r="Y14" s="66">
        <f t="shared" ca="1" si="1"/>
        <v>62.246521554691213</v>
      </c>
      <c r="Z14" s="66">
        <f t="shared" ca="1" si="1"/>
        <v>63.491451985785041</v>
      </c>
      <c r="AA14" s="66">
        <f t="shared" ca="1" si="1"/>
        <v>64.76128102550075</v>
      </c>
      <c r="AB14" s="66">
        <f t="shared" ca="1" si="1"/>
        <v>66.056506646010746</v>
      </c>
      <c r="AC14" s="66">
        <f t="shared" ca="1" si="1"/>
        <v>67.377636778930977</v>
      </c>
    </row>
    <row r="15" spans="1:206" s="49" customFormat="1" x14ac:dyDescent="0.35">
      <c r="D15" s="49">
        <v>2025</v>
      </c>
      <c r="I15" s="49">
        <v>2030</v>
      </c>
      <c r="N15" s="49">
        <v>2035</v>
      </c>
      <c r="S15" s="49">
        <v>2040</v>
      </c>
      <c r="X15" s="49">
        <v>2045</v>
      </c>
      <c r="AC15" s="49">
        <v>2050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D7C9D-3A32-1F43-A5DA-7095FEE76359}">
  <dimension ref="A1:CE229"/>
  <sheetViews>
    <sheetView showGridLines="0" zoomScaleNormal="100" workbookViewId="0"/>
  </sheetViews>
  <sheetFormatPr defaultColWidth="8.81640625" defaultRowHeight="14.5" x14ac:dyDescent="0.35"/>
  <cols>
    <col min="1" max="1" width="9.6328125" bestFit="1" customWidth="1"/>
    <col min="2" max="2" width="32.453125" bestFit="1" customWidth="1"/>
    <col min="3" max="3" width="1.453125" customWidth="1"/>
    <col min="4" max="4" width="13.1796875" customWidth="1"/>
    <col min="5" max="5" width="20.1796875" bestFit="1" customWidth="1"/>
    <col min="6" max="6" width="1.453125" customWidth="1"/>
    <col min="7" max="83" width="9.6328125" customWidth="1"/>
  </cols>
  <sheetData>
    <row r="1" spans="1:83" s="13" customFormat="1" ht="21" x14ac:dyDescent="0.5">
      <c r="A1" s="11" t="s">
        <v>123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row>
    <row r="7" spans="1:83" x14ac:dyDescent="0.35">
      <c r="B7" s="4" t="s">
        <v>21</v>
      </c>
      <c r="D7" s="42"/>
      <c r="E7" s="42"/>
    </row>
    <row r="8" spans="1:83" x14ac:dyDescent="0.35">
      <c r="B8" t="s">
        <v>22</v>
      </c>
      <c r="D8" s="97" t="s">
        <v>20</v>
      </c>
      <c r="E8" s="17">
        <v>7.2999999999999995E-2</v>
      </c>
    </row>
    <row r="9" spans="1:83" x14ac:dyDescent="0.35">
      <c r="B9" t="s">
        <v>23</v>
      </c>
      <c r="D9" s="97" t="s">
        <v>47</v>
      </c>
      <c r="E9" s="18">
        <v>30</v>
      </c>
    </row>
    <row r="10" spans="1:83" x14ac:dyDescent="0.35">
      <c r="B10" t="s">
        <v>24</v>
      </c>
      <c r="D10" s="97" t="s">
        <v>47</v>
      </c>
      <c r="E10" s="18">
        <v>20</v>
      </c>
    </row>
    <row r="11" spans="1:83" x14ac:dyDescent="0.35">
      <c r="B11" t="s">
        <v>25</v>
      </c>
      <c r="D11" s="97" t="s">
        <v>17</v>
      </c>
      <c r="E11" s="19">
        <v>38.700000000000003</v>
      </c>
    </row>
    <row r="12" spans="1:83" x14ac:dyDescent="0.35">
      <c r="B12" t="s">
        <v>54</v>
      </c>
      <c r="D12" s="97" t="s">
        <v>20</v>
      </c>
      <c r="E12" s="20">
        <v>0.02</v>
      </c>
    </row>
    <row r="13" spans="1:83" x14ac:dyDescent="0.35">
      <c r="B13" t="s">
        <v>124</v>
      </c>
      <c r="D13" s="98" t="s">
        <v>47</v>
      </c>
      <c r="E13" s="99">
        <v>2</v>
      </c>
    </row>
    <row r="14" spans="1:83" x14ac:dyDescent="0.35">
      <c r="B14" t="s">
        <v>111</v>
      </c>
      <c r="D14" s="97" t="s">
        <v>49</v>
      </c>
      <c r="E14" s="18">
        <v>2045</v>
      </c>
    </row>
    <row r="16" spans="1:83" x14ac:dyDescent="0.35">
      <c r="B16" t="s">
        <v>1</v>
      </c>
      <c r="D16" s="97" t="s">
        <v>94</v>
      </c>
      <c r="E16" s="18">
        <v>1</v>
      </c>
    </row>
    <row r="17" spans="2:83" x14ac:dyDescent="0.35">
      <c r="B17" t="s">
        <v>45</v>
      </c>
      <c r="D17" s="97" t="s">
        <v>94</v>
      </c>
      <c r="E17" s="18">
        <v>1</v>
      </c>
    </row>
    <row r="28" spans="2:83" x14ac:dyDescent="0.35">
      <c r="B28" s="5"/>
      <c r="C28" s="5"/>
      <c r="D28" s="5"/>
      <c r="E28" s="5"/>
      <c r="F28" s="5"/>
      <c r="G28" s="16">
        <v>2024</v>
      </c>
      <c r="H28" s="4">
        <f t="shared" ref="H28:AM28" si="0">G28+1</f>
        <v>2025</v>
      </c>
      <c r="I28" s="4">
        <f t="shared" si="0"/>
        <v>2026</v>
      </c>
      <c r="J28" s="4">
        <f t="shared" si="0"/>
        <v>2027</v>
      </c>
      <c r="K28" s="4">
        <f t="shared" si="0"/>
        <v>2028</v>
      </c>
      <c r="L28" s="4">
        <f t="shared" si="0"/>
        <v>2029</v>
      </c>
      <c r="M28" s="4">
        <f t="shared" si="0"/>
        <v>2030</v>
      </c>
      <c r="N28" s="4">
        <f t="shared" si="0"/>
        <v>2031</v>
      </c>
      <c r="O28" s="4">
        <f t="shared" si="0"/>
        <v>2032</v>
      </c>
      <c r="P28" s="4">
        <f t="shared" si="0"/>
        <v>2033</v>
      </c>
      <c r="Q28" s="4">
        <f t="shared" si="0"/>
        <v>2034</v>
      </c>
      <c r="R28" s="4">
        <f t="shared" si="0"/>
        <v>2035</v>
      </c>
      <c r="S28" s="4">
        <f t="shared" si="0"/>
        <v>2036</v>
      </c>
      <c r="T28" s="4">
        <f t="shared" si="0"/>
        <v>2037</v>
      </c>
      <c r="U28" s="4">
        <f t="shared" si="0"/>
        <v>2038</v>
      </c>
      <c r="V28" s="4">
        <f t="shared" si="0"/>
        <v>2039</v>
      </c>
      <c r="W28" s="4">
        <f t="shared" si="0"/>
        <v>2040</v>
      </c>
      <c r="X28" s="4">
        <f t="shared" si="0"/>
        <v>2041</v>
      </c>
      <c r="Y28" s="4">
        <f t="shared" si="0"/>
        <v>2042</v>
      </c>
      <c r="Z28" s="4">
        <f t="shared" si="0"/>
        <v>2043</v>
      </c>
      <c r="AA28" s="4">
        <f t="shared" si="0"/>
        <v>2044</v>
      </c>
      <c r="AB28" s="4">
        <f t="shared" si="0"/>
        <v>2045</v>
      </c>
      <c r="AC28" s="4">
        <f t="shared" si="0"/>
        <v>2046</v>
      </c>
      <c r="AD28" s="4">
        <f t="shared" si="0"/>
        <v>2047</v>
      </c>
      <c r="AE28" s="4">
        <f t="shared" si="0"/>
        <v>2048</v>
      </c>
      <c r="AF28" s="4">
        <f t="shared" si="0"/>
        <v>2049</v>
      </c>
      <c r="AG28" s="4">
        <f t="shared" si="0"/>
        <v>2050</v>
      </c>
      <c r="AH28" s="4">
        <f t="shared" si="0"/>
        <v>2051</v>
      </c>
      <c r="AI28" s="4">
        <f t="shared" si="0"/>
        <v>2052</v>
      </c>
      <c r="AJ28" s="4">
        <f t="shared" si="0"/>
        <v>2053</v>
      </c>
      <c r="AK28" s="4">
        <f t="shared" si="0"/>
        <v>2054</v>
      </c>
      <c r="AL28" s="4">
        <f t="shared" si="0"/>
        <v>2055</v>
      </c>
      <c r="AM28" s="4">
        <f t="shared" si="0"/>
        <v>2056</v>
      </c>
      <c r="AN28" s="4">
        <f t="shared" ref="AN28:BS28" si="1">AM28+1</f>
        <v>2057</v>
      </c>
      <c r="AO28" s="4">
        <f t="shared" si="1"/>
        <v>2058</v>
      </c>
      <c r="AP28" s="4">
        <f t="shared" si="1"/>
        <v>2059</v>
      </c>
      <c r="AQ28" s="4">
        <f t="shared" si="1"/>
        <v>2060</v>
      </c>
      <c r="AR28" s="4">
        <f t="shared" si="1"/>
        <v>2061</v>
      </c>
      <c r="AS28" s="4">
        <f t="shared" si="1"/>
        <v>2062</v>
      </c>
      <c r="AT28" s="4">
        <f t="shared" si="1"/>
        <v>2063</v>
      </c>
      <c r="AU28" s="4">
        <f t="shared" si="1"/>
        <v>2064</v>
      </c>
      <c r="AV28" s="4">
        <f t="shared" si="1"/>
        <v>2065</v>
      </c>
      <c r="AW28" s="4">
        <f t="shared" si="1"/>
        <v>2066</v>
      </c>
      <c r="AX28" s="4">
        <f t="shared" si="1"/>
        <v>2067</v>
      </c>
      <c r="AY28" s="4">
        <f t="shared" si="1"/>
        <v>2068</v>
      </c>
      <c r="AZ28" s="4">
        <f t="shared" si="1"/>
        <v>2069</v>
      </c>
      <c r="BA28" s="4">
        <f t="shared" si="1"/>
        <v>2070</v>
      </c>
      <c r="BB28" s="4">
        <f t="shared" si="1"/>
        <v>2071</v>
      </c>
      <c r="BC28" s="4">
        <f t="shared" si="1"/>
        <v>2072</v>
      </c>
      <c r="BD28" s="4">
        <f t="shared" si="1"/>
        <v>2073</v>
      </c>
      <c r="BE28" s="4">
        <f t="shared" si="1"/>
        <v>2074</v>
      </c>
      <c r="BF28" s="4">
        <f t="shared" si="1"/>
        <v>2075</v>
      </c>
      <c r="BG28" s="4">
        <f t="shared" si="1"/>
        <v>2076</v>
      </c>
      <c r="BH28" s="4">
        <f t="shared" si="1"/>
        <v>2077</v>
      </c>
      <c r="BI28" s="4">
        <f t="shared" si="1"/>
        <v>2078</v>
      </c>
      <c r="BJ28" s="4">
        <f t="shared" si="1"/>
        <v>2079</v>
      </c>
      <c r="BK28" s="4">
        <f t="shared" si="1"/>
        <v>2080</v>
      </c>
      <c r="BL28" s="4">
        <f t="shared" si="1"/>
        <v>2081</v>
      </c>
      <c r="BM28" s="4">
        <f t="shared" si="1"/>
        <v>2082</v>
      </c>
      <c r="BN28" s="4">
        <f t="shared" si="1"/>
        <v>2083</v>
      </c>
      <c r="BO28" s="4">
        <f t="shared" si="1"/>
        <v>2084</v>
      </c>
      <c r="BP28" s="4">
        <f t="shared" si="1"/>
        <v>2085</v>
      </c>
      <c r="BQ28" s="4">
        <f t="shared" si="1"/>
        <v>2086</v>
      </c>
      <c r="BR28" s="4">
        <f t="shared" si="1"/>
        <v>2087</v>
      </c>
      <c r="BS28" s="4">
        <f t="shared" si="1"/>
        <v>2088</v>
      </c>
      <c r="BT28" s="4">
        <f t="shared" ref="BT28:CE28" si="2">BS28+1</f>
        <v>2089</v>
      </c>
      <c r="BU28" s="4">
        <f t="shared" si="2"/>
        <v>2090</v>
      </c>
      <c r="BV28" s="4">
        <f t="shared" si="2"/>
        <v>2091</v>
      </c>
      <c r="BW28" s="4">
        <f t="shared" si="2"/>
        <v>2092</v>
      </c>
      <c r="BX28" s="4">
        <f t="shared" si="2"/>
        <v>2093</v>
      </c>
      <c r="BY28" s="4">
        <f t="shared" si="2"/>
        <v>2094</v>
      </c>
      <c r="BZ28" s="4">
        <f t="shared" si="2"/>
        <v>2095</v>
      </c>
      <c r="CA28" s="4">
        <f t="shared" si="2"/>
        <v>2096</v>
      </c>
      <c r="CB28" s="4">
        <f t="shared" si="2"/>
        <v>2097</v>
      </c>
      <c r="CC28" s="4">
        <f t="shared" si="2"/>
        <v>2098</v>
      </c>
      <c r="CD28" s="4">
        <f t="shared" si="2"/>
        <v>2099</v>
      </c>
      <c r="CE28" s="4">
        <f t="shared" si="2"/>
        <v>2100</v>
      </c>
    </row>
    <row r="30" spans="2:83" x14ac:dyDescent="0.35">
      <c r="B30" s="7" t="s">
        <v>26</v>
      </c>
      <c r="D30" s="10" t="s">
        <v>46</v>
      </c>
    </row>
    <row r="31" spans="2:83" x14ac:dyDescent="0.35">
      <c r="B31" s="6" t="s">
        <v>27</v>
      </c>
      <c r="C31" s="40"/>
      <c r="D31" s="40"/>
      <c r="E31" s="40"/>
      <c r="F31" s="40"/>
      <c r="G31" s="84"/>
      <c r="H31" s="84"/>
      <c r="I31" s="84"/>
      <c r="J31" s="84"/>
      <c r="K31" s="84"/>
      <c r="L31" s="84"/>
      <c r="M31" s="84"/>
      <c r="N31" s="84"/>
      <c r="O31" s="84"/>
      <c r="P31" s="84"/>
      <c r="Q31" s="84"/>
      <c r="R31" s="84"/>
      <c r="S31" s="84"/>
      <c r="T31" s="84"/>
      <c r="U31" s="84"/>
      <c r="V31" s="84"/>
      <c r="W31" s="84"/>
      <c r="X31" s="84"/>
      <c r="Y31" s="84"/>
      <c r="Z31" s="84"/>
      <c r="AA31" s="84"/>
      <c r="AB31" s="84"/>
      <c r="AC31" s="84"/>
      <c r="AD31" s="86"/>
      <c r="AE31" s="86"/>
      <c r="AF31" s="86"/>
      <c r="AG31" s="86"/>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row>
    <row r="32" spans="2:83" x14ac:dyDescent="0.35">
      <c r="B32" t="s">
        <v>28</v>
      </c>
      <c r="D32" t="s">
        <v>29</v>
      </c>
      <c r="G32" s="1">
        <f>INDEX(Inputs!$D$11:$D$32,MATCH(MIN($E$14,G$28),Inputs!$C$11:$C$32,0))</f>
        <v>88.427571933734072</v>
      </c>
      <c r="H32" s="1">
        <f>INDEX(Inputs!$D$11:$D$32,MATCH(MIN($E$14,H$28),Inputs!$C$11:$C$32,0))</f>
        <v>90.382994785505872</v>
      </c>
      <c r="I32" s="1">
        <f>INDEX(Inputs!$D$11:$D$32,MATCH(MIN($E$14,I$28),Inputs!$C$11:$C$32,0))</f>
        <v>92.141252081436676</v>
      </c>
      <c r="J32" s="1"/>
      <c r="K32" s="1">
        <f>INDEX(Inputs!$D$11:$D$32,MATCH(MIN($E$14,K$28),Inputs!$C$11:$C$32,0))</f>
        <v>94.11817862972309</v>
      </c>
      <c r="L32" s="1"/>
      <c r="M32" s="1">
        <f>INDEX(Inputs!$D$11:$D$32,MATCH(MIN($E$14,M$28),Inputs!$C$11:$C$32,0))</f>
        <v>92.633673153326669</v>
      </c>
      <c r="N32" s="1"/>
      <c r="O32" s="1">
        <f>INDEX(Inputs!$D$11:$D$32,MATCH(MIN($E$14,O$28),Inputs!$C$11:$C$32,0))</f>
        <v>89.56299154248417</v>
      </c>
      <c r="P32" s="1">
        <f>INDEX(Inputs!$D$11:$D$32,MATCH(MIN($E$14,P$28),Inputs!$C$11:$C$32,0))</f>
        <v>87.902898855045237</v>
      </c>
      <c r="Q32" s="1">
        <f>INDEX(Inputs!$D$11:$D$32,MATCH(MIN($E$14,Q$28),Inputs!$C$11:$C$32,0))</f>
        <v>86.153825627138104</v>
      </c>
      <c r="R32" s="1">
        <f>INDEX(Inputs!$D$11:$D$32,MATCH(MIN($E$14,R$28),Inputs!$C$11:$C$32,0))</f>
        <v>84.313141641491882</v>
      </c>
      <c r="S32" s="1"/>
      <c r="T32" s="1"/>
      <c r="U32" s="1"/>
      <c r="V32" s="1">
        <f>INDEX(Inputs!$D$11:$D$32,MATCH(MIN($E$14,V$28),Inputs!$C$11:$C$32,0))</f>
        <v>77.489513164900885</v>
      </c>
      <c r="W32" s="1">
        <f>INDEX(Inputs!$D$11:$D$32,MATCH(MIN($E$14,W$28),Inputs!$C$11:$C$32,0))</f>
        <v>76.408879271273264</v>
      </c>
      <c r="X32" s="1"/>
      <c r="Y32" s="1"/>
      <c r="Z32" s="1"/>
      <c r="AA32" s="1"/>
      <c r="AB32" s="1">
        <f>INDEX(Inputs!$D$11:$D$32,MATCH(MIN($E$14,AB$28),Inputs!$C$11:$C$32,0))</f>
        <v>74.519147763769951</v>
      </c>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row>
    <row r="33" spans="2:83" x14ac:dyDescent="0.35">
      <c r="B33" t="s">
        <v>95</v>
      </c>
      <c r="D33" t="s">
        <v>29</v>
      </c>
      <c r="G33" s="1"/>
      <c r="H33" s="1"/>
      <c r="I33" s="1"/>
      <c r="J33" s="1">
        <f>SUM(I32:I33)*($K32/$I32)^(1/2)</f>
        <v>93.124469515627325</v>
      </c>
      <c r="K33" s="1"/>
      <c r="L33" s="1">
        <f>SUM(K32:K33)*($M32/$K32)^(1/2)</f>
        <v>93.372975731590472</v>
      </c>
      <c r="M33" s="1"/>
      <c r="N33" s="1">
        <f>SUM(M32:M33)*($O32/$M32)^(1/2)</f>
        <v>91.085393368973484</v>
      </c>
      <c r="O33" s="1"/>
      <c r="P33" s="1"/>
      <c r="Q33" s="1"/>
      <c r="R33" s="1"/>
      <c r="S33" s="1">
        <f>SUM(R32:R33)*($V32/$R32)^(1/($V$28-$R$28))</f>
        <v>82.552872054980824</v>
      </c>
      <c r="T33" s="1">
        <f t="shared" ref="T33:U33" si="3">SUM(S32:S33)*($V32/$R32)^(1/($V$28-$R$28))</f>
        <v>80.82935295548603</v>
      </c>
      <c r="U33" s="1">
        <f t="shared" si="3"/>
        <v>79.141817075137681</v>
      </c>
      <c r="V33" s="1"/>
      <c r="W33" s="1"/>
      <c r="X33" s="1">
        <f>SUM(W32:W33)*($AB32/$W32)^(1/($AB$28-$W$28))</f>
        <v>76.027137586943198</v>
      </c>
      <c r="Y33" s="1">
        <f t="shared" ref="Y33:AA33" si="4">SUM(X32:X33)*($AB32/$W32)^(1/($AB$28-$W$28))</f>
        <v>75.647303098673916</v>
      </c>
      <c r="Z33" s="1">
        <f t="shared" si="4"/>
        <v>75.269366278040934</v>
      </c>
      <c r="AA33" s="1">
        <f t="shared" si="4"/>
        <v>74.893317644224126</v>
      </c>
      <c r="AB33" s="1"/>
      <c r="AC33" s="1">
        <f t="shared" ref="AC33:BH33" si="5">SUM(AB32:AB33)*(1+$E$12)</f>
        <v>76.009530719045344</v>
      </c>
      <c r="AD33" s="1">
        <f t="shared" si="5"/>
        <v>77.529721333426252</v>
      </c>
      <c r="AE33" s="1">
        <f t="shared" si="5"/>
        <v>79.080315760094777</v>
      </c>
      <c r="AF33" s="1">
        <f t="shared" si="5"/>
        <v>80.661922075296673</v>
      </c>
      <c r="AG33" s="1">
        <f t="shared" si="5"/>
        <v>82.275160516802615</v>
      </c>
      <c r="AH33" s="1">
        <f t="shared" si="5"/>
        <v>83.920663727138674</v>
      </c>
      <c r="AI33" s="1">
        <f t="shared" si="5"/>
        <v>85.599077001681451</v>
      </c>
      <c r="AJ33" s="1">
        <f t="shared" si="5"/>
        <v>87.311058541715084</v>
      </c>
      <c r="AK33" s="1">
        <f t="shared" si="5"/>
        <v>89.057279712549388</v>
      </c>
      <c r="AL33" s="1">
        <f t="shared" si="5"/>
        <v>90.838425306800374</v>
      </c>
      <c r="AM33" s="1">
        <f t="shared" si="5"/>
        <v>92.655193812936389</v>
      </c>
      <c r="AN33" s="1">
        <f t="shared" si="5"/>
        <v>94.508297689195118</v>
      </c>
      <c r="AO33" s="1">
        <f t="shared" si="5"/>
        <v>96.398463642979024</v>
      </c>
      <c r="AP33" s="1">
        <f t="shared" si="5"/>
        <v>98.326432915838609</v>
      </c>
      <c r="AQ33" s="1">
        <f t="shared" si="5"/>
        <v>100.29296157415538</v>
      </c>
      <c r="AR33" s="1">
        <f t="shared" si="5"/>
        <v>102.2988208056385</v>
      </c>
      <c r="AS33" s="1">
        <f t="shared" si="5"/>
        <v>104.34479722175126</v>
      </c>
      <c r="AT33" s="1">
        <f t="shared" si="5"/>
        <v>106.43169316618629</v>
      </c>
      <c r="AU33" s="1">
        <f t="shared" si="5"/>
        <v>108.56032702951002</v>
      </c>
      <c r="AV33" s="1">
        <f t="shared" si="5"/>
        <v>110.73153357010023</v>
      </c>
      <c r="AW33" s="1">
        <f t="shared" si="5"/>
        <v>112.94616424150223</v>
      </c>
      <c r="AX33" s="1">
        <f t="shared" si="5"/>
        <v>115.20508752633228</v>
      </c>
      <c r="AY33" s="1">
        <f t="shared" si="5"/>
        <v>117.50918927685892</v>
      </c>
      <c r="AZ33" s="1">
        <f t="shared" si="5"/>
        <v>119.8593730623961</v>
      </c>
      <c r="BA33" s="1">
        <f t="shared" si="5"/>
        <v>122.25656052364403</v>
      </c>
      <c r="BB33" s="1">
        <f t="shared" si="5"/>
        <v>124.70169173411691</v>
      </c>
      <c r="BC33" s="1">
        <f t="shared" si="5"/>
        <v>127.19572556879925</v>
      </c>
      <c r="BD33" s="1">
        <f t="shared" si="5"/>
        <v>129.73964008017523</v>
      </c>
      <c r="BE33" s="1">
        <f t="shared" si="5"/>
        <v>132.33443288177875</v>
      </c>
      <c r="BF33" s="1">
        <f t="shared" si="5"/>
        <v>134.98112153941432</v>
      </c>
      <c r="BG33" s="1">
        <f t="shared" si="5"/>
        <v>137.6807439702026</v>
      </c>
      <c r="BH33" s="1">
        <f t="shared" si="5"/>
        <v>140.43435884960667</v>
      </c>
      <c r="BI33" s="1">
        <f t="shared" ref="BI33:CE33" si="6">SUM(BH32:BH33)*(1+$E$12)</f>
        <v>143.24304602659879</v>
      </c>
      <c r="BJ33" s="1">
        <f t="shared" si="6"/>
        <v>146.10790694713077</v>
      </c>
      <c r="BK33" s="1">
        <f t="shared" si="6"/>
        <v>149.03006508607339</v>
      </c>
      <c r="BL33" s="1">
        <f t="shared" si="6"/>
        <v>152.01066638779486</v>
      </c>
      <c r="BM33" s="1">
        <f t="shared" si="6"/>
        <v>155.05087971555076</v>
      </c>
      <c r="BN33" s="1">
        <f t="shared" si="6"/>
        <v>158.15189730986179</v>
      </c>
      <c r="BO33" s="1">
        <f t="shared" si="6"/>
        <v>161.31493525605904</v>
      </c>
      <c r="BP33" s="1">
        <f t="shared" si="6"/>
        <v>164.54123396118024</v>
      </c>
      <c r="BQ33" s="1">
        <f t="shared" si="6"/>
        <v>167.83205864040386</v>
      </c>
      <c r="BR33" s="1">
        <f t="shared" si="6"/>
        <v>171.18869981321194</v>
      </c>
      <c r="BS33" s="1">
        <f t="shared" si="6"/>
        <v>174.61247380947617</v>
      </c>
      <c r="BT33" s="1">
        <f t="shared" si="6"/>
        <v>178.1047232856657</v>
      </c>
      <c r="BU33" s="1">
        <f t="shared" si="6"/>
        <v>181.66681775137903</v>
      </c>
      <c r="BV33" s="1">
        <f t="shared" si="6"/>
        <v>185.30015410640661</v>
      </c>
      <c r="BW33" s="1">
        <f t="shared" si="6"/>
        <v>189.00615718853476</v>
      </c>
      <c r="BX33" s="1">
        <f t="shared" si="6"/>
        <v>192.78628033230547</v>
      </c>
      <c r="BY33" s="1">
        <f t="shared" si="6"/>
        <v>196.64200593895157</v>
      </c>
      <c r="BZ33" s="1">
        <f t="shared" si="6"/>
        <v>200.57484605773061</v>
      </c>
      <c r="CA33" s="1">
        <f t="shared" si="6"/>
        <v>204.58634297888523</v>
      </c>
      <c r="CB33" s="1">
        <f t="shared" si="6"/>
        <v>208.67806983846293</v>
      </c>
      <c r="CC33" s="1">
        <f t="shared" si="6"/>
        <v>212.85163123523219</v>
      </c>
      <c r="CD33" s="1">
        <f t="shared" si="6"/>
        <v>217.10866385993683</v>
      </c>
      <c r="CE33" s="1">
        <f t="shared" si="6"/>
        <v>221.45083713713558</v>
      </c>
    </row>
    <row r="34" spans="2:83" x14ac:dyDescent="0.35">
      <c r="B34" t="s">
        <v>30</v>
      </c>
      <c r="D34" t="s">
        <v>29</v>
      </c>
      <c r="G34" s="1">
        <f t="shared" ref="G34:AL34" si="7">SUM(G32:G33)</f>
        <v>88.427571933734072</v>
      </c>
      <c r="H34" s="1">
        <f t="shared" si="7"/>
        <v>90.382994785505872</v>
      </c>
      <c r="I34" s="1">
        <f t="shared" si="7"/>
        <v>92.141252081436676</v>
      </c>
      <c r="J34" s="1">
        <f t="shared" si="7"/>
        <v>93.124469515627325</v>
      </c>
      <c r="K34" s="1">
        <f t="shared" si="7"/>
        <v>94.11817862972309</v>
      </c>
      <c r="L34" s="1">
        <f t="shared" si="7"/>
        <v>93.372975731590472</v>
      </c>
      <c r="M34" s="1">
        <f t="shared" si="7"/>
        <v>92.633673153326669</v>
      </c>
      <c r="N34" s="1">
        <f t="shared" si="7"/>
        <v>91.085393368973484</v>
      </c>
      <c r="O34" s="1">
        <f t="shared" si="7"/>
        <v>89.56299154248417</v>
      </c>
      <c r="P34" s="1">
        <f t="shared" si="7"/>
        <v>87.902898855045237</v>
      </c>
      <c r="Q34" s="1">
        <f t="shared" si="7"/>
        <v>86.153825627138104</v>
      </c>
      <c r="R34" s="1">
        <f t="shared" si="7"/>
        <v>84.313141641491882</v>
      </c>
      <c r="S34" s="1">
        <f t="shared" si="7"/>
        <v>82.552872054980824</v>
      </c>
      <c r="T34" s="1">
        <f t="shared" si="7"/>
        <v>80.82935295548603</v>
      </c>
      <c r="U34" s="1">
        <f t="shared" si="7"/>
        <v>79.141817075137681</v>
      </c>
      <c r="V34" s="1">
        <f t="shared" si="7"/>
        <v>77.489513164900885</v>
      </c>
      <c r="W34" s="1">
        <f t="shared" si="7"/>
        <v>76.408879271273264</v>
      </c>
      <c r="X34" s="1">
        <f t="shared" si="7"/>
        <v>76.027137586943198</v>
      </c>
      <c r="Y34" s="1">
        <f t="shared" si="7"/>
        <v>75.647303098673916</v>
      </c>
      <c r="Z34" s="1">
        <f t="shared" si="7"/>
        <v>75.269366278040934</v>
      </c>
      <c r="AA34" s="1">
        <f t="shared" si="7"/>
        <v>74.893317644224126</v>
      </c>
      <c r="AB34" s="1">
        <f t="shared" si="7"/>
        <v>74.519147763769951</v>
      </c>
      <c r="AC34" s="1">
        <f t="shared" si="7"/>
        <v>76.009530719045344</v>
      </c>
      <c r="AD34" s="1">
        <f t="shared" si="7"/>
        <v>77.529721333426252</v>
      </c>
      <c r="AE34" s="1">
        <f t="shared" si="7"/>
        <v>79.080315760094777</v>
      </c>
      <c r="AF34" s="1">
        <f t="shared" si="7"/>
        <v>80.661922075296673</v>
      </c>
      <c r="AG34" s="1">
        <f t="shared" si="7"/>
        <v>82.275160516802615</v>
      </c>
      <c r="AH34" s="1">
        <f t="shared" si="7"/>
        <v>83.920663727138674</v>
      </c>
      <c r="AI34" s="1">
        <f t="shared" si="7"/>
        <v>85.599077001681451</v>
      </c>
      <c r="AJ34" s="1">
        <f t="shared" si="7"/>
        <v>87.311058541715084</v>
      </c>
      <c r="AK34" s="1">
        <f t="shared" si="7"/>
        <v>89.057279712549388</v>
      </c>
      <c r="AL34" s="1">
        <f t="shared" si="7"/>
        <v>90.838425306800374</v>
      </c>
      <c r="AM34" s="1">
        <f t="shared" ref="AM34:BR34" si="8">SUM(AM32:AM33)</f>
        <v>92.655193812936389</v>
      </c>
      <c r="AN34" s="1">
        <f t="shared" si="8"/>
        <v>94.508297689195118</v>
      </c>
      <c r="AO34" s="1">
        <f t="shared" si="8"/>
        <v>96.398463642979024</v>
      </c>
      <c r="AP34" s="1">
        <f t="shared" si="8"/>
        <v>98.326432915838609</v>
      </c>
      <c r="AQ34" s="1">
        <f t="shared" si="8"/>
        <v>100.29296157415538</v>
      </c>
      <c r="AR34" s="1">
        <f t="shared" si="8"/>
        <v>102.2988208056385</v>
      </c>
      <c r="AS34" s="1">
        <f t="shared" si="8"/>
        <v>104.34479722175126</v>
      </c>
      <c r="AT34" s="1">
        <f t="shared" si="8"/>
        <v>106.43169316618629</v>
      </c>
      <c r="AU34" s="1">
        <f t="shared" si="8"/>
        <v>108.56032702951002</v>
      </c>
      <c r="AV34" s="1">
        <f t="shared" si="8"/>
        <v>110.73153357010023</v>
      </c>
      <c r="AW34" s="1">
        <f t="shared" si="8"/>
        <v>112.94616424150223</v>
      </c>
      <c r="AX34" s="1">
        <f t="shared" si="8"/>
        <v>115.20508752633228</v>
      </c>
      <c r="AY34" s="1">
        <f t="shared" si="8"/>
        <v>117.50918927685892</v>
      </c>
      <c r="AZ34" s="1">
        <f t="shared" si="8"/>
        <v>119.8593730623961</v>
      </c>
      <c r="BA34" s="1">
        <f t="shared" si="8"/>
        <v>122.25656052364403</v>
      </c>
      <c r="BB34" s="1">
        <f t="shared" si="8"/>
        <v>124.70169173411691</v>
      </c>
      <c r="BC34" s="1">
        <f t="shared" si="8"/>
        <v>127.19572556879925</v>
      </c>
      <c r="BD34" s="1">
        <f t="shared" si="8"/>
        <v>129.73964008017523</v>
      </c>
      <c r="BE34" s="1">
        <f t="shared" si="8"/>
        <v>132.33443288177875</v>
      </c>
      <c r="BF34" s="1">
        <f t="shared" si="8"/>
        <v>134.98112153941432</v>
      </c>
      <c r="BG34" s="1">
        <f t="shared" si="8"/>
        <v>137.6807439702026</v>
      </c>
      <c r="BH34" s="1">
        <f t="shared" si="8"/>
        <v>140.43435884960667</v>
      </c>
      <c r="BI34" s="1">
        <f t="shared" si="8"/>
        <v>143.24304602659879</v>
      </c>
      <c r="BJ34" s="1">
        <f t="shared" si="8"/>
        <v>146.10790694713077</v>
      </c>
      <c r="BK34" s="1">
        <f t="shared" si="8"/>
        <v>149.03006508607339</v>
      </c>
      <c r="BL34" s="1">
        <f t="shared" si="8"/>
        <v>152.01066638779486</v>
      </c>
      <c r="BM34" s="1">
        <f t="shared" si="8"/>
        <v>155.05087971555076</v>
      </c>
      <c r="BN34" s="1">
        <f t="shared" si="8"/>
        <v>158.15189730986179</v>
      </c>
      <c r="BO34" s="1">
        <f t="shared" si="8"/>
        <v>161.31493525605904</v>
      </c>
      <c r="BP34" s="1">
        <f t="shared" si="8"/>
        <v>164.54123396118024</v>
      </c>
      <c r="BQ34" s="1">
        <f t="shared" si="8"/>
        <v>167.83205864040386</v>
      </c>
      <c r="BR34" s="1">
        <f t="shared" si="8"/>
        <v>171.18869981321194</v>
      </c>
      <c r="BS34" s="1">
        <f t="shared" ref="BS34:CE34" si="9">SUM(BS32:BS33)</f>
        <v>174.61247380947617</v>
      </c>
      <c r="BT34" s="1">
        <f t="shared" si="9"/>
        <v>178.1047232856657</v>
      </c>
      <c r="BU34" s="1">
        <f t="shared" si="9"/>
        <v>181.66681775137903</v>
      </c>
      <c r="BV34" s="1">
        <f t="shared" si="9"/>
        <v>185.30015410640661</v>
      </c>
      <c r="BW34" s="1">
        <f t="shared" si="9"/>
        <v>189.00615718853476</v>
      </c>
      <c r="BX34" s="1">
        <f t="shared" si="9"/>
        <v>192.78628033230547</v>
      </c>
      <c r="BY34" s="1">
        <f t="shared" si="9"/>
        <v>196.64200593895157</v>
      </c>
      <c r="BZ34" s="1">
        <f t="shared" si="9"/>
        <v>200.57484605773061</v>
      </c>
      <c r="CA34" s="1">
        <f t="shared" si="9"/>
        <v>204.58634297888523</v>
      </c>
      <c r="CB34" s="1">
        <f t="shared" si="9"/>
        <v>208.67806983846293</v>
      </c>
      <c r="CC34" s="1">
        <f t="shared" si="9"/>
        <v>212.85163123523219</v>
      </c>
      <c r="CD34" s="1">
        <f t="shared" si="9"/>
        <v>217.10866385993683</v>
      </c>
      <c r="CE34" s="1">
        <f t="shared" si="9"/>
        <v>221.45083713713558</v>
      </c>
    </row>
    <row r="35" spans="2:83" x14ac:dyDescent="0.35">
      <c r="B35" t="s">
        <v>16</v>
      </c>
      <c r="D35" t="s">
        <v>29</v>
      </c>
      <c r="G35" s="1">
        <f>IF(G$28&gt;$E$14, F35*(1+$E$12), INDEX(Inputs!$E$11:$E$32,MATCH(MIN($E$14,G$28),Inputs!$C$11:$C$32,0)))</f>
        <v>88.769542633993353</v>
      </c>
      <c r="H35" s="1">
        <f>IF(H$28&gt;$E$14, G35*(1+$E$12), INDEX(Inputs!$E$11:$E$32,MATCH(MIN($E$14,H$28),Inputs!$C$11:$C$32,0)))</f>
        <v>87.140218431498212</v>
      </c>
      <c r="I35" s="1">
        <f>IF(I$28&gt;$E$14, H35*(1+$E$12), INDEX(Inputs!$E$11:$E$32,MATCH(MIN($E$14,I$28),Inputs!$C$11:$C$32,0)))</f>
        <v>86.729526270357042</v>
      </c>
      <c r="J35" s="1">
        <f>IF(J$28&gt;$E$14, I35*(1+$E$12), INDEX(Inputs!$E$11:$E$32,MATCH(MIN($E$14,J$28),Inputs!$C$11:$C$32,0)))</f>
        <v>83.518863661599539</v>
      </c>
      <c r="K35" s="1">
        <f>IF(K$28&gt;$E$14, J35*(1+$E$12), INDEX(Inputs!$E$11:$E$32,MATCH(MIN($E$14,K$28),Inputs!$C$11:$C$32,0)))</f>
        <v>75.308342428091407</v>
      </c>
      <c r="L35" s="1">
        <f>IF(L$28&gt;$E$14, K35*(1+$E$12), INDEX(Inputs!$E$11:$E$32,MATCH(MIN($E$14,L$28),Inputs!$C$11:$C$32,0)))</f>
        <v>61.01666371155406</v>
      </c>
      <c r="M35" s="1">
        <f>IF(M$28&gt;$E$14, L35*(1+$E$12), INDEX(Inputs!$E$11:$E$32,MATCH(MIN($E$14,M$28),Inputs!$C$11:$C$32,0)))</f>
        <v>50.812695615823777</v>
      </c>
      <c r="N35" s="1">
        <f>IF(N$28&gt;$E$14, M35*(1+$E$12), INDEX(Inputs!$E$11:$E$32,MATCH(MIN($E$14,N$28),Inputs!$C$11:$C$32,0)))</f>
        <v>49.247553815963684</v>
      </c>
      <c r="O35" s="1">
        <f>IF(O$28&gt;$E$14, N35*(1+$E$12), INDEX(Inputs!$E$11:$E$32,MATCH(MIN($E$14,O$28),Inputs!$C$11:$C$32,0)))</f>
        <v>47.224060435083793</v>
      </c>
      <c r="P35" s="1">
        <f>IF(P$28&gt;$E$14, O35*(1+$E$12), INDEX(Inputs!$E$11:$E$32,MATCH(MIN($E$14,P$28),Inputs!$C$11:$C$32,0)))</f>
        <v>45.39146373512164</v>
      </c>
      <c r="Q35" s="1">
        <f>IF(Q$28&gt;$E$14, P35*(1+$E$12), INDEX(Inputs!$E$11:$E$32,MATCH(MIN($E$14,Q$28),Inputs!$C$11:$C$32,0)))</f>
        <v>46.373952921915098</v>
      </c>
      <c r="R35" s="1">
        <f>IF(R$28&gt;$E$14, Q35*(1+$E$12), INDEX(Inputs!$E$11:$E$32,MATCH(MIN($E$14,R$28),Inputs!$C$11:$C$32,0)))</f>
        <v>53.423797040507296</v>
      </c>
      <c r="S35" s="1">
        <f>IF(S$28&gt;$E$14, R35*(1+$E$12), INDEX(Inputs!$E$11:$E$32,MATCH(MIN($E$14,S$28),Inputs!$C$11:$C$32,0)))</f>
        <v>51.001095629354523</v>
      </c>
      <c r="T35" s="1">
        <f>IF(T$28&gt;$E$14, S35*(1+$E$12), INDEX(Inputs!$E$11:$E$32,MATCH(MIN($E$14,T$28),Inputs!$C$11:$C$32,0)))</f>
        <v>48.224708658386398</v>
      </c>
      <c r="U35" s="1">
        <f>IF(U$28&gt;$E$14, T35*(1+$E$12), INDEX(Inputs!$E$11:$E$32,MATCH(MIN($E$14,U$28),Inputs!$C$11:$C$32,0)))</f>
        <v>45.165871491915262</v>
      </c>
      <c r="V35" s="1">
        <f>IF(V$28&gt;$E$14, U35*(1+$E$12), INDEX(Inputs!$E$11:$E$32,MATCH(MIN($E$14,V$28),Inputs!$C$11:$C$32,0)))</f>
        <v>41.823873111526218</v>
      </c>
      <c r="W35" s="1">
        <f>IF(W$28&gt;$E$14, V35*(1+$E$12), INDEX(Inputs!$E$11:$E$32,MATCH(MIN($E$14,W$28),Inputs!$C$11:$C$32,0)))</f>
        <v>37.266158700728184</v>
      </c>
      <c r="X35" s="1">
        <f>IF(X$28&gt;$E$14, W35*(1+$E$12), INDEX(Inputs!$E$11:$E$32,MATCH(MIN($E$14,X$28),Inputs!$C$11:$C$32,0)))</f>
        <v>34.927095794785224</v>
      </c>
      <c r="Y35" s="1">
        <f>IF(Y$28&gt;$E$14, X35*(1+$E$12), INDEX(Inputs!$E$11:$E$32,MATCH(MIN($E$14,Y$28),Inputs!$C$11:$C$32,0)))</f>
        <v>32.39813506325288</v>
      </c>
      <c r="Z35" s="1">
        <f>IF(Z$28&gt;$E$14, Y35*(1+$E$12), INDEX(Inputs!$E$11:$E$32,MATCH(MIN($E$14,Z$28),Inputs!$C$11:$C$32,0)))</f>
        <v>29.711108583033145</v>
      </c>
      <c r="AA35" s="1">
        <f>IF(AA$28&gt;$E$14, Z35*(1+$E$12), INDEX(Inputs!$E$11:$E$32,MATCH(MIN($E$14,AA$28),Inputs!$C$11:$C$32,0)))</f>
        <v>26.861276052479862</v>
      </c>
      <c r="AB35" s="1">
        <f>IF(AB$28&gt;$E$14, AA35*(1+$E$12), INDEX(Inputs!$E$11:$E$32,MATCH(MIN($E$14,AB$28),Inputs!$C$11:$C$32,0)))</f>
        <v>23.31212491560213</v>
      </c>
      <c r="AC35" s="1">
        <f>IF(AC$28&gt;$E$14, AB35*(1+$E$12), INDEX(Inputs!$E$11:$E$32,MATCH(MIN($E$14,AC$28),Inputs!$C$11:$C$32,0)))</f>
        <v>23.778367413914172</v>
      </c>
      <c r="AD35" s="1">
        <f>IF(AD$28&gt;$E$14, AC35*(1+$E$12), INDEX(Inputs!$E$11:$E$32,MATCH(MIN($E$14,AD$28),Inputs!$C$11:$C$32,0)))</f>
        <v>24.253934762192454</v>
      </c>
      <c r="AE35" s="1">
        <f>IF(AE$28&gt;$E$14, AD35*(1+$E$12), INDEX(Inputs!$E$11:$E$32,MATCH(MIN($E$14,AE$28),Inputs!$C$11:$C$32,0)))</f>
        <v>24.739013457436304</v>
      </c>
      <c r="AF35" s="1">
        <f>IF(AF$28&gt;$E$14, AE35*(1+$E$12), INDEX(Inputs!$E$11:$E$32,MATCH(MIN($E$14,AF$28),Inputs!$C$11:$C$32,0)))</f>
        <v>25.233793726585031</v>
      </c>
      <c r="AG35" s="1">
        <f>IF(AG$28&gt;$E$14, AF35*(1+$E$12), INDEX(Inputs!$E$11:$E$32,MATCH(MIN($E$14,AG$28),Inputs!$C$11:$C$32,0)))</f>
        <v>25.738469601116734</v>
      </c>
      <c r="AH35" s="1">
        <f>IF(AH$28&gt;$E$14, AG35*(1+$E$12), INDEX(Inputs!$E$11:$E$32,MATCH(MIN($E$14,AH$28),Inputs!$C$11:$C$32,0)))</f>
        <v>26.253238993139068</v>
      </c>
      <c r="AI35" s="1">
        <f>IF(AI$28&gt;$E$14, AH35*(1+$E$12), INDEX(Inputs!$E$11:$E$32,MATCH(MIN($E$14,AI$28),Inputs!$C$11:$C$32,0)))</f>
        <v>26.778303773001848</v>
      </c>
      <c r="AJ35" s="1">
        <f>IF(AJ$28&gt;$E$14, AI35*(1+$E$12), INDEX(Inputs!$E$11:$E$32,MATCH(MIN($E$14,AJ$28),Inputs!$C$11:$C$32,0)))</f>
        <v>27.313869848461884</v>
      </c>
      <c r="AK35" s="1">
        <f>IF(AK$28&gt;$E$14, AJ35*(1+$E$12), INDEX(Inputs!$E$11:$E$32,MATCH(MIN($E$14,AK$28),Inputs!$C$11:$C$32,0)))</f>
        <v>27.860147245431122</v>
      </c>
      <c r="AL35" s="1">
        <f>IF(AL$28&gt;$E$14, AK35*(1+$E$12), INDEX(Inputs!$E$11:$E$32,MATCH(MIN($E$14,AL$28),Inputs!$C$11:$C$32,0)))</f>
        <v>28.417350190339747</v>
      </c>
      <c r="AM35" s="1">
        <f>IF(AM$28&gt;$E$14, AL35*(1+$E$12), INDEX(Inputs!$E$11:$E$32,MATCH(MIN($E$14,AM$28),Inputs!$C$11:$C$32,0)))</f>
        <v>28.985697194146542</v>
      </c>
      <c r="AN35" s="1">
        <f>IF(AN$28&gt;$E$14, AM35*(1+$E$12), INDEX(Inputs!$E$11:$E$32,MATCH(MIN($E$14,AN$28),Inputs!$C$11:$C$32,0)))</f>
        <v>29.565411138029475</v>
      </c>
      <c r="AO35" s="1">
        <f>IF(AO$28&gt;$E$14, AN35*(1+$E$12), INDEX(Inputs!$E$11:$E$32,MATCH(MIN($E$14,AO$28),Inputs!$C$11:$C$32,0)))</f>
        <v>30.156719360790063</v>
      </c>
      <c r="AP35" s="1">
        <f>IF(AP$28&gt;$E$14, AO35*(1+$E$12), INDEX(Inputs!$E$11:$E$32,MATCH(MIN($E$14,AP$28),Inputs!$C$11:$C$32,0)))</f>
        <v>30.759853748005867</v>
      </c>
      <c r="AQ35" s="1">
        <f>IF(AQ$28&gt;$E$14, AP35*(1+$E$12), INDEX(Inputs!$E$11:$E$32,MATCH(MIN($E$14,AQ$28),Inputs!$C$11:$C$32,0)))</f>
        <v>31.375050822965985</v>
      </c>
      <c r="AR35" s="1">
        <f>IF(AR$28&gt;$E$14, AQ35*(1+$E$12), INDEX(Inputs!$E$11:$E$32,MATCH(MIN($E$14,AR$28),Inputs!$C$11:$C$32,0)))</f>
        <v>32.002551839425308</v>
      </c>
      <c r="AS35" s="1">
        <f>IF(AS$28&gt;$E$14, AR35*(1+$E$12), INDEX(Inputs!$E$11:$E$32,MATCH(MIN($E$14,AS$28),Inputs!$C$11:$C$32,0)))</f>
        <v>32.642602876213815</v>
      </c>
      <c r="AT35" s="1">
        <f>IF(AT$28&gt;$E$14, AS35*(1+$E$12), INDEX(Inputs!$E$11:$E$32,MATCH(MIN($E$14,AT$28),Inputs!$C$11:$C$32,0)))</f>
        <v>33.295454933738093</v>
      </c>
      <c r="AU35" s="1">
        <f>IF(AU$28&gt;$E$14, AT35*(1+$E$12), INDEX(Inputs!$E$11:$E$32,MATCH(MIN($E$14,AU$28),Inputs!$C$11:$C$32,0)))</f>
        <v>33.961364032412853</v>
      </c>
      <c r="AV35" s="1">
        <f>IF(AV$28&gt;$E$14, AU35*(1+$E$12), INDEX(Inputs!$E$11:$E$32,MATCH(MIN($E$14,AV$28),Inputs!$C$11:$C$32,0)))</f>
        <v>34.640591313061108</v>
      </c>
      <c r="AW35" s="1">
        <f>IF(AW$28&gt;$E$14, AV35*(1+$E$12), INDEX(Inputs!$E$11:$E$32,MATCH(MIN($E$14,AW$28),Inputs!$C$11:$C$32,0)))</f>
        <v>35.333403139322328</v>
      </c>
      <c r="AX35" s="1">
        <f>IF(AX$28&gt;$E$14, AW35*(1+$E$12), INDEX(Inputs!$E$11:$E$32,MATCH(MIN($E$14,AX$28),Inputs!$C$11:$C$32,0)))</f>
        <v>36.040071202108777</v>
      </c>
      <c r="AY35" s="1">
        <f>IF(AY$28&gt;$E$14, AX35*(1+$E$12), INDEX(Inputs!$E$11:$E$32,MATCH(MIN($E$14,AY$28),Inputs!$C$11:$C$32,0)))</f>
        <v>36.760872626150956</v>
      </c>
      <c r="AZ35" s="1">
        <f>IF(AZ$28&gt;$E$14, AY35*(1+$E$12), INDEX(Inputs!$E$11:$E$32,MATCH(MIN($E$14,AZ$28),Inputs!$C$11:$C$32,0)))</f>
        <v>37.496090078673973</v>
      </c>
      <c r="BA35" s="1">
        <f>IF(BA$28&gt;$E$14, AZ35*(1+$E$12), INDEX(Inputs!$E$11:$E$32,MATCH(MIN($E$14,BA$28),Inputs!$C$11:$C$32,0)))</f>
        <v>38.246011880247451</v>
      </c>
      <c r="BB35" s="1">
        <f>IF(BB$28&gt;$E$14, BA35*(1+$E$12), INDEX(Inputs!$E$11:$E$32,MATCH(MIN($E$14,BB$28),Inputs!$C$11:$C$32,0)))</f>
        <v>39.010932117852398</v>
      </c>
      <c r="BC35" s="1">
        <f>IF(BC$28&gt;$E$14, BB35*(1+$E$12), INDEX(Inputs!$E$11:$E$32,MATCH(MIN($E$14,BC$28),Inputs!$C$11:$C$32,0)))</f>
        <v>39.791150760209447</v>
      </c>
      <c r="BD35" s="1">
        <f>IF(BD$28&gt;$E$14, BC35*(1+$E$12), INDEX(Inputs!$E$11:$E$32,MATCH(MIN($E$14,BD$28),Inputs!$C$11:$C$32,0)))</f>
        <v>40.586973775413639</v>
      </c>
      <c r="BE35" s="1">
        <f>IF(BE$28&gt;$E$14, BD35*(1+$E$12), INDEX(Inputs!$E$11:$E$32,MATCH(MIN($E$14,BE$28),Inputs!$C$11:$C$32,0)))</f>
        <v>41.398713250921915</v>
      </c>
      <c r="BF35" s="1">
        <f>IF(BF$28&gt;$E$14, BE35*(1+$E$12), INDEX(Inputs!$E$11:$E$32,MATCH(MIN($E$14,BF$28),Inputs!$C$11:$C$32,0)))</f>
        <v>42.226687515940355</v>
      </c>
      <c r="BG35" s="1">
        <f>IF(BG$28&gt;$E$14, BF35*(1+$E$12), INDEX(Inputs!$E$11:$E$32,MATCH(MIN($E$14,BG$28),Inputs!$C$11:$C$32,0)))</f>
        <v>43.071221266259165</v>
      </c>
      <c r="BH35" s="1">
        <f>IF(BH$28&gt;$E$14, BG35*(1+$E$12), INDEX(Inputs!$E$11:$E$32,MATCH(MIN($E$14,BH$28),Inputs!$C$11:$C$32,0)))</f>
        <v>43.932645691584348</v>
      </c>
      <c r="BI35" s="1">
        <f>IF(BI$28&gt;$E$14, BH35*(1+$E$12), INDEX(Inputs!$E$11:$E$32,MATCH(MIN($E$14,BI$28),Inputs!$C$11:$C$32,0)))</f>
        <v>44.811298605416034</v>
      </c>
      <c r="BJ35" s="1">
        <f>IF(BJ$28&gt;$E$14, BI35*(1+$E$12), INDEX(Inputs!$E$11:$E$32,MATCH(MIN($E$14,BJ$28),Inputs!$C$11:$C$32,0)))</f>
        <v>45.707524577524353</v>
      </c>
      <c r="BK35" s="1">
        <f>IF(BK$28&gt;$E$14, BJ35*(1+$E$12), INDEX(Inputs!$E$11:$E$32,MATCH(MIN($E$14,BK$28),Inputs!$C$11:$C$32,0)))</f>
        <v>46.62167506907484</v>
      </c>
      <c r="BL35" s="1">
        <f>IF(BL$28&gt;$E$14, BK35*(1+$E$12), INDEX(Inputs!$E$11:$E$32,MATCH(MIN($E$14,BL$28),Inputs!$C$11:$C$32,0)))</f>
        <v>47.554108570456336</v>
      </c>
      <c r="BM35" s="1">
        <f>IF(BM$28&gt;$E$14, BL35*(1+$E$12), INDEX(Inputs!$E$11:$E$32,MATCH(MIN($E$14,BM$28),Inputs!$C$11:$C$32,0)))</f>
        <v>48.505190741865462</v>
      </c>
      <c r="BN35" s="1">
        <f>IF(BN$28&gt;$E$14, BM35*(1+$E$12), INDEX(Inputs!$E$11:$E$32,MATCH(MIN($E$14,BN$28),Inputs!$C$11:$C$32,0)))</f>
        <v>49.475294556702771</v>
      </c>
      <c r="BO35" s="1">
        <f>IF(BO$28&gt;$E$14, BN35*(1+$E$12), INDEX(Inputs!$E$11:$E$32,MATCH(MIN($E$14,BO$28),Inputs!$C$11:$C$32,0)))</f>
        <v>50.464800447836829</v>
      </c>
      <c r="BP35" s="1">
        <f>IF(BP$28&gt;$E$14, BO35*(1+$E$12), INDEX(Inputs!$E$11:$E$32,MATCH(MIN($E$14,BP$28),Inputs!$C$11:$C$32,0)))</f>
        <v>51.474096456793568</v>
      </c>
      <c r="BQ35" s="1">
        <f>IF(BQ$28&gt;$E$14, BP35*(1+$E$12), INDEX(Inputs!$E$11:$E$32,MATCH(MIN($E$14,BQ$28),Inputs!$C$11:$C$32,0)))</f>
        <v>52.503578385929437</v>
      </c>
      <c r="BR35" s="1">
        <f>IF(BR$28&gt;$E$14, BQ35*(1+$E$12), INDEX(Inputs!$E$11:$E$32,MATCH(MIN($E$14,BR$28),Inputs!$C$11:$C$32,0)))</f>
        <v>53.553649953648026</v>
      </c>
      <c r="BS35" s="1">
        <f>IF(BS$28&gt;$E$14, BR35*(1+$E$12), INDEX(Inputs!$E$11:$E$32,MATCH(MIN($E$14,BS$28),Inputs!$C$11:$C$32,0)))</f>
        <v>54.624722952720987</v>
      </c>
      <c r="BT35" s="1">
        <f>IF(BT$28&gt;$E$14, BS35*(1+$E$12), INDEX(Inputs!$E$11:$E$32,MATCH(MIN($E$14,BT$28),Inputs!$C$11:$C$32,0)))</f>
        <v>55.717217411775408</v>
      </c>
      <c r="BU35" s="1">
        <f>IF(BU$28&gt;$E$14, BT35*(1+$E$12), INDEX(Inputs!$E$11:$E$32,MATCH(MIN($E$14,BU$28),Inputs!$C$11:$C$32,0)))</f>
        <v>56.831561760010921</v>
      </c>
      <c r="BV35" s="1">
        <f>IF(BV$28&gt;$E$14, BU35*(1+$E$12), INDEX(Inputs!$E$11:$E$32,MATCH(MIN($E$14,BV$28),Inputs!$C$11:$C$32,0)))</f>
        <v>57.96819299521114</v>
      </c>
      <c r="BW35" s="1">
        <f>IF(BW$28&gt;$E$14, BV35*(1+$E$12), INDEX(Inputs!$E$11:$E$32,MATCH(MIN($E$14,BW$28),Inputs!$C$11:$C$32,0)))</f>
        <v>59.127556855115365</v>
      </c>
      <c r="BX35" s="1">
        <f>IF(BX$28&gt;$E$14, BW35*(1+$E$12), INDEX(Inputs!$E$11:$E$32,MATCH(MIN($E$14,BX$28),Inputs!$C$11:$C$32,0)))</f>
        <v>60.310107992217674</v>
      </c>
      <c r="BY35" s="1">
        <f>IF(BY$28&gt;$E$14, BX35*(1+$E$12), INDEX(Inputs!$E$11:$E$32,MATCH(MIN($E$14,BY$28),Inputs!$C$11:$C$32,0)))</f>
        <v>61.516310152062026</v>
      </c>
      <c r="BZ35" s="1">
        <f>IF(BZ$28&gt;$E$14, BY35*(1+$E$12), INDEX(Inputs!$E$11:$E$32,MATCH(MIN($E$14,BZ$28),Inputs!$C$11:$C$32,0)))</f>
        <v>62.74663635510327</v>
      </c>
      <c r="CA35" s="1">
        <f>IF(CA$28&gt;$E$14, BZ35*(1+$E$12), INDEX(Inputs!$E$11:$E$32,MATCH(MIN($E$14,CA$28),Inputs!$C$11:$C$32,0)))</f>
        <v>64.001569082205336</v>
      </c>
      <c r="CB35" s="1">
        <f>IF(CB$28&gt;$E$14, CA35*(1+$E$12), INDEX(Inputs!$E$11:$E$32,MATCH(MIN($E$14,CB$28),Inputs!$C$11:$C$32,0)))</f>
        <v>65.281600463849443</v>
      </c>
      <c r="CC35" s="1">
        <f>IF(CC$28&gt;$E$14, CB35*(1+$E$12), INDEX(Inputs!$E$11:$E$32,MATCH(MIN($E$14,CC$28),Inputs!$C$11:$C$32,0)))</f>
        <v>66.587232473126434</v>
      </c>
      <c r="CD35" s="1">
        <f>IF(CD$28&gt;$E$14, CC35*(1+$E$12), INDEX(Inputs!$E$11:$E$32,MATCH(MIN($E$14,CD$28),Inputs!$C$11:$C$32,0)))</f>
        <v>67.91897712258897</v>
      </c>
      <c r="CE35" s="1">
        <f>IF(CE$28&gt;$E$14, CD35*(1+$E$12), INDEX(Inputs!$E$11:$E$32,MATCH(MIN($E$14,CE$28),Inputs!$C$11:$C$32,0)))</f>
        <v>69.277356665040756</v>
      </c>
    </row>
    <row r="36" spans="2:83" x14ac:dyDescent="0.35">
      <c r="B36" t="s">
        <v>31</v>
      </c>
      <c r="D36" t="s">
        <v>43</v>
      </c>
      <c r="G36" s="2">
        <f>INDEX(Inputs!$F$11:$F$32,MATCH(MIN(G$28,$E$14),Inputs!$C$11:$C$32,0))</f>
        <v>693.29174804483887</v>
      </c>
      <c r="H36" s="2">
        <f>INDEX(Inputs!$F$11:$F$32,MATCH(MIN(H$28,$E$14),Inputs!$C$11:$C$32,0))</f>
        <v>664.42200072233413</v>
      </c>
      <c r="I36" s="2">
        <f>INDEX(Inputs!$F$11:$F$32,MATCH(MIN(I$28,$E$14),Inputs!$C$11:$C$32,0))</f>
        <v>645.35251592813563</v>
      </c>
      <c r="J36" s="2">
        <f>INDEX(Inputs!$F$11:$F$32,MATCH(MIN(J$28,$E$14),Inputs!$C$11:$C$32,0))</f>
        <v>605.27651598116825</v>
      </c>
      <c r="K36" s="2">
        <f>INDEX(Inputs!$F$11:$F$32,MATCH(MIN(K$28,$E$14),Inputs!$C$11:$C$32,0))</f>
        <v>530.19471402853549</v>
      </c>
      <c r="L36" s="2">
        <f>INDEX(Inputs!$F$11:$F$32,MATCH(MIN(L$28,$E$14),Inputs!$C$11:$C$32,0))</f>
        <v>417.61018946138108</v>
      </c>
      <c r="M36" s="2">
        <f>INDEX(Inputs!$F$11:$F$32,MATCH(MIN(M$28,$E$14),Inputs!$C$11:$C$32,0))</f>
        <v>337.73038318950756</v>
      </c>
      <c r="N36" s="2">
        <f>INDEX(Inputs!$F$11:$F$32,MATCH(MIN(N$28,$E$14),Inputs!$C$11:$C$32,0))</f>
        <v>317.8683754434781</v>
      </c>
      <c r="O36" s="2">
        <f>INDEX(Inputs!$F$11:$F$32,MATCH(MIN(O$28,$E$14),Inputs!$C$11:$C$32,0))</f>
        <v>296.69246573862813</v>
      </c>
      <c r="P36" s="2">
        <f>INDEX(Inputs!$F$11:$F$32,MATCH(MIN(P$28,$E$14),Inputs!$C$11:$C$32,0))</f>
        <v>277.61464982022568</v>
      </c>
      <c r="Q36" s="2">
        <f>INDEX(Inputs!$F$11:$F$32,MATCH(MIN(Q$28,$E$14),Inputs!$C$11:$C$32,0))</f>
        <v>276.05424871566419</v>
      </c>
      <c r="R36" s="2">
        <f>INDEX(Inputs!$F$11:$F$32,MATCH(MIN(R$28,$E$14),Inputs!$C$11:$C$32,0))</f>
        <v>309.73540136029192</v>
      </c>
      <c r="S36" s="2">
        <f>INDEX(Inputs!$F$11:$F$32,MATCH(MIN(S$28,$E$14),Inputs!$C$11:$C$32,0))</f>
        <v>286.67254422475668</v>
      </c>
      <c r="T36" s="2">
        <f>INDEX(Inputs!$F$11:$F$32,MATCH(MIN(T$28,$E$14),Inputs!$C$11:$C$32,0))</f>
        <v>262.67497113654235</v>
      </c>
      <c r="U36" s="2">
        <f>INDEX(Inputs!$F$11:$F$32,MATCH(MIN(U$28,$E$14),Inputs!$C$11:$C$32,0))</f>
        <v>238.0049824963707</v>
      </c>
      <c r="V36" s="2">
        <f>INDEX(Inputs!$F$11:$F$32,MATCH(MIN(V$28,$E$14),Inputs!$C$11:$C$32,0))</f>
        <v>212.76469525182807</v>
      </c>
      <c r="W36" s="2">
        <f>INDEX(Inputs!$F$11:$F$32,MATCH(MIN(W$28,$E$14),Inputs!$C$11:$C$32,0))</f>
        <v>186.99888878268632</v>
      </c>
      <c r="X36" s="2">
        <f>INDEX(Inputs!$F$11:$F$32,MATCH(MIN(X$28,$E$14),Inputs!$C$11:$C$32,0))</f>
        <v>169.38357456566348</v>
      </c>
      <c r="Y36" s="2">
        <f>INDEX(Inputs!$F$11:$F$32,MATCH(MIN(Y$28,$E$14),Inputs!$C$11:$C$32,0))</f>
        <v>151.33013187807785</v>
      </c>
      <c r="Z36" s="2">
        <f>INDEX(Inputs!$F$11:$F$32,MATCH(MIN(Z$28,$E$14),Inputs!$C$11:$C$32,0))</f>
        <v>133.26675820207663</v>
      </c>
      <c r="AA36" s="2">
        <f>INDEX(Inputs!$F$11:$F$32,MATCH(MIN(AA$28,$E$14),Inputs!$C$11:$C$32,0))</f>
        <v>115.1733789825268</v>
      </c>
      <c r="AB36" s="2">
        <f>INDEX(Inputs!$F$11:$F$32,MATCH(MIN(AB$28,$E$14),Inputs!$C$11:$C$32,0))</f>
        <v>97.033684711627288</v>
      </c>
      <c r="AC36" s="2">
        <f>INDEX(Inputs!$F$11:$F$32,MATCH(MIN(AC$28,$E$14),Inputs!$C$11:$C$32,0))</f>
        <v>97.033684711627288</v>
      </c>
      <c r="AD36" s="2">
        <f>INDEX(Inputs!$F$11:$F$32,MATCH(MIN(AD$28,$E$14),Inputs!$C$11:$C$32,0))</f>
        <v>97.033684711627288</v>
      </c>
      <c r="AE36" s="2">
        <f>INDEX(Inputs!$F$11:$F$32,MATCH(MIN(AE$28,$E$14),Inputs!$C$11:$C$32,0))</f>
        <v>97.033684711627288</v>
      </c>
      <c r="AF36" s="2">
        <f>INDEX(Inputs!$F$11:$F$32,MATCH(MIN(AF$28,$E$14),Inputs!$C$11:$C$32,0))</f>
        <v>97.033684711627288</v>
      </c>
      <c r="AG36" s="2">
        <f>INDEX(Inputs!$F$11:$F$32,MATCH(MIN(AG$28,$E$14),Inputs!$C$11:$C$32,0))</f>
        <v>97.033684711627288</v>
      </c>
      <c r="AH36" s="2">
        <f>INDEX(Inputs!$F$11:$F$32,MATCH(MIN(AH$28,$E$14),Inputs!$C$11:$C$32,0))</f>
        <v>97.033684711627288</v>
      </c>
      <c r="AI36" s="2">
        <f>INDEX(Inputs!$F$11:$F$32,MATCH(MIN(AI$28,$E$14),Inputs!$C$11:$C$32,0))</f>
        <v>97.033684711627288</v>
      </c>
      <c r="AJ36" s="2">
        <f>INDEX(Inputs!$F$11:$F$32,MATCH(MIN(AJ$28,$E$14),Inputs!$C$11:$C$32,0))</f>
        <v>97.033684711627288</v>
      </c>
      <c r="AK36" s="2">
        <f>INDEX(Inputs!$F$11:$F$32,MATCH(MIN(AK$28,$E$14),Inputs!$C$11:$C$32,0))</f>
        <v>97.033684711627288</v>
      </c>
      <c r="AL36" s="2">
        <f>INDEX(Inputs!$F$11:$F$32,MATCH(MIN(AL$28,$E$14),Inputs!$C$11:$C$32,0))</f>
        <v>97.033684711627288</v>
      </c>
      <c r="AM36" s="2">
        <f>INDEX(Inputs!$F$11:$F$32,MATCH(MIN(AM$28,$E$14),Inputs!$C$11:$C$32,0))</f>
        <v>97.033684711627288</v>
      </c>
      <c r="AN36" s="2">
        <f>INDEX(Inputs!$F$11:$F$32,MATCH(MIN(AN$28,$E$14),Inputs!$C$11:$C$32,0))</f>
        <v>97.033684711627288</v>
      </c>
      <c r="AO36" s="2">
        <f>INDEX(Inputs!$F$11:$F$32,MATCH(MIN(AO$28,$E$14),Inputs!$C$11:$C$32,0))</f>
        <v>97.033684711627288</v>
      </c>
      <c r="AP36" s="2">
        <f>INDEX(Inputs!$F$11:$F$32,MATCH(MIN(AP$28,$E$14),Inputs!$C$11:$C$32,0))</f>
        <v>97.033684711627288</v>
      </c>
      <c r="AQ36" s="2">
        <f>INDEX(Inputs!$F$11:$F$32,MATCH(MIN(AQ$28,$E$14),Inputs!$C$11:$C$32,0))</f>
        <v>97.033684711627288</v>
      </c>
      <c r="AR36" s="2">
        <f>INDEX(Inputs!$F$11:$F$32,MATCH(MIN(AR$28,$E$14),Inputs!$C$11:$C$32,0))</f>
        <v>97.033684711627288</v>
      </c>
      <c r="AS36" s="2">
        <f>INDEX(Inputs!$F$11:$F$32,MATCH(MIN(AS$28,$E$14),Inputs!$C$11:$C$32,0))</f>
        <v>97.033684711627288</v>
      </c>
      <c r="AT36" s="2">
        <f>INDEX(Inputs!$F$11:$F$32,MATCH(MIN(AT$28,$E$14),Inputs!$C$11:$C$32,0))</f>
        <v>97.033684711627288</v>
      </c>
      <c r="AU36" s="2">
        <f>INDEX(Inputs!$F$11:$F$32,MATCH(MIN(AU$28,$E$14),Inputs!$C$11:$C$32,0))</f>
        <v>97.033684711627288</v>
      </c>
      <c r="AV36" s="2">
        <f>INDEX(Inputs!$F$11:$F$32,MATCH(MIN(AV$28,$E$14),Inputs!$C$11:$C$32,0))</f>
        <v>97.033684711627288</v>
      </c>
      <c r="AW36" s="2">
        <f>INDEX(Inputs!$F$11:$F$32,MATCH(MIN(AW$28,$E$14),Inputs!$C$11:$C$32,0))</f>
        <v>97.033684711627288</v>
      </c>
      <c r="AX36" s="2">
        <f>INDEX(Inputs!$F$11:$F$32,MATCH(MIN(AX$28,$E$14),Inputs!$C$11:$C$32,0))</f>
        <v>97.033684711627288</v>
      </c>
      <c r="AY36" s="2">
        <f>INDEX(Inputs!$F$11:$F$32,MATCH(MIN(AY$28,$E$14),Inputs!$C$11:$C$32,0))</f>
        <v>97.033684711627288</v>
      </c>
      <c r="AZ36" s="2">
        <f>INDEX(Inputs!$F$11:$F$32,MATCH(MIN(AZ$28,$E$14),Inputs!$C$11:$C$32,0))</f>
        <v>97.033684711627288</v>
      </c>
      <c r="BA36" s="2">
        <f>INDEX(Inputs!$F$11:$F$32,MATCH(MIN(BA$28,$E$14),Inputs!$C$11:$C$32,0))</f>
        <v>97.033684711627288</v>
      </c>
      <c r="BB36" s="2">
        <f>INDEX(Inputs!$F$11:$F$32,MATCH(MIN(BB$28,$E$14),Inputs!$C$11:$C$32,0))</f>
        <v>97.033684711627288</v>
      </c>
      <c r="BC36" s="2">
        <f>INDEX(Inputs!$F$11:$F$32,MATCH(MIN(BC$28,$E$14),Inputs!$C$11:$C$32,0))</f>
        <v>97.033684711627288</v>
      </c>
      <c r="BD36" s="2">
        <f>INDEX(Inputs!$F$11:$F$32,MATCH(MIN(BD$28,$E$14),Inputs!$C$11:$C$32,0))</f>
        <v>97.033684711627288</v>
      </c>
      <c r="BE36" s="2">
        <f>INDEX(Inputs!$F$11:$F$32,MATCH(MIN(BE$28,$E$14),Inputs!$C$11:$C$32,0))</f>
        <v>97.033684711627288</v>
      </c>
      <c r="BF36" s="2">
        <f>INDEX(Inputs!$F$11:$F$32,MATCH(MIN(BF$28,$E$14),Inputs!$C$11:$C$32,0))</f>
        <v>97.033684711627288</v>
      </c>
      <c r="BG36" s="2">
        <f>INDEX(Inputs!$F$11:$F$32,MATCH(MIN(BG$28,$E$14),Inputs!$C$11:$C$32,0))</f>
        <v>97.033684711627288</v>
      </c>
      <c r="BH36" s="2">
        <f>INDEX(Inputs!$F$11:$F$32,MATCH(MIN(BH$28,$E$14),Inputs!$C$11:$C$32,0))</f>
        <v>97.033684711627288</v>
      </c>
      <c r="BI36" s="2">
        <f>INDEX(Inputs!$F$11:$F$32,MATCH(MIN(BI$28,$E$14),Inputs!$C$11:$C$32,0))</f>
        <v>97.033684711627288</v>
      </c>
      <c r="BJ36" s="2">
        <f>INDEX(Inputs!$F$11:$F$32,MATCH(MIN(BJ$28,$E$14),Inputs!$C$11:$C$32,0))</f>
        <v>97.033684711627288</v>
      </c>
      <c r="BK36" s="2">
        <f>INDEX(Inputs!$F$11:$F$32,MATCH(MIN(BK$28,$E$14),Inputs!$C$11:$C$32,0))</f>
        <v>97.033684711627288</v>
      </c>
      <c r="BL36" s="2">
        <f>INDEX(Inputs!$F$11:$F$32,MATCH(MIN(BL$28,$E$14),Inputs!$C$11:$C$32,0))</f>
        <v>97.033684711627288</v>
      </c>
      <c r="BM36" s="2">
        <f>INDEX(Inputs!$F$11:$F$32,MATCH(MIN(BM$28,$E$14),Inputs!$C$11:$C$32,0))</f>
        <v>97.033684711627288</v>
      </c>
      <c r="BN36" s="2">
        <f>INDEX(Inputs!$F$11:$F$32,MATCH(MIN(BN$28,$E$14),Inputs!$C$11:$C$32,0))</f>
        <v>97.033684711627288</v>
      </c>
      <c r="BO36" s="2">
        <f>INDEX(Inputs!$F$11:$F$32,MATCH(MIN(BO$28,$E$14),Inputs!$C$11:$C$32,0))</f>
        <v>97.033684711627288</v>
      </c>
      <c r="BP36" s="2">
        <f>INDEX(Inputs!$F$11:$F$32,MATCH(MIN(BP$28,$E$14),Inputs!$C$11:$C$32,0))</f>
        <v>97.033684711627288</v>
      </c>
      <c r="BQ36" s="2">
        <f>INDEX(Inputs!$F$11:$F$32,MATCH(MIN(BQ$28,$E$14),Inputs!$C$11:$C$32,0))</f>
        <v>97.033684711627288</v>
      </c>
      <c r="BR36" s="2">
        <f>INDEX(Inputs!$F$11:$F$32,MATCH(MIN(BR$28,$E$14),Inputs!$C$11:$C$32,0))</f>
        <v>97.033684711627288</v>
      </c>
      <c r="BS36" s="2">
        <f>INDEX(Inputs!$F$11:$F$32,MATCH(MIN(BS$28,$E$14),Inputs!$C$11:$C$32,0))</f>
        <v>97.033684711627288</v>
      </c>
      <c r="BT36" s="2">
        <f>INDEX(Inputs!$F$11:$F$32,MATCH(MIN(BT$28,$E$14),Inputs!$C$11:$C$32,0))</f>
        <v>97.033684711627288</v>
      </c>
      <c r="BU36" s="2">
        <f>INDEX(Inputs!$F$11:$F$32,MATCH(MIN(BU$28,$E$14),Inputs!$C$11:$C$32,0))</f>
        <v>97.033684711627288</v>
      </c>
      <c r="BV36" s="2">
        <f>INDEX(Inputs!$F$11:$F$32,MATCH(MIN(BV$28,$E$14),Inputs!$C$11:$C$32,0))</f>
        <v>97.033684711627288</v>
      </c>
      <c r="BW36" s="2">
        <f>INDEX(Inputs!$F$11:$F$32,MATCH(MIN(BW$28,$E$14),Inputs!$C$11:$C$32,0))</f>
        <v>97.033684711627288</v>
      </c>
      <c r="BX36" s="2">
        <f>INDEX(Inputs!$F$11:$F$32,MATCH(MIN(BX$28,$E$14),Inputs!$C$11:$C$32,0))</f>
        <v>97.033684711627288</v>
      </c>
      <c r="BY36" s="2">
        <f>INDEX(Inputs!$F$11:$F$32,MATCH(MIN(BY$28,$E$14),Inputs!$C$11:$C$32,0))</f>
        <v>97.033684711627288</v>
      </c>
      <c r="BZ36" s="2">
        <f>INDEX(Inputs!$F$11:$F$32,MATCH(MIN(BZ$28,$E$14),Inputs!$C$11:$C$32,0))</f>
        <v>97.033684711627288</v>
      </c>
      <c r="CA36" s="2">
        <f>INDEX(Inputs!$F$11:$F$32,MATCH(MIN(CA$28,$E$14),Inputs!$C$11:$C$32,0))</f>
        <v>97.033684711627288</v>
      </c>
      <c r="CB36" s="2">
        <f>INDEX(Inputs!$F$11:$F$32,MATCH(MIN(CB$28,$E$14),Inputs!$C$11:$C$32,0))</f>
        <v>97.033684711627288</v>
      </c>
      <c r="CC36" s="2">
        <f>INDEX(Inputs!$F$11:$F$32,MATCH(MIN(CC$28,$E$14),Inputs!$C$11:$C$32,0))</f>
        <v>97.033684711627288</v>
      </c>
      <c r="CD36" s="2">
        <f>INDEX(Inputs!$F$11:$F$32,MATCH(MIN(CD$28,$E$14),Inputs!$C$11:$C$32,0))</f>
        <v>97.033684711627288</v>
      </c>
      <c r="CE36" s="2">
        <f>INDEX(Inputs!$F$11:$F$32,MATCH(MIN(CE$28,$E$14),Inputs!$C$11:$C$32,0))</f>
        <v>97.033684711627288</v>
      </c>
    </row>
    <row r="37" spans="2:83" x14ac:dyDescent="0.35">
      <c r="B37" t="s">
        <v>32</v>
      </c>
      <c r="D37" t="s">
        <v>20</v>
      </c>
      <c r="G37" s="3">
        <f>INDEX(Inputs!$G$11:$G$32,MATCH(MIN(G$28,$E$14),Inputs!$C$11:$C$32,0))</f>
        <v>8.3804817575562601E-2</v>
      </c>
      <c r="H37" s="3">
        <f>INDEX(Inputs!$G$11:$G$32,MATCH(MIN(H$28,$E$14),Inputs!$C$11:$C$32,0))</f>
        <v>8.3804817575562601E-2</v>
      </c>
      <c r="I37" s="3">
        <f>INDEX(Inputs!$G$11:$G$32,MATCH(MIN(I$28,$E$14),Inputs!$C$11:$C$32,0))</f>
        <v>0.116972989681426</v>
      </c>
      <c r="J37" s="3">
        <f>INDEX(Inputs!$G$11:$G$32,MATCH(MIN(J$28,$E$14),Inputs!$C$11:$C$32,0))</f>
        <v>0.13734773157421248</v>
      </c>
      <c r="K37" s="3">
        <f>INDEX(Inputs!$G$11:$G$32,MATCH(MIN(K$28,$E$14),Inputs!$C$11:$C$32,0))</f>
        <v>0.12504396254522099</v>
      </c>
      <c r="L37" s="3">
        <f>INDEX(Inputs!$G$11:$G$32,MATCH(MIN(L$28,$E$14),Inputs!$C$11:$C$32,0))</f>
        <v>0.11274019351622949</v>
      </c>
      <c r="M37" s="3">
        <f>INDEX(Inputs!$G$11:$G$32,MATCH(MIN(M$28,$E$14),Inputs!$C$11:$C$32,0))</f>
        <v>0.100436424487238</v>
      </c>
      <c r="N37" s="3">
        <f>INDEX(Inputs!$G$11:$G$32,MATCH(MIN(N$28,$E$14),Inputs!$C$11:$C$32,0))</f>
        <v>0.100436424487238</v>
      </c>
      <c r="O37" s="3">
        <f>INDEX(Inputs!$G$11:$G$32,MATCH(MIN(O$28,$E$14),Inputs!$C$11:$C$32,0))</f>
        <v>0.100436424487238</v>
      </c>
      <c r="P37" s="3">
        <f>INDEX(Inputs!$G$11:$G$32,MATCH(MIN(P$28,$E$14),Inputs!$C$11:$C$32,0))</f>
        <v>0.100436424487238</v>
      </c>
      <c r="Q37" s="3">
        <f>INDEX(Inputs!$G$11:$G$32,MATCH(MIN(Q$28,$E$14),Inputs!$C$11:$C$32,0))</f>
        <v>0.100436424487238</v>
      </c>
      <c r="R37" s="3">
        <f>INDEX(Inputs!$G$11:$G$32,MATCH(MIN(R$28,$E$14),Inputs!$C$11:$C$32,0))</f>
        <v>9.4282894883890994E-2</v>
      </c>
      <c r="S37" s="3">
        <f>INDEX(Inputs!$G$11:$G$32,MATCH(MIN(S$28,$E$14),Inputs!$C$11:$C$32,0))</f>
        <v>8.8129365280543992E-2</v>
      </c>
      <c r="T37" s="3">
        <f>INDEX(Inputs!$G$11:$G$32,MATCH(MIN(T$28,$E$14),Inputs!$C$11:$C$32,0))</f>
        <v>8.197583567719699E-2</v>
      </c>
      <c r="U37" s="3">
        <f>INDEX(Inputs!$G$11:$G$32,MATCH(MIN(U$28,$E$14),Inputs!$C$11:$C$32,0))</f>
        <v>7.5822306073849974E-2</v>
      </c>
      <c r="V37" s="3">
        <f>INDEX(Inputs!$G$11:$G$32,MATCH(MIN(V$28,$E$14),Inputs!$C$11:$C$32,0))</f>
        <v>6.9668776470502972E-2</v>
      </c>
      <c r="W37" s="3">
        <f>INDEX(Inputs!$G$11:$G$32,MATCH(MIN(W$28,$E$14),Inputs!$C$11:$C$32,0))</f>
        <v>6.3515246867155969E-2</v>
      </c>
      <c r="X37" s="3">
        <f>INDEX(Inputs!$G$11:$G$32,MATCH(MIN(X$28,$E$14),Inputs!$C$11:$C$32,0))</f>
        <v>5.736171726380896E-2</v>
      </c>
      <c r="Y37" s="3">
        <f>INDEX(Inputs!$G$11:$G$32,MATCH(MIN(Y$28,$E$14),Inputs!$C$11:$C$32,0))</f>
        <v>7.8187954614523214E-2</v>
      </c>
      <c r="Z37" s="3">
        <f>INDEX(Inputs!$G$11:$G$32,MATCH(MIN(Z$28,$E$14),Inputs!$C$11:$C$32,0))</f>
        <v>9.9014191965237475E-2</v>
      </c>
      <c r="AA37" s="3">
        <f>INDEX(Inputs!$G$11:$G$32,MATCH(MIN(AA$28,$E$14),Inputs!$C$11:$C$32,0))</f>
        <v>0.11984042931595174</v>
      </c>
      <c r="AB37" s="3">
        <f>INDEX(Inputs!$G$11:$G$32,MATCH(MIN(AB$28,$E$14),Inputs!$C$11:$C$32,0))</f>
        <v>0.140666666666666</v>
      </c>
      <c r="AC37" s="3">
        <f>INDEX(Inputs!$G$11:$G$32,MATCH(MIN(AC$28,$E$14),Inputs!$C$11:$C$32,0))</f>
        <v>0.140666666666666</v>
      </c>
      <c r="AD37" s="3">
        <f>INDEX(Inputs!$G$11:$G$32,MATCH(MIN(AD$28,$E$14),Inputs!$C$11:$C$32,0))</f>
        <v>0.140666666666666</v>
      </c>
      <c r="AE37" s="3">
        <f>INDEX(Inputs!$G$11:$G$32,MATCH(MIN(AE$28,$E$14),Inputs!$C$11:$C$32,0))</f>
        <v>0.140666666666666</v>
      </c>
      <c r="AF37" s="3">
        <f>INDEX(Inputs!$G$11:$G$32,MATCH(MIN(AF$28,$E$14),Inputs!$C$11:$C$32,0))</f>
        <v>0.140666666666666</v>
      </c>
      <c r="AG37" s="3">
        <f>INDEX(Inputs!$G$11:$G$32,MATCH(MIN(AG$28,$E$14),Inputs!$C$11:$C$32,0))</f>
        <v>0.140666666666666</v>
      </c>
      <c r="AH37" s="3">
        <f>INDEX(Inputs!$G$11:$G$32,MATCH(MIN(AH$28,$E$14),Inputs!$C$11:$C$32,0))</f>
        <v>0.140666666666666</v>
      </c>
      <c r="AI37" s="3">
        <f>INDEX(Inputs!$G$11:$G$32,MATCH(MIN(AI$28,$E$14),Inputs!$C$11:$C$32,0))</f>
        <v>0.140666666666666</v>
      </c>
      <c r="AJ37" s="3">
        <f>INDEX(Inputs!$G$11:$G$32,MATCH(MIN(AJ$28,$E$14),Inputs!$C$11:$C$32,0))</f>
        <v>0.140666666666666</v>
      </c>
      <c r="AK37" s="3">
        <f>INDEX(Inputs!$G$11:$G$32,MATCH(MIN(AK$28,$E$14),Inputs!$C$11:$C$32,0))</f>
        <v>0.140666666666666</v>
      </c>
      <c r="AL37" s="3">
        <f>INDEX(Inputs!$G$11:$G$32,MATCH(MIN(AL$28,$E$14),Inputs!$C$11:$C$32,0))</f>
        <v>0.140666666666666</v>
      </c>
      <c r="AM37" s="3">
        <f>INDEX(Inputs!$G$11:$G$32,MATCH(MIN(AM$28,$E$14),Inputs!$C$11:$C$32,0))</f>
        <v>0.140666666666666</v>
      </c>
      <c r="AN37" s="3">
        <f>INDEX(Inputs!$G$11:$G$32,MATCH(MIN(AN$28,$E$14),Inputs!$C$11:$C$32,0))</f>
        <v>0.140666666666666</v>
      </c>
      <c r="AO37" s="3">
        <f>INDEX(Inputs!$G$11:$G$32,MATCH(MIN(AO$28,$E$14),Inputs!$C$11:$C$32,0))</f>
        <v>0.140666666666666</v>
      </c>
      <c r="AP37" s="3">
        <f>INDEX(Inputs!$G$11:$G$32,MATCH(MIN(AP$28,$E$14),Inputs!$C$11:$C$32,0))</f>
        <v>0.140666666666666</v>
      </c>
      <c r="AQ37" s="3">
        <f>INDEX(Inputs!$G$11:$G$32,MATCH(MIN(AQ$28,$E$14),Inputs!$C$11:$C$32,0))</f>
        <v>0.140666666666666</v>
      </c>
      <c r="AR37" s="3">
        <f>INDEX(Inputs!$G$11:$G$32,MATCH(MIN(AR$28,$E$14),Inputs!$C$11:$C$32,0))</f>
        <v>0.140666666666666</v>
      </c>
      <c r="AS37" s="3">
        <f>INDEX(Inputs!$G$11:$G$32,MATCH(MIN(AS$28,$E$14),Inputs!$C$11:$C$32,0))</f>
        <v>0.140666666666666</v>
      </c>
      <c r="AT37" s="3">
        <f>INDEX(Inputs!$G$11:$G$32,MATCH(MIN(AT$28,$E$14),Inputs!$C$11:$C$32,0))</f>
        <v>0.140666666666666</v>
      </c>
      <c r="AU37" s="3">
        <f>INDEX(Inputs!$G$11:$G$32,MATCH(MIN(AU$28,$E$14),Inputs!$C$11:$C$32,0))</f>
        <v>0.140666666666666</v>
      </c>
      <c r="AV37" s="3">
        <f>INDEX(Inputs!$G$11:$G$32,MATCH(MIN(AV$28,$E$14),Inputs!$C$11:$C$32,0))</f>
        <v>0.140666666666666</v>
      </c>
      <c r="AW37" s="3">
        <f>INDEX(Inputs!$G$11:$G$32,MATCH(MIN(AW$28,$E$14),Inputs!$C$11:$C$32,0))</f>
        <v>0.140666666666666</v>
      </c>
      <c r="AX37" s="3">
        <f>INDEX(Inputs!$G$11:$G$32,MATCH(MIN(AX$28,$E$14),Inputs!$C$11:$C$32,0))</f>
        <v>0.140666666666666</v>
      </c>
      <c r="AY37" s="3">
        <f>INDEX(Inputs!$G$11:$G$32,MATCH(MIN(AY$28,$E$14),Inputs!$C$11:$C$32,0))</f>
        <v>0.140666666666666</v>
      </c>
      <c r="AZ37" s="3">
        <f>INDEX(Inputs!$G$11:$G$32,MATCH(MIN(AZ$28,$E$14),Inputs!$C$11:$C$32,0))</f>
        <v>0.140666666666666</v>
      </c>
      <c r="BA37" s="3">
        <f>INDEX(Inputs!$G$11:$G$32,MATCH(MIN(BA$28,$E$14),Inputs!$C$11:$C$32,0))</f>
        <v>0.140666666666666</v>
      </c>
      <c r="BB37" s="3">
        <f>INDEX(Inputs!$G$11:$G$32,MATCH(MIN(BB$28,$E$14),Inputs!$C$11:$C$32,0))</f>
        <v>0.140666666666666</v>
      </c>
      <c r="BC37" s="3">
        <f>INDEX(Inputs!$G$11:$G$32,MATCH(MIN(BC$28,$E$14),Inputs!$C$11:$C$32,0))</f>
        <v>0.140666666666666</v>
      </c>
      <c r="BD37" s="3">
        <f>INDEX(Inputs!$G$11:$G$32,MATCH(MIN(BD$28,$E$14),Inputs!$C$11:$C$32,0))</f>
        <v>0.140666666666666</v>
      </c>
      <c r="BE37" s="3">
        <f>INDEX(Inputs!$G$11:$G$32,MATCH(MIN(BE$28,$E$14),Inputs!$C$11:$C$32,0))</f>
        <v>0.140666666666666</v>
      </c>
      <c r="BF37" s="3">
        <f>INDEX(Inputs!$G$11:$G$32,MATCH(MIN(BF$28,$E$14),Inputs!$C$11:$C$32,0))</f>
        <v>0.140666666666666</v>
      </c>
      <c r="BG37" s="3">
        <f>INDEX(Inputs!$G$11:$G$32,MATCH(MIN(BG$28,$E$14),Inputs!$C$11:$C$32,0))</f>
        <v>0.140666666666666</v>
      </c>
      <c r="BH37" s="3">
        <f>INDEX(Inputs!$G$11:$G$32,MATCH(MIN(BH$28,$E$14),Inputs!$C$11:$C$32,0))</f>
        <v>0.140666666666666</v>
      </c>
      <c r="BI37" s="3">
        <f>INDEX(Inputs!$G$11:$G$32,MATCH(MIN(BI$28,$E$14),Inputs!$C$11:$C$32,0))</f>
        <v>0.140666666666666</v>
      </c>
      <c r="BJ37" s="3">
        <f>INDEX(Inputs!$G$11:$G$32,MATCH(MIN(BJ$28,$E$14),Inputs!$C$11:$C$32,0))</f>
        <v>0.140666666666666</v>
      </c>
      <c r="BK37" s="3">
        <f>INDEX(Inputs!$G$11:$G$32,MATCH(MIN(BK$28,$E$14),Inputs!$C$11:$C$32,0))</f>
        <v>0.140666666666666</v>
      </c>
      <c r="BL37" s="3">
        <f>INDEX(Inputs!$G$11:$G$32,MATCH(MIN(BL$28,$E$14),Inputs!$C$11:$C$32,0))</f>
        <v>0.140666666666666</v>
      </c>
      <c r="BM37" s="3">
        <f>INDEX(Inputs!$G$11:$G$32,MATCH(MIN(BM$28,$E$14),Inputs!$C$11:$C$32,0))</f>
        <v>0.140666666666666</v>
      </c>
      <c r="BN37" s="3">
        <f>INDEX(Inputs!$G$11:$G$32,MATCH(MIN(BN$28,$E$14),Inputs!$C$11:$C$32,0))</f>
        <v>0.140666666666666</v>
      </c>
      <c r="BO37" s="3">
        <f>INDEX(Inputs!$G$11:$G$32,MATCH(MIN(BO$28,$E$14),Inputs!$C$11:$C$32,0))</f>
        <v>0.140666666666666</v>
      </c>
      <c r="BP37" s="3">
        <f>INDEX(Inputs!$G$11:$G$32,MATCH(MIN(BP$28,$E$14),Inputs!$C$11:$C$32,0))</f>
        <v>0.140666666666666</v>
      </c>
      <c r="BQ37" s="3">
        <f>INDEX(Inputs!$G$11:$G$32,MATCH(MIN(BQ$28,$E$14),Inputs!$C$11:$C$32,0))</f>
        <v>0.140666666666666</v>
      </c>
      <c r="BR37" s="3">
        <f>INDEX(Inputs!$G$11:$G$32,MATCH(MIN(BR$28,$E$14),Inputs!$C$11:$C$32,0))</f>
        <v>0.140666666666666</v>
      </c>
      <c r="BS37" s="3">
        <f>INDEX(Inputs!$G$11:$G$32,MATCH(MIN(BS$28,$E$14),Inputs!$C$11:$C$32,0))</f>
        <v>0.140666666666666</v>
      </c>
      <c r="BT37" s="3">
        <f>INDEX(Inputs!$G$11:$G$32,MATCH(MIN(BT$28,$E$14),Inputs!$C$11:$C$32,0))</f>
        <v>0.140666666666666</v>
      </c>
      <c r="BU37" s="3">
        <f>INDEX(Inputs!$G$11:$G$32,MATCH(MIN(BU$28,$E$14),Inputs!$C$11:$C$32,0))</f>
        <v>0.140666666666666</v>
      </c>
      <c r="BV37" s="3">
        <f>INDEX(Inputs!$G$11:$G$32,MATCH(MIN(BV$28,$E$14),Inputs!$C$11:$C$32,0))</f>
        <v>0.140666666666666</v>
      </c>
      <c r="BW37" s="3">
        <f>INDEX(Inputs!$G$11:$G$32,MATCH(MIN(BW$28,$E$14),Inputs!$C$11:$C$32,0))</f>
        <v>0.140666666666666</v>
      </c>
      <c r="BX37" s="3">
        <f>INDEX(Inputs!$G$11:$G$32,MATCH(MIN(BX$28,$E$14),Inputs!$C$11:$C$32,0))</f>
        <v>0.140666666666666</v>
      </c>
      <c r="BY37" s="3">
        <f>INDEX(Inputs!$G$11:$G$32,MATCH(MIN(BY$28,$E$14),Inputs!$C$11:$C$32,0))</f>
        <v>0.140666666666666</v>
      </c>
      <c r="BZ37" s="3">
        <f>INDEX(Inputs!$G$11:$G$32,MATCH(MIN(BZ$28,$E$14),Inputs!$C$11:$C$32,0))</f>
        <v>0.140666666666666</v>
      </c>
      <c r="CA37" s="3">
        <f>INDEX(Inputs!$G$11:$G$32,MATCH(MIN(CA$28,$E$14),Inputs!$C$11:$C$32,0))</f>
        <v>0.140666666666666</v>
      </c>
      <c r="CB37" s="3">
        <f>INDEX(Inputs!$G$11:$G$32,MATCH(MIN(CB$28,$E$14),Inputs!$C$11:$C$32,0))</f>
        <v>0.140666666666666</v>
      </c>
      <c r="CC37" s="3">
        <f>INDEX(Inputs!$G$11:$G$32,MATCH(MIN(CC$28,$E$14),Inputs!$C$11:$C$32,0))</f>
        <v>0.140666666666666</v>
      </c>
      <c r="CD37" s="3">
        <f>INDEX(Inputs!$G$11:$G$32,MATCH(MIN(CD$28,$E$14),Inputs!$C$11:$C$32,0))</f>
        <v>0.140666666666666</v>
      </c>
      <c r="CE37" s="3">
        <f>INDEX(Inputs!$G$11:$G$32,MATCH(MIN(CE$28,$E$14),Inputs!$C$11:$C$32,0))</f>
        <v>0.140666666666666</v>
      </c>
    </row>
    <row r="38" spans="2:83" x14ac:dyDescent="0.35">
      <c r="B38" t="s">
        <v>33</v>
      </c>
      <c r="D38" t="s">
        <v>29</v>
      </c>
      <c r="G38" s="14">
        <f t="shared" ref="G38:AL38" si="10">(G34-G35)</f>
        <v>-0.34197070025928156</v>
      </c>
      <c r="H38" s="14">
        <f t="shared" si="10"/>
        <v>3.2427763540076597</v>
      </c>
      <c r="I38" s="14">
        <f t="shared" si="10"/>
        <v>5.4117258110796342</v>
      </c>
      <c r="J38" s="14">
        <f t="shared" si="10"/>
        <v>9.605605854027786</v>
      </c>
      <c r="K38" s="14">
        <f t="shared" si="10"/>
        <v>18.809836201631683</v>
      </c>
      <c r="L38" s="14">
        <f t="shared" si="10"/>
        <v>32.356312020036412</v>
      </c>
      <c r="M38" s="14">
        <f t="shared" si="10"/>
        <v>41.820977537502891</v>
      </c>
      <c r="N38" s="14">
        <f t="shared" si="10"/>
        <v>41.8378395530098</v>
      </c>
      <c r="O38" s="14">
        <f t="shared" si="10"/>
        <v>42.338931107400377</v>
      </c>
      <c r="P38" s="14">
        <f t="shared" si="10"/>
        <v>42.511435119923597</v>
      </c>
      <c r="Q38" s="14">
        <f t="shared" si="10"/>
        <v>39.779872705223006</v>
      </c>
      <c r="R38" s="14">
        <f t="shared" si="10"/>
        <v>30.889344600984586</v>
      </c>
      <c r="S38" s="14">
        <f t="shared" si="10"/>
        <v>31.551776425626301</v>
      </c>
      <c r="T38" s="14">
        <f t="shared" si="10"/>
        <v>32.604644297099632</v>
      </c>
      <c r="U38" s="14">
        <f t="shared" si="10"/>
        <v>33.975945583222419</v>
      </c>
      <c r="V38" s="14">
        <f t="shared" si="10"/>
        <v>35.665640053374666</v>
      </c>
      <c r="W38" s="14">
        <f t="shared" si="10"/>
        <v>39.14272057054508</v>
      </c>
      <c r="X38" s="14">
        <f t="shared" si="10"/>
        <v>41.100041792157974</v>
      </c>
      <c r="Y38" s="14">
        <f t="shared" si="10"/>
        <v>43.249168035421036</v>
      </c>
      <c r="Z38" s="14">
        <f t="shared" si="10"/>
        <v>45.558257695007789</v>
      </c>
      <c r="AA38" s="14">
        <f t="shared" si="10"/>
        <v>48.03204159174426</v>
      </c>
      <c r="AB38" s="14">
        <f t="shared" si="10"/>
        <v>51.207022848167824</v>
      </c>
      <c r="AC38" s="14">
        <f t="shared" si="10"/>
        <v>52.231163305131176</v>
      </c>
      <c r="AD38" s="14">
        <f t="shared" si="10"/>
        <v>53.275786571233795</v>
      </c>
      <c r="AE38" s="14">
        <f t="shared" si="10"/>
        <v>54.341302302658477</v>
      </c>
      <c r="AF38" s="14">
        <f t="shared" si="10"/>
        <v>55.428128348711638</v>
      </c>
      <c r="AG38" s="14">
        <f t="shared" si="10"/>
        <v>56.536690915685881</v>
      </c>
      <c r="AH38" s="14">
        <f t="shared" si="10"/>
        <v>57.66742473399961</v>
      </c>
      <c r="AI38" s="14">
        <f t="shared" si="10"/>
        <v>58.820773228679599</v>
      </c>
      <c r="AJ38" s="14">
        <f t="shared" si="10"/>
        <v>59.9971886932532</v>
      </c>
      <c r="AK38" s="14">
        <f t="shared" si="10"/>
        <v>61.197132467118266</v>
      </c>
      <c r="AL38" s="14">
        <f t="shared" si="10"/>
        <v>62.421075116460628</v>
      </c>
      <c r="AM38" s="14">
        <f t="shared" ref="AM38:BR38" si="11">(AM34-AM35)</f>
        <v>63.66949661878985</v>
      </c>
      <c r="AN38" s="14">
        <f t="shared" si="11"/>
        <v>64.942886551165643</v>
      </c>
      <c r="AO38" s="14">
        <f t="shared" si="11"/>
        <v>66.241744282188961</v>
      </c>
      <c r="AP38" s="14">
        <f t="shared" si="11"/>
        <v>67.566579167832742</v>
      </c>
      <c r="AQ38" s="14">
        <f t="shared" si="11"/>
        <v>68.917910751189396</v>
      </c>
      <c r="AR38" s="14">
        <f t="shared" si="11"/>
        <v>70.296268966213191</v>
      </c>
      <c r="AS38" s="14">
        <f t="shared" si="11"/>
        <v>71.70219434553745</v>
      </c>
      <c r="AT38" s="14">
        <f t="shared" si="11"/>
        <v>73.136238232448193</v>
      </c>
      <c r="AU38" s="14">
        <f t="shared" si="11"/>
        <v>74.598962997097175</v>
      </c>
      <c r="AV38" s="14">
        <f t="shared" si="11"/>
        <v>76.090942257039117</v>
      </c>
      <c r="AW38" s="14">
        <f t="shared" si="11"/>
        <v>77.612761102179903</v>
      </c>
      <c r="AX38" s="14">
        <f t="shared" si="11"/>
        <v>79.165016324223501</v>
      </c>
      <c r="AY38" s="14">
        <f t="shared" si="11"/>
        <v>80.748316650707963</v>
      </c>
      <c r="AZ38" s="14">
        <f t="shared" si="11"/>
        <v>82.363282983722129</v>
      </c>
      <c r="BA38" s="14">
        <f t="shared" si="11"/>
        <v>84.010548643396575</v>
      </c>
      <c r="BB38" s="14">
        <f t="shared" si="11"/>
        <v>85.690759616264501</v>
      </c>
      <c r="BC38" s="14">
        <f t="shared" si="11"/>
        <v>87.4045748085898</v>
      </c>
      <c r="BD38" s="14">
        <f t="shared" si="11"/>
        <v>89.152666304761595</v>
      </c>
      <c r="BE38" s="14">
        <f t="shared" si="11"/>
        <v>90.935719630856838</v>
      </c>
      <c r="BF38" s="14">
        <f t="shared" si="11"/>
        <v>92.754434023473962</v>
      </c>
      <c r="BG38" s="14">
        <f t="shared" si="11"/>
        <v>94.609522703943441</v>
      </c>
      <c r="BH38" s="14">
        <f t="shared" si="11"/>
        <v>96.501713158022312</v>
      </c>
      <c r="BI38" s="14">
        <f t="shared" si="11"/>
        <v>98.431747421182763</v>
      </c>
      <c r="BJ38" s="14">
        <f t="shared" si="11"/>
        <v>100.40038236960642</v>
      </c>
      <c r="BK38" s="14">
        <f t="shared" si="11"/>
        <v>102.40839001699855</v>
      </c>
      <c r="BL38" s="14">
        <f t="shared" si="11"/>
        <v>104.45655781733852</v>
      </c>
      <c r="BM38" s="14">
        <f t="shared" si="11"/>
        <v>106.5456889736853</v>
      </c>
      <c r="BN38" s="14">
        <f t="shared" si="11"/>
        <v>108.67660275315902</v>
      </c>
      <c r="BO38" s="14">
        <f t="shared" si="11"/>
        <v>110.85013480822221</v>
      </c>
      <c r="BP38" s="14">
        <f t="shared" si="11"/>
        <v>113.06713750438666</v>
      </c>
      <c r="BQ38" s="14">
        <f t="shared" si="11"/>
        <v>115.32848025447441</v>
      </c>
      <c r="BR38" s="14">
        <f t="shared" si="11"/>
        <v>117.63504985956391</v>
      </c>
      <c r="BS38" s="14">
        <f t="shared" ref="BS38:CE38" si="12">(BS34-BS35)</f>
        <v>119.98775085675518</v>
      </c>
      <c r="BT38" s="14">
        <f t="shared" si="12"/>
        <v>122.38750587389029</v>
      </c>
      <c r="BU38" s="14">
        <f t="shared" si="12"/>
        <v>124.83525599136811</v>
      </c>
      <c r="BV38" s="14">
        <f t="shared" si="12"/>
        <v>127.33196111119547</v>
      </c>
      <c r="BW38" s="14">
        <f t="shared" si="12"/>
        <v>129.8786003334194</v>
      </c>
      <c r="BX38" s="14">
        <f t="shared" si="12"/>
        <v>132.4761723400878</v>
      </c>
      <c r="BY38" s="14">
        <f t="shared" si="12"/>
        <v>135.12569578688954</v>
      </c>
      <c r="BZ38" s="14">
        <f t="shared" si="12"/>
        <v>137.82820970262733</v>
      </c>
      <c r="CA38" s="14">
        <f t="shared" si="12"/>
        <v>140.58477389667991</v>
      </c>
      <c r="CB38" s="14">
        <f t="shared" si="12"/>
        <v>143.3964693746135</v>
      </c>
      <c r="CC38" s="14">
        <f t="shared" si="12"/>
        <v>146.26439876210577</v>
      </c>
      <c r="CD38" s="14">
        <f t="shared" si="12"/>
        <v>149.18968673734787</v>
      </c>
      <c r="CE38" s="14">
        <f t="shared" si="12"/>
        <v>152.17348047209481</v>
      </c>
    </row>
    <row r="39" spans="2:83" x14ac:dyDescent="0.35">
      <c r="B39" t="s">
        <v>34</v>
      </c>
      <c r="D39" t="s">
        <v>29</v>
      </c>
      <c r="G39" s="14">
        <f t="shared" ref="G39:AL39" si="13">G38/G37</f>
        <v>-4.0805613585512992</v>
      </c>
      <c r="H39" s="14">
        <f t="shared" si="13"/>
        <v>38.694390702346091</v>
      </c>
      <c r="I39" s="14">
        <f t="shared" si="13"/>
        <v>46.264747321739662</v>
      </c>
      <c r="J39" s="14">
        <f t="shared" si="13"/>
        <v>69.93639970557237</v>
      </c>
      <c r="K39" s="14">
        <f t="shared" si="13"/>
        <v>150.42578481011651</v>
      </c>
      <c r="L39" s="14">
        <f t="shared" si="13"/>
        <v>286.99890439143661</v>
      </c>
      <c r="M39" s="14">
        <f t="shared" si="13"/>
        <v>416.39253638322117</v>
      </c>
      <c r="N39" s="14">
        <f t="shared" si="13"/>
        <v>416.56042383633388</v>
      </c>
      <c r="O39" s="14">
        <f t="shared" si="13"/>
        <v>421.54956554412382</v>
      </c>
      <c r="P39" s="14">
        <f t="shared" si="13"/>
        <v>423.26710988527208</v>
      </c>
      <c r="Q39" s="14">
        <f t="shared" si="13"/>
        <v>396.07017980093121</v>
      </c>
      <c r="R39" s="14">
        <f t="shared" si="13"/>
        <v>327.6240577787168</v>
      </c>
      <c r="S39" s="14">
        <f t="shared" si="13"/>
        <v>358.01660803055705</v>
      </c>
      <c r="T39" s="14">
        <f t="shared" si="13"/>
        <v>397.73482060603357</v>
      </c>
      <c r="U39" s="14">
        <f t="shared" si="13"/>
        <v>448.09960739165956</v>
      </c>
      <c r="V39" s="14">
        <f t="shared" si="13"/>
        <v>511.93148294308173</v>
      </c>
      <c r="W39" s="14">
        <f t="shared" si="13"/>
        <v>616.27282426238924</v>
      </c>
      <c r="X39" s="14">
        <f t="shared" si="13"/>
        <v>716.50647422456245</v>
      </c>
      <c r="Y39" s="14">
        <f t="shared" si="13"/>
        <v>553.14361718048588</v>
      </c>
      <c r="Z39" s="14">
        <f t="shared" si="13"/>
        <v>460.11846171509097</v>
      </c>
      <c r="AA39" s="14">
        <f t="shared" si="13"/>
        <v>400.79997932175968</v>
      </c>
      <c r="AB39" s="14">
        <f t="shared" si="13"/>
        <v>364.0309681149389</v>
      </c>
      <c r="AC39" s="14">
        <f t="shared" si="13"/>
        <v>371.31158747723759</v>
      </c>
      <c r="AD39" s="14">
        <f t="shared" si="13"/>
        <v>378.73781922678234</v>
      </c>
      <c r="AE39" s="14">
        <f t="shared" si="13"/>
        <v>386.31257561131804</v>
      </c>
      <c r="AF39" s="14">
        <f t="shared" si="13"/>
        <v>394.03882712354431</v>
      </c>
      <c r="AG39" s="14">
        <f t="shared" si="13"/>
        <v>401.91960366601529</v>
      </c>
      <c r="AH39" s="14">
        <f t="shared" si="13"/>
        <v>409.95799573933567</v>
      </c>
      <c r="AI39" s="14">
        <f t="shared" si="13"/>
        <v>418.15715565412239</v>
      </c>
      <c r="AJ39" s="14">
        <f t="shared" si="13"/>
        <v>426.52029876720491</v>
      </c>
      <c r="AK39" s="14">
        <f t="shared" si="13"/>
        <v>435.05070474254899</v>
      </c>
      <c r="AL39" s="14">
        <f t="shared" si="13"/>
        <v>443.75171883739995</v>
      </c>
      <c r="AM39" s="14">
        <f t="shared" ref="AM39:BR39" si="14">AM38/AM37</f>
        <v>452.62675321414804</v>
      </c>
      <c r="AN39" s="14">
        <f t="shared" si="14"/>
        <v>461.67928827843093</v>
      </c>
      <c r="AO39" s="14">
        <f t="shared" si="14"/>
        <v>470.91287404399958</v>
      </c>
      <c r="AP39" s="14">
        <f t="shared" si="14"/>
        <v>480.33113152487959</v>
      </c>
      <c r="AQ39" s="14">
        <f t="shared" si="14"/>
        <v>489.93775415537721</v>
      </c>
      <c r="AR39" s="14">
        <f t="shared" si="14"/>
        <v>499.73650923848476</v>
      </c>
      <c r="AS39" s="14">
        <f t="shared" si="14"/>
        <v>509.73123942325446</v>
      </c>
      <c r="AT39" s="14">
        <f t="shared" si="14"/>
        <v>519.9258642117195</v>
      </c>
      <c r="AU39" s="14">
        <f t="shared" si="14"/>
        <v>530.32438149595396</v>
      </c>
      <c r="AV39" s="14">
        <f t="shared" si="14"/>
        <v>540.93086912587307</v>
      </c>
      <c r="AW39" s="14">
        <f t="shared" si="14"/>
        <v>551.74948650839053</v>
      </c>
      <c r="AX39" s="14">
        <f t="shared" si="14"/>
        <v>562.78447623855834</v>
      </c>
      <c r="AY39" s="14">
        <f t="shared" si="14"/>
        <v>574.04016576332947</v>
      </c>
      <c r="AZ39" s="14">
        <f t="shared" si="14"/>
        <v>585.52096907859618</v>
      </c>
      <c r="BA39" s="14">
        <f t="shared" si="14"/>
        <v>597.23138846016809</v>
      </c>
      <c r="BB39" s="14">
        <f t="shared" si="14"/>
        <v>609.17601622937138</v>
      </c>
      <c r="BC39" s="14">
        <f t="shared" si="14"/>
        <v>621.35953655395883</v>
      </c>
      <c r="BD39" s="14">
        <f t="shared" si="14"/>
        <v>633.78672728503807</v>
      </c>
      <c r="BE39" s="14">
        <f t="shared" si="14"/>
        <v>646.4624618307389</v>
      </c>
      <c r="BF39" s="14">
        <f t="shared" si="14"/>
        <v>659.39171106735364</v>
      </c>
      <c r="BG39" s="14">
        <f t="shared" si="14"/>
        <v>672.57954528870061</v>
      </c>
      <c r="BH39" s="14">
        <f t="shared" si="14"/>
        <v>686.0311361944747</v>
      </c>
      <c r="BI39" s="14">
        <f t="shared" si="14"/>
        <v>699.7517589183642</v>
      </c>
      <c r="BJ39" s="14">
        <f t="shared" si="14"/>
        <v>713.74679409673149</v>
      </c>
      <c r="BK39" s="14">
        <f t="shared" si="14"/>
        <v>728.02172997866614</v>
      </c>
      <c r="BL39" s="14">
        <f t="shared" si="14"/>
        <v>742.58216457823949</v>
      </c>
      <c r="BM39" s="14">
        <f t="shared" si="14"/>
        <v>757.43380786980435</v>
      </c>
      <c r="BN39" s="14">
        <f t="shared" si="14"/>
        <v>772.58248402720051</v>
      </c>
      <c r="BO39" s="14">
        <f t="shared" si="14"/>
        <v>788.03413370774456</v>
      </c>
      <c r="BP39" s="14">
        <f t="shared" si="14"/>
        <v>803.79481638189952</v>
      </c>
      <c r="BQ39" s="14">
        <f t="shared" si="14"/>
        <v>819.87071270953766</v>
      </c>
      <c r="BR39" s="14">
        <f t="shared" si="14"/>
        <v>836.26812696372849</v>
      </c>
      <c r="BS39" s="14">
        <f t="shared" ref="BS39:CE39" si="15">BS38/BS37</f>
        <v>852.99348950300305</v>
      </c>
      <c r="BT39" s="14">
        <f t="shared" si="15"/>
        <v>870.05335929306307</v>
      </c>
      <c r="BU39" s="14">
        <f t="shared" si="15"/>
        <v>887.45442647892446</v>
      </c>
      <c r="BV39" s="14">
        <f t="shared" si="15"/>
        <v>905.2035150085029</v>
      </c>
      <c r="BW39" s="14">
        <f t="shared" si="15"/>
        <v>923.30758530867308</v>
      </c>
      <c r="BX39" s="14">
        <f t="shared" si="15"/>
        <v>941.77373701484669</v>
      </c>
      <c r="BY39" s="14">
        <f t="shared" si="15"/>
        <v>960.60921175514352</v>
      </c>
      <c r="BZ39" s="14">
        <f t="shared" si="15"/>
        <v>979.8213959902464</v>
      </c>
      <c r="CA39" s="14">
        <f t="shared" si="15"/>
        <v>999.41782391005154</v>
      </c>
      <c r="CB39" s="14">
        <f t="shared" si="15"/>
        <v>1019.4061803882526</v>
      </c>
      <c r="CC39" s="14">
        <f t="shared" si="15"/>
        <v>1039.7943039960176</v>
      </c>
      <c r="CD39" s="14">
        <f t="shared" si="15"/>
        <v>1060.5901900759377</v>
      </c>
      <c r="CE39" s="14">
        <f t="shared" si="15"/>
        <v>1081.8019938774564</v>
      </c>
    </row>
    <row r="40" spans="2:83" x14ac:dyDescent="0.35">
      <c r="B40" s="6" t="s">
        <v>139</v>
      </c>
      <c r="C40" s="40"/>
      <c r="D40" s="40"/>
      <c r="E40" s="40"/>
      <c r="F40" s="40"/>
      <c r="G40" s="40"/>
      <c r="H40" s="40"/>
      <c r="I40" s="40"/>
      <c r="J40" s="40"/>
      <c r="K40" s="40"/>
      <c r="L40" s="87"/>
      <c r="M40" s="87"/>
      <c r="N40" s="41"/>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row>
    <row r="41" spans="2:83" x14ac:dyDescent="0.35">
      <c r="B41" t="s">
        <v>28</v>
      </c>
      <c r="D41" t="s">
        <v>29</v>
      </c>
      <c r="G41" s="1">
        <f>INDEX(Inputs!$H$11:$H$32,MATCH(MIN($E$14,G$28),Inputs!$C$11:$C$32,0))</f>
        <v>176.79280252136616</v>
      </c>
      <c r="H41" s="1">
        <f>INDEX(Inputs!$H$11:$H$32,MATCH(MIN($E$14,H$28),Inputs!$C$11:$C$32,0))</f>
        <v>180.32865857179345</v>
      </c>
      <c r="I41" s="1">
        <f>INDEX(Inputs!$H$11:$H$32,MATCH(MIN($E$14,I$28),Inputs!$C$11:$C$32,0))</f>
        <v>185.78788846733394</v>
      </c>
      <c r="J41" s="1"/>
      <c r="K41" s="1">
        <f>INDEX(Inputs!$H$11:$H$32,MATCH(MIN($E$14,K$28),Inputs!$C$11:$C$32,0))</f>
        <v>188.20292713992205</v>
      </c>
      <c r="L41" s="1"/>
      <c r="M41" s="1">
        <f>INDEX(Inputs!$H$11:$H$32,MATCH(MIN($E$14,M$28),Inputs!$C$11:$C$32,0))</f>
        <v>172.73847959774042</v>
      </c>
      <c r="N41" s="1"/>
      <c r="O41" s="1">
        <f>INDEX(Inputs!$H$11:$H$32,MATCH(MIN($E$14,O$28),Inputs!$C$11:$C$32,0))</f>
        <v>164.27910334582566</v>
      </c>
      <c r="P41" s="1">
        <f>INDEX(Inputs!$H$11:$H$32,MATCH(MIN($E$14,P$28),Inputs!$C$11:$C$32,0))</f>
        <v>162.5166008636883</v>
      </c>
      <c r="Q41" s="1">
        <f>INDEX(Inputs!$H$11:$H$32,MATCH(MIN($E$14,Q$28),Inputs!$C$11:$C$32,0))</f>
        <v>160.62666796457322</v>
      </c>
      <c r="R41" s="1">
        <f>INDEX(Inputs!$H$11:$H$32,MATCH(MIN($E$14,R$28),Inputs!$C$11:$C$32,0))</f>
        <v>159.63133356462035</v>
      </c>
      <c r="S41" s="1"/>
      <c r="T41" s="1"/>
      <c r="U41" s="1"/>
      <c r="V41" s="1">
        <f>INDEX(Inputs!$H$11:$H$32,MATCH(MIN($E$14,V$28),Inputs!$C$11:$C$32,0))</f>
        <v>162.53901852425457</v>
      </c>
      <c r="W41" s="1">
        <f>INDEX(Inputs!$H$11:$H$32,MATCH(MIN($E$14,W$28),Inputs!$C$11:$C$32,0))</f>
        <v>163.46721865291858</v>
      </c>
      <c r="X41" s="1"/>
      <c r="Y41" s="1"/>
      <c r="Z41" s="1"/>
      <c r="AA41" s="1"/>
      <c r="AB41" s="1">
        <f>INDEX(Inputs!$H$11:$H$32,MATCH(MIN($E$14,AB$28),Inputs!$C$11:$C$32,0))</f>
        <v>170.18587655426401</v>
      </c>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row>
    <row r="42" spans="2:83" x14ac:dyDescent="0.35">
      <c r="B42" t="s">
        <v>95</v>
      </c>
      <c r="D42" t="s">
        <v>29</v>
      </c>
      <c r="G42" s="1"/>
      <c r="H42" s="1"/>
      <c r="I42" s="1"/>
      <c r="J42" s="1">
        <f>SUM(I41:I42)*($K41/$I41)^(1/2)</f>
        <v>186.99150899625792</v>
      </c>
      <c r="K42" s="1"/>
      <c r="L42" s="1">
        <f>SUM(K41:K42)*($M41/$K41)^(1/2)</f>
        <v>180.30498465099197</v>
      </c>
      <c r="M42" s="1"/>
      <c r="N42" s="1">
        <f>SUM(M41:M42)*($O41/$M41)^(1/2)</f>
        <v>168.45569904766651</v>
      </c>
      <c r="O42" s="1"/>
      <c r="P42" s="1"/>
      <c r="Q42" s="1"/>
      <c r="R42" s="1"/>
      <c r="S42" s="1">
        <f>SUM(R41:R42)*($V41/$R41)^(1/($V$28-$R$28))</f>
        <v>160.35334158464136</v>
      </c>
      <c r="T42" s="1">
        <f t="shared" ref="T42:U42" si="16">SUM(S41:S42)*($V41/$R41)^(1/($V$28-$R$28))</f>
        <v>161.07861522657589</v>
      </c>
      <c r="U42" s="1">
        <f t="shared" si="16"/>
        <v>161.80716926073978</v>
      </c>
      <c r="V42" s="1"/>
      <c r="W42" s="1"/>
      <c r="X42" s="1">
        <f>SUM(W41:W42)*($AB41/$W41)^(1/($AB$28-$W$28))</f>
        <v>164.78938836370091</v>
      </c>
      <c r="Y42" s="1">
        <f t="shared" ref="Y42:AA42" si="17">SUM(X41:X42)*($AB41/$W41)^(1/($AB$28-$W$28))</f>
        <v>166.12225216201048</v>
      </c>
      <c r="Z42" s="1">
        <f t="shared" si="17"/>
        <v>167.46589654469193</v>
      </c>
      <c r="AA42" s="1">
        <f t="shared" si="17"/>
        <v>168.82040870820114</v>
      </c>
      <c r="AB42" s="1"/>
      <c r="AC42" s="1">
        <f t="shared" ref="AC42:BH42" si="18">SUM(AB41:AB42)*(1+$E$12)</f>
        <v>173.58959408534929</v>
      </c>
      <c r="AD42" s="1">
        <f t="shared" si="18"/>
        <v>177.06138596705628</v>
      </c>
      <c r="AE42" s="1">
        <f t="shared" si="18"/>
        <v>180.6026136863974</v>
      </c>
      <c r="AF42" s="1">
        <f t="shared" si="18"/>
        <v>184.21466596012536</v>
      </c>
      <c r="AG42" s="1">
        <f t="shared" si="18"/>
        <v>187.89895927932787</v>
      </c>
      <c r="AH42" s="1">
        <f t="shared" si="18"/>
        <v>191.65693846491442</v>
      </c>
      <c r="AI42" s="1">
        <f t="shared" si="18"/>
        <v>195.49007723421272</v>
      </c>
      <c r="AJ42" s="1">
        <f t="shared" si="18"/>
        <v>199.39987877889698</v>
      </c>
      <c r="AK42" s="1">
        <f t="shared" si="18"/>
        <v>203.38787635447491</v>
      </c>
      <c r="AL42" s="1">
        <f t="shared" si="18"/>
        <v>207.45563388156441</v>
      </c>
      <c r="AM42" s="1">
        <f t="shared" si="18"/>
        <v>211.60474655919569</v>
      </c>
      <c r="AN42" s="1">
        <f t="shared" si="18"/>
        <v>215.83684149037961</v>
      </c>
      <c r="AO42" s="1">
        <f t="shared" si="18"/>
        <v>220.15357832018722</v>
      </c>
      <c r="AP42" s="1">
        <f t="shared" si="18"/>
        <v>224.55664988659098</v>
      </c>
      <c r="AQ42" s="1">
        <f t="shared" si="18"/>
        <v>229.0477828843228</v>
      </c>
      <c r="AR42" s="1">
        <f t="shared" si="18"/>
        <v>233.62873854200927</v>
      </c>
      <c r="AS42" s="1">
        <f t="shared" si="18"/>
        <v>238.30131331284946</v>
      </c>
      <c r="AT42" s="1">
        <f t="shared" si="18"/>
        <v>243.06733957910646</v>
      </c>
      <c r="AU42" s="1">
        <f t="shared" si="18"/>
        <v>247.92868637068858</v>
      </c>
      <c r="AV42" s="1">
        <f t="shared" si="18"/>
        <v>252.88726009810236</v>
      </c>
      <c r="AW42" s="1">
        <f t="shared" si="18"/>
        <v>257.94500530006439</v>
      </c>
      <c r="AX42" s="1">
        <f t="shared" si="18"/>
        <v>263.10390540606568</v>
      </c>
      <c r="AY42" s="1">
        <f t="shared" si="18"/>
        <v>268.36598351418701</v>
      </c>
      <c r="AZ42" s="1">
        <f t="shared" si="18"/>
        <v>273.73330318447074</v>
      </c>
      <c r="BA42" s="1">
        <f t="shared" si="18"/>
        <v>279.20796924816017</v>
      </c>
      <c r="BB42" s="1">
        <f t="shared" si="18"/>
        <v>284.79212863312335</v>
      </c>
      <c r="BC42" s="1">
        <f t="shared" si="18"/>
        <v>290.48797120578581</v>
      </c>
      <c r="BD42" s="1">
        <f t="shared" si="18"/>
        <v>296.29773062990154</v>
      </c>
      <c r="BE42" s="1">
        <f t="shared" si="18"/>
        <v>302.22368524249958</v>
      </c>
      <c r="BF42" s="1">
        <f t="shared" si="18"/>
        <v>308.2681589473496</v>
      </c>
      <c r="BG42" s="1">
        <f t="shared" si="18"/>
        <v>314.43352212629662</v>
      </c>
      <c r="BH42" s="1">
        <f t="shared" si="18"/>
        <v>320.72219256882255</v>
      </c>
      <c r="BI42" s="1">
        <f t="shared" ref="BI42:CE42" si="19">SUM(BH41:BH42)*(1+$E$12)</f>
        <v>327.13663642019901</v>
      </c>
      <c r="BJ42" s="1">
        <f t="shared" si="19"/>
        <v>333.67936914860297</v>
      </c>
      <c r="BK42" s="1">
        <f t="shared" si="19"/>
        <v>340.35295653157505</v>
      </c>
      <c r="BL42" s="1">
        <f t="shared" si="19"/>
        <v>347.16001566220655</v>
      </c>
      <c r="BM42" s="1">
        <f t="shared" si="19"/>
        <v>354.10321597545067</v>
      </c>
      <c r="BN42" s="1">
        <f t="shared" si="19"/>
        <v>361.18528029495968</v>
      </c>
      <c r="BO42" s="1">
        <f t="shared" si="19"/>
        <v>368.40898590085891</v>
      </c>
      <c r="BP42" s="1">
        <f t="shared" si="19"/>
        <v>375.7771656188761</v>
      </c>
      <c r="BQ42" s="1">
        <f t="shared" si="19"/>
        <v>383.29270893125363</v>
      </c>
      <c r="BR42" s="1">
        <f t="shared" si="19"/>
        <v>390.9585631098787</v>
      </c>
      <c r="BS42" s="1">
        <f t="shared" si="19"/>
        <v>398.77773437207628</v>
      </c>
      <c r="BT42" s="1">
        <f t="shared" si="19"/>
        <v>406.75328905951784</v>
      </c>
      <c r="BU42" s="1">
        <f t="shared" si="19"/>
        <v>414.88835484070819</v>
      </c>
      <c r="BV42" s="1">
        <f t="shared" si="19"/>
        <v>423.18612193752239</v>
      </c>
      <c r="BW42" s="1">
        <f t="shared" si="19"/>
        <v>431.64984437627282</v>
      </c>
      <c r="BX42" s="1">
        <f t="shared" si="19"/>
        <v>440.28284126379828</v>
      </c>
      <c r="BY42" s="1">
        <f t="shared" si="19"/>
        <v>449.08849808907422</v>
      </c>
      <c r="BZ42" s="1">
        <f t="shared" si="19"/>
        <v>458.0702680508557</v>
      </c>
      <c r="CA42" s="1">
        <f t="shared" si="19"/>
        <v>467.2316734118728</v>
      </c>
      <c r="CB42" s="1">
        <f t="shared" si="19"/>
        <v>476.57630688011028</v>
      </c>
      <c r="CC42" s="1">
        <f t="shared" si="19"/>
        <v>486.10783301771249</v>
      </c>
      <c r="CD42" s="1">
        <f t="shared" si="19"/>
        <v>495.82998967806674</v>
      </c>
      <c r="CE42" s="1">
        <f t="shared" si="19"/>
        <v>505.74658947162806</v>
      </c>
    </row>
    <row r="43" spans="2:83" x14ac:dyDescent="0.35">
      <c r="B43" t="s">
        <v>30</v>
      </c>
      <c r="D43" t="s">
        <v>29</v>
      </c>
      <c r="G43" s="1">
        <f t="shared" ref="G43:AL43" si="20">SUM(G41:G42)</f>
        <v>176.79280252136616</v>
      </c>
      <c r="H43" s="1">
        <f t="shared" si="20"/>
        <v>180.32865857179345</v>
      </c>
      <c r="I43" s="1">
        <f t="shared" si="20"/>
        <v>185.78788846733394</v>
      </c>
      <c r="J43" s="1">
        <f t="shared" si="20"/>
        <v>186.99150899625792</v>
      </c>
      <c r="K43" s="1">
        <f t="shared" si="20"/>
        <v>188.20292713992205</v>
      </c>
      <c r="L43" s="1">
        <f t="shared" si="20"/>
        <v>180.30498465099197</v>
      </c>
      <c r="M43" s="1">
        <f t="shared" si="20"/>
        <v>172.73847959774042</v>
      </c>
      <c r="N43" s="1">
        <f t="shared" si="20"/>
        <v>168.45569904766651</v>
      </c>
      <c r="O43" s="1">
        <f t="shared" si="20"/>
        <v>164.27910334582566</v>
      </c>
      <c r="P43" s="1">
        <f t="shared" si="20"/>
        <v>162.5166008636883</v>
      </c>
      <c r="Q43" s="1">
        <f t="shared" si="20"/>
        <v>160.62666796457322</v>
      </c>
      <c r="R43" s="1">
        <f t="shared" si="20"/>
        <v>159.63133356462035</v>
      </c>
      <c r="S43" s="1">
        <f t="shared" si="20"/>
        <v>160.35334158464136</v>
      </c>
      <c r="T43" s="1">
        <f t="shared" si="20"/>
        <v>161.07861522657589</v>
      </c>
      <c r="U43" s="1">
        <f t="shared" si="20"/>
        <v>161.80716926073978</v>
      </c>
      <c r="V43" s="1">
        <f t="shared" si="20"/>
        <v>162.53901852425457</v>
      </c>
      <c r="W43" s="1">
        <f t="shared" si="20"/>
        <v>163.46721865291858</v>
      </c>
      <c r="X43" s="1">
        <f t="shared" si="20"/>
        <v>164.78938836370091</v>
      </c>
      <c r="Y43" s="1">
        <f t="shared" si="20"/>
        <v>166.12225216201048</v>
      </c>
      <c r="Z43" s="1">
        <f t="shared" si="20"/>
        <v>167.46589654469193</v>
      </c>
      <c r="AA43" s="1">
        <f t="shared" si="20"/>
        <v>168.82040870820114</v>
      </c>
      <c r="AB43" s="1">
        <f t="shared" si="20"/>
        <v>170.18587655426401</v>
      </c>
      <c r="AC43" s="1">
        <f t="shared" si="20"/>
        <v>173.58959408534929</v>
      </c>
      <c r="AD43" s="1">
        <f t="shared" si="20"/>
        <v>177.06138596705628</v>
      </c>
      <c r="AE43" s="1">
        <f t="shared" si="20"/>
        <v>180.6026136863974</v>
      </c>
      <c r="AF43" s="1">
        <f t="shared" si="20"/>
        <v>184.21466596012536</v>
      </c>
      <c r="AG43" s="1">
        <f t="shared" si="20"/>
        <v>187.89895927932787</v>
      </c>
      <c r="AH43" s="1">
        <f t="shared" si="20"/>
        <v>191.65693846491442</v>
      </c>
      <c r="AI43" s="1">
        <f t="shared" si="20"/>
        <v>195.49007723421272</v>
      </c>
      <c r="AJ43" s="1">
        <f t="shared" si="20"/>
        <v>199.39987877889698</v>
      </c>
      <c r="AK43" s="1">
        <f t="shared" si="20"/>
        <v>203.38787635447491</v>
      </c>
      <c r="AL43" s="1">
        <f t="shared" si="20"/>
        <v>207.45563388156441</v>
      </c>
      <c r="AM43" s="1">
        <f t="shared" ref="AM43:BR43" si="21">SUM(AM41:AM42)</f>
        <v>211.60474655919569</v>
      </c>
      <c r="AN43" s="1">
        <f t="shared" si="21"/>
        <v>215.83684149037961</v>
      </c>
      <c r="AO43" s="1">
        <f t="shared" si="21"/>
        <v>220.15357832018722</v>
      </c>
      <c r="AP43" s="1">
        <f t="shared" si="21"/>
        <v>224.55664988659098</v>
      </c>
      <c r="AQ43" s="1">
        <f t="shared" si="21"/>
        <v>229.0477828843228</v>
      </c>
      <c r="AR43" s="1">
        <f t="shared" si="21"/>
        <v>233.62873854200927</v>
      </c>
      <c r="AS43" s="1">
        <f t="shared" si="21"/>
        <v>238.30131331284946</v>
      </c>
      <c r="AT43" s="1">
        <f t="shared" si="21"/>
        <v>243.06733957910646</v>
      </c>
      <c r="AU43" s="1">
        <f t="shared" si="21"/>
        <v>247.92868637068858</v>
      </c>
      <c r="AV43" s="1">
        <f t="shared" si="21"/>
        <v>252.88726009810236</v>
      </c>
      <c r="AW43" s="1">
        <f t="shared" si="21"/>
        <v>257.94500530006439</v>
      </c>
      <c r="AX43" s="1">
        <f t="shared" si="21"/>
        <v>263.10390540606568</v>
      </c>
      <c r="AY43" s="1">
        <f t="shared" si="21"/>
        <v>268.36598351418701</v>
      </c>
      <c r="AZ43" s="1">
        <f t="shared" si="21"/>
        <v>273.73330318447074</v>
      </c>
      <c r="BA43" s="1">
        <f t="shared" si="21"/>
        <v>279.20796924816017</v>
      </c>
      <c r="BB43" s="1">
        <f t="shared" si="21"/>
        <v>284.79212863312335</v>
      </c>
      <c r="BC43" s="1">
        <f t="shared" si="21"/>
        <v>290.48797120578581</v>
      </c>
      <c r="BD43" s="1">
        <f t="shared" si="21"/>
        <v>296.29773062990154</v>
      </c>
      <c r="BE43" s="1">
        <f t="shared" si="21"/>
        <v>302.22368524249958</v>
      </c>
      <c r="BF43" s="1">
        <f t="shared" si="21"/>
        <v>308.2681589473496</v>
      </c>
      <c r="BG43" s="1">
        <f t="shared" si="21"/>
        <v>314.43352212629662</v>
      </c>
      <c r="BH43" s="1">
        <f t="shared" si="21"/>
        <v>320.72219256882255</v>
      </c>
      <c r="BI43" s="1">
        <f t="shared" si="21"/>
        <v>327.13663642019901</v>
      </c>
      <c r="BJ43" s="1">
        <f t="shared" si="21"/>
        <v>333.67936914860297</v>
      </c>
      <c r="BK43" s="1">
        <f t="shared" si="21"/>
        <v>340.35295653157505</v>
      </c>
      <c r="BL43" s="1">
        <f t="shared" si="21"/>
        <v>347.16001566220655</v>
      </c>
      <c r="BM43" s="1">
        <f t="shared" si="21"/>
        <v>354.10321597545067</v>
      </c>
      <c r="BN43" s="1">
        <f t="shared" si="21"/>
        <v>361.18528029495968</v>
      </c>
      <c r="BO43" s="1">
        <f t="shared" si="21"/>
        <v>368.40898590085891</v>
      </c>
      <c r="BP43" s="1">
        <f t="shared" si="21"/>
        <v>375.7771656188761</v>
      </c>
      <c r="BQ43" s="1">
        <f t="shared" si="21"/>
        <v>383.29270893125363</v>
      </c>
      <c r="BR43" s="1">
        <f t="shared" si="21"/>
        <v>390.9585631098787</v>
      </c>
      <c r="BS43" s="1">
        <f t="shared" ref="BS43:CE43" si="22">SUM(BS41:BS42)</f>
        <v>398.77773437207628</v>
      </c>
      <c r="BT43" s="1">
        <f t="shared" si="22"/>
        <v>406.75328905951784</v>
      </c>
      <c r="BU43" s="1">
        <f t="shared" si="22"/>
        <v>414.88835484070819</v>
      </c>
      <c r="BV43" s="1">
        <f t="shared" si="22"/>
        <v>423.18612193752239</v>
      </c>
      <c r="BW43" s="1">
        <f t="shared" si="22"/>
        <v>431.64984437627282</v>
      </c>
      <c r="BX43" s="1">
        <f t="shared" si="22"/>
        <v>440.28284126379828</v>
      </c>
      <c r="BY43" s="1">
        <f t="shared" si="22"/>
        <v>449.08849808907422</v>
      </c>
      <c r="BZ43" s="1">
        <f t="shared" si="22"/>
        <v>458.0702680508557</v>
      </c>
      <c r="CA43" s="1">
        <f t="shared" si="22"/>
        <v>467.2316734118728</v>
      </c>
      <c r="CB43" s="1">
        <f t="shared" si="22"/>
        <v>476.57630688011028</v>
      </c>
      <c r="CC43" s="1">
        <f t="shared" si="22"/>
        <v>486.10783301771249</v>
      </c>
      <c r="CD43" s="1">
        <f t="shared" si="22"/>
        <v>495.82998967806674</v>
      </c>
      <c r="CE43" s="1">
        <f t="shared" si="22"/>
        <v>505.74658947162806</v>
      </c>
    </row>
    <row r="44" spans="2:83" x14ac:dyDescent="0.35">
      <c r="B44" t="s">
        <v>16</v>
      </c>
      <c r="D44" t="s">
        <v>29</v>
      </c>
      <c r="G44" s="1">
        <f>IF(G$28&gt;$E$14, F44*(1+$E$12), INDEX(Inputs!$I$11:$I$32,MATCH(MIN($E$14,G$28),Inputs!$C$11:$C$32,0)))</f>
        <v>73.417873478436306</v>
      </c>
      <c r="H44" s="1">
        <f>IF(H$28&gt;$E$14, G44*(1+$E$12), INDEX(Inputs!$I$11:$I$32,MATCH(MIN($E$14,H$28),Inputs!$C$11:$C$32,0)))</f>
        <v>65.135559696870544</v>
      </c>
      <c r="I44" s="1">
        <f>IF(I$28&gt;$E$14, H44*(1+$E$12), INDEX(Inputs!$I$11:$I$32,MATCH(MIN($E$14,I$28),Inputs!$C$11:$C$32,0)))</f>
        <v>57.749553588835326</v>
      </c>
      <c r="J44" s="1">
        <f>IF(J$28&gt;$E$14, I44*(1+$E$12), INDEX(Inputs!$I$11:$I$32,MATCH(MIN($E$14,J$28),Inputs!$C$11:$C$32,0)))</f>
        <v>63.613922042537375</v>
      </c>
      <c r="K44" s="1">
        <f>IF(K$28&gt;$E$14, J44*(1+$E$12), INDEX(Inputs!$I$11:$I$32,MATCH(MIN($E$14,K$28),Inputs!$C$11:$C$32,0)))</f>
        <v>71.737739081903896</v>
      </c>
      <c r="L44" s="1">
        <f>IF(L$28&gt;$E$14, K44*(1+$E$12), INDEX(Inputs!$I$11:$I$32,MATCH(MIN($E$14,L$28),Inputs!$C$11:$C$32,0)))</f>
        <v>83.164933024548901</v>
      </c>
      <c r="M44" s="1">
        <f>IF(M$28&gt;$E$14, L44*(1+$E$12), INDEX(Inputs!$I$11:$I$32,MATCH(MIN($E$14,M$28),Inputs!$C$11:$C$32,0)))</f>
        <v>92.501799273264893</v>
      </c>
      <c r="N44" s="1">
        <f>IF(N$28&gt;$E$14, M44*(1+$E$12), INDEX(Inputs!$I$11:$I$32,MATCH(MIN($E$14,N$28),Inputs!$C$11:$C$32,0)))</f>
        <v>96.659776640627825</v>
      </c>
      <c r="O44" s="1">
        <f>IF(O$28&gt;$E$14, N44*(1+$E$12), INDEX(Inputs!$I$11:$I$32,MATCH(MIN($E$14,O$28),Inputs!$C$11:$C$32,0)))</f>
        <v>101.1159491370003</v>
      </c>
      <c r="P44" s="1">
        <f>IF(P$28&gt;$E$14, O44*(1+$E$12), INDEX(Inputs!$I$11:$I$32,MATCH(MIN($E$14,P$28),Inputs!$C$11:$C$32,0)))</f>
        <v>108.92278869845889</v>
      </c>
      <c r="Q44" s="1">
        <f>IF(Q$28&gt;$E$14, P44*(1+$E$12), INDEX(Inputs!$I$11:$I$32,MATCH(MIN($E$14,Q$28),Inputs!$C$11:$C$32,0)))</f>
        <v>113.24093496752617</v>
      </c>
      <c r="R44" s="1">
        <f>IF(R$28&gt;$E$14, Q44*(1+$E$12), INDEX(Inputs!$I$11:$I$32,MATCH(MIN($E$14,R$28),Inputs!$C$11:$C$32,0)))</f>
        <v>113.11207850772649</v>
      </c>
      <c r="S44" s="1">
        <f>IF(S$28&gt;$E$14, R44*(1+$E$12), INDEX(Inputs!$I$11:$I$32,MATCH(MIN($E$14,S$28),Inputs!$C$11:$C$32,0)))</f>
        <v>116.10173479054667</v>
      </c>
      <c r="T44" s="1">
        <f>IF(T$28&gt;$E$14, S44*(1+$E$12), INDEX(Inputs!$I$11:$I$32,MATCH(MIN($E$14,T$28),Inputs!$C$11:$C$32,0)))</f>
        <v>123.09456808526937</v>
      </c>
      <c r="U44" s="1">
        <f>IF(U$28&gt;$E$14, T44*(1+$E$12), INDEX(Inputs!$I$11:$I$32,MATCH(MIN($E$14,U$28),Inputs!$C$11:$C$32,0)))</f>
        <v>133.02105512928836</v>
      </c>
      <c r="V44" s="1">
        <f>IF(V$28&gt;$E$14, U44*(1+$E$12), INDEX(Inputs!$I$11:$I$32,MATCH(MIN($E$14,V$28),Inputs!$C$11:$C$32,0)))</f>
        <v>145.07490208786103</v>
      </c>
      <c r="W44" s="1">
        <f>IF(W$28&gt;$E$14, V44*(1+$E$12), INDEX(Inputs!$I$11:$I$32,MATCH(MIN($E$14,W$28),Inputs!$C$11:$C$32,0)))</f>
        <v>159.43405763159129</v>
      </c>
      <c r="X44" s="1">
        <f>IF(X$28&gt;$E$14, W44*(1+$E$12), INDEX(Inputs!$I$11:$I$32,MATCH(MIN($E$14,X$28),Inputs!$C$11:$C$32,0)))</f>
        <v>162.3066082278832</v>
      </c>
      <c r="Y44" s="1">
        <f>IF(Y$28&gt;$E$14, X44*(1+$E$12), INDEX(Inputs!$I$11:$I$32,MATCH(MIN($E$14,Y$28),Inputs!$C$11:$C$32,0)))</f>
        <v>169.39957786108545</v>
      </c>
      <c r="Z44" s="1">
        <f>IF(Z$28&gt;$E$14, Y44*(1+$E$12), INDEX(Inputs!$I$11:$I$32,MATCH(MIN($E$14,Z$28),Inputs!$C$11:$C$32,0)))</f>
        <v>176.23561957630614</v>
      </c>
      <c r="AA44" s="1">
        <f>IF(AA$28&gt;$E$14, Z44*(1+$E$12), INDEX(Inputs!$I$11:$I$32,MATCH(MIN($E$14,AA$28),Inputs!$C$11:$C$32,0)))</f>
        <v>185.54262787649995</v>
      </c>
      <c r="AB44" s="1">
        <f>IF(AB$28&gt;$E$14, AA44*(1+$E$12), INDEX(Inputs!$I$11:$I$32,MATCH(MIN($E$14,AB$28),Inputs!$C$11:$C$32,0)))</f>
        <v>197.06779939286696</v>
      </c>
      <c r="AC44" s="1">
        <f>IF(AC$28&gt;$E$14, AB44*(1+$E$12), INDEX(Inputs!$I$11:$I$32,MATCH(MIN($E$14,AC$28),Inputs!$C$11:$C$32,0)))</f>
        <v>201.00915538072431</v>
      </c>
      <c r="AD44" s="1">
        <f>IF(AD$28&gt;$E$14, AC44*(1+$E$12), INDEX(Inputs!$I$11:$I$32,MATCH(MIN($E$14,AD$28),Inputs!$C$11:$C$32,0)))</f>
        <v>205.02933848833879</v>
      </c>
      <c r="AE44" s="1">
        <f>IF(AE$28&gt;$E$14, AD44*(1+$E$12), INDEX(Inputs!$I$11:$I$32,MATCH(MIN($E$14,AE$28),Inputs!$C$11:$C$32,0)))</f>
        <v>209.12992525810557</v>
      </c>
      <c r="AF44" s="1">
        <f>IF(AF$28&gt;$E$14, AE44*(1+$E$12), INDEX(Inputs!$I$11:$I$32,MATCH(MIN($E$14,AF$28),Inputs!$C$11:$C$32,0)))</f>
        <v>213.31252376326768</v>
      </c>
      <c r="AG44" s="1">
        <f>IF(AG$28&gt;$E$14, AF44*(1+$E$12), INDEX(Inputs!$I$11:$I$32,MATCH(MIN($E$14,AG$28),Inputs!$C$11:$C$32,0)))</f>
        <v>217.57877423853304</v>
      </c>
      <c r="AH44" s="1">
        <f>IF(AH$28&gt;$E$14, AG44*(1+$E$12), INDEX(Inputs!$I$11:$I$32,MATCH(MIN($E$14,AH$28),Inputs!$C$11:$C$32,0)))</f>
        <v>221.93034972330372</v>
      </c>
      <c r="AI44" s="1">
        <f>IF(AI$28&gt;$E$14, AH44*(1+$E$12), INDEX(Inputs!$I$11:$I$32,MATCH(MIN($E$14,AI$28),Inputs!$C$11:$C$32,0)))</f>
        <v>226.36895671776981</v>
      </c>
      <c r="AJ44" s="1">
        <f>IF(AJ$28&gt;$E$14, AI44*(1+$E$12), INDEX(Inputs!$I$11:$I$32,MATCH(MIN($E$14,AJ$28),Inputs!$C$11:$C$32,0)))</f>
        <v>230.89633585212522</v>
      </c>
      <c r="AK44" s="1">
        <f>IF(AK$28&gt;$E$14, AJ44*(1+$E$12), INDEX(Inputs!$I$11:$I$32,MATCH(MIN($E$14,AK$28),Inputs!$C$11:$C$32,0)))</f>
        <v>235.51426256916773</v>
      </c>
      <c r="AL44" s="1">
        <f>IF(AL$28&gt;$E$14, AK44*(1+$E$12), INDEX(Inputs!$I$11:$I$32,MATCH(MIN($E$14,AL$28),Inputs!$C$11:$C$32,0)))</f>
        <v>240.22454782055109</v>
      </c>
      <c r="AM44" s="1">
        <f>IF(AM$28&gt;$E$14, AL44*(1+$E$12), INDEX(Inputs!$I$11:$I$32,MATCH(MIN($E$14,AM$28),Inputs!$C$11:$C$32,0)))</f>
        <v>245.02903877696212</v>
      </c>
      <c r="AN44" s="1">
        <f>IF(AN$28&gt;$E$14, AM44*(1+$E$12), INDEX(Inputs!$I$11:$I$32,MATCH(MIN($E$14,AN$28),Inputs!$C$11:$C$32,0)))</f>
        <v>249.92961955250138</v>
      </c>
      <c r="AO44" s="1">
        <f>IF(AO$28&gt;$E$14, AN44*(1+$E$12), INDEX(Inputs!$I$11:$I$32,MATCH(MIN($E$14,AO$28),Inputs!$C$11:$C$32,0)))</f>
        <v>254.92821194355142</v>
      </c>
      <c r="AP44" s="1">
        <f>IF(AP$28&gt;$E$14, AO44*(1+$E$12), INDEX(Inputs!$I$11:$I$32,MATCH(MIN($E$14,AP$28),Inputs!$C$11:$C$32,0)))</f>
        <v>260.02677618242245</v>
      </c>
      <c r="AQ44" s="1">
        <f>IF(AQ$28&gt;$E$14, AP44*(1+$E$12), INDEX(Inputs!$I$11:$I$32,MATCH(MIN($E$14,AQ$28),Inputs!$C$11:$C$32,0)))</f>
        <v>265.22731170607091</v>
      </c>
      <c r="AR44" s="1">
        <f>IF(AR$28&gt;$E$14, AQ44*(1+$E$12), INDEX(Inputs!$I$11:$I$32,MATCH(MIN($E$14,AR$28),Inputs!$C$11:$C$32,0)))</f>
        <v>270.53185794019231</v>
      </c>
      <c r="AS44" s="1">
        <f>IF(AS$28&gt;$E$14, AR44*(1+$E$12), INDEX(Inputs!$I$11:$I$32,MATCH(MIN($E$14,AS$28),Inputs!$C$11:$C$32,0)))</f>
        <v>275.94249509899618</v>
      </c>
      <c r="AT44" s="1">
        <f>IF(AT$28&gt;$E$14, AS44*(1+$E$12), INDEX(Inputs!$I$11:$I$32,MATCH(MIN($E$14,AT$28),Inputs!$C$11:$C$32,0)))</f>
        <v>281.46134500097611</v>
      </c>
      <c r="AU44" s="1">
        <f>IF(AU$28&gt;$E$14, AT44*(1+$E$12), INDEX(Inputs!$I$11:$I$32,MATCH(MIN($E$14,AU$28),Inputs!$C$11:$C$32,0)))</f>
        <v>287.09057190099566</v>
      </c>
      <c r="AV44" s="1">
        <f>IF(AV$28&gt;$E$14, AU44*(1+$E$12), INDEX(Inputs!$I$11:$I$32,MATCH(MIN($E$14,AV$28),Inputs!$C$11:$C$32,0)))</f>
        <v>292.83238333901556</v>
      </c>
      <c r="AW44" s="1">
        <f>IF(AW$28&gt;$E$14, AV44*(1+$E$12), INDEX(Inputs!$I$11:$I$32,MATCH(MIN($E$14,AW$28),Inputs!$C$11:$C$32,0)))</f>
        <v>298.68903100579587</v>
      </c>
      <c r="AX44" s="1">
        <f>IF(AX$28&gt;$E$14, AW44*(1+$E$12), INDEX(Inputs!$I$11:$I$32,MATCH(MIN($E$14,AX$28),Inputs!$C$11:$C$32,0)))</f>
        <v>304.66281162591179</v>
      </c>
      <c r="AY44" s="1">
        <f>IF(AY$28&gt;$E$14, AX44*(1+$E$12), INDEX(Inputs!$I$11:$I$32,MATCH(MIN($E$14,AY$28),Inputs!$C$11:$C$32,0)))</f>
        <v>310.75606785843001</v>
      </c>
      <c r="AZ44" s="1">
        <f>IF(AZ$28&gt;$E$14, AY44*(1+$E$12), INDEX(Inputs!$I$11:$I$32,MATCH(MIN($E$14,AZ$28),Inputs!$C$11:$C$32,0)))</f>
        <v>316.9711892155986</v>
      </c>
      <c r="BA44" s="1">
        <f>IF(BA$28&gt;$E$14, AZ44*(1+$E$12), INDEX(Inputs!$I$11:$I$32,MATCH(MIN($E$14,BA$28),Inputs!$C$11:$C$32,0)))</f>
        <v>323.31061299991057</v>
      </c>
      <c r="BB44" s="1">
        <f>IF(BB$28&gt;$E$14, BA44*(1+$E$12), INDEX(Inputs!$I$11:$I$32,MATCH(MIN($E$14,BB$28),Inputs!$C$11:$C$32,0)))</f>
        <v>329.77682525990878</v>
      </c>
      <c r="BC44" s="1">
        <f>IF(BC$28&gt;$E$14, BB44*(1+$E$12), INDEX(Inputs!$I$11:$I$32,MATCH(MIN($E$14,BC$28),Inputs!$C$11:$C$32,0)))</f>
        <v>336.37236176510697</v>
      </c>
      <c r="BD44" s="1">
        <f>IF(BD$28&gt;$E$14, BC44*(1+$E$12), INDEX(Inputs!$I$11:$I$32,MATCH(MIN($E$14,BD$28),Inputs!$C$11:$C$32,0)))</f>
        <v>343.0998090004091</v>
      </c>
      <c r="BE44" s="1">
        <f>IF(BE$28&gt;$E$14, BD44*(1+$E$12), INDEX(Inputs!$I$11:$I$32,MATCH(MIN($E$14,BE$28),Inputs!$C$11:$C$32,0)))</f>
        <v>349.96180518041729</v>
      </c>
      <c r="BF44" s="1">
        <f>IF(BF$28&gt;$E$14, BE44*(1+$E$12), INDEX(Inputs!$I$11:$I$32,MATCH(MIN($E$14,BF$28),Inputs!$C$11:$C$32,0)))</f>
        <v>356.96104128402561</v>
      </c>
      <c r="BG44" s="1">
        <f>IF(BG$28&gt;$E$14, BF44*(1+$E$12), INDEX(Inputs!$I$11:$I$32,MATCH(MIN($E$14,BG$28),Inputs!$C$11:$C$32,0)))</f>
        <v>364.10026210970614</v>
      </c>
      <c r="BH44" s="1">
        <f>IF(BH$28&gt;$E$14, BG44*(1+$E$12), INDEX(Inputs!$I$11:$I$32,MATCH(MIN($E$14,BH$28),Inputs!$C$11:$C$32,0)))</f>
        <v>371.38226735190028</v>
      </c>
      <c r="BI44" s="1">
        <f>IF(BI$28&gt;$E$14, BH44*(1+$E$12), INDEX(Inputs!$I$11:$I$32,MATCH(MIN($E$14,BI$28),Inputs!$C$11:$C$32,0)))</f>
        <v>378.80991269893832</v>
      </c>
      <c r="BJ44" s="1">
        <f>IF(BJ$28&gt;$E$14, BI44*(1+$E$12), INDEX(Inputs!$I$11:$I$32,MATCH(MIN($E$14,BJ$28),Inputs!$C$11:$C$32,0)))</f>
        <v>386.38611095291708</v>
      </c>
      <c r="BK44" s="1">
        <f>IF(BK$28&gt;$E$14, BJ44*(1+$E$12), INDEX(Inputs!$I$11:$I$32,MATCH(MIN($E$14,BK$28),Inputs!$C$11:$C$32,0)))</f>
        <v>394.11383317197544</v>
      </c>
      <c r="BL44" s="1">
        <f>IF(BL$28&gt;$E$14, BK44*(1+$E$12), INDEX(Inputs!$I$11:$I$32,MATCH(MIN($E$14,BL$28),Inputs!$C$11:$C$32,0)))</f>
        <v>401.99610983541498</v>
      </c>
      <c r="BM44" s="1">
        <f>IF(BM$28&gt;$E$14, BL44*(1+$E$12), INDEX(Inputs!$I$11:$I$32,MATCH(MIN($E$14,BM$28),Inputs!$C$11:$C$32,0)))</f>
        <v>410.03603203212327</v>
      </c>
      <c r="BN44" s="1">
        <f>IF(BN$28&gt;$E$14, BM44*(1+$E$12), INDEX(Inputs!$I$11:$I$32,MATCH(MIN($E$14,BN$28),Inputs!$C$11:$C$32,0)))</f>
        <v>418.23675267276576</v>
      </c>
      <c r="BO44" s="1">
        <f>IF(BO$28&gt;$E$14, BN44*(1+$E$12), INDEX(Inputs!$I$11:$I$32,MATCH(MIN($E$14,BO$28),Inputs!$C$11:$C$32,0)))</f>
        <v>426.60148772622108</v>
      </c>
      <c r="BP44" s="1">
        <f>IF(BP$28&gt;$E$14, BO44*(1+$E$12), INDEX(Inputs!$I$11:$I$32,MATCH(MIN($E$14,BP$28),Inputs!$C$11:$C$32,0)))</f>
        <v>435.13351748074552</v>
      </c>
      <c r="BQ44" s="1">
        <f>IF(BQ$28&gt;$E$14, BP44*(1+$E$12), INDEX(Inputs!$I$11:$I$32,MATCH(MIN($E$14,BQ$28),Inputs!$C$11:$C$32,0)))</f>
        <v>443.83618783036042</v>
      </c>
      <c r="BR44" s="1">
        <f>IF(BR$28&gt;$E$14, BQ44*(1+$E$12), INDEX(Inputs!$I$11:$I$32,MATCH(MIN($E$14,BR$28),Inputs!$C$11:$C$32,0)))</f>
        <v>452.71291158696761</v>
      </c>
      <c r="BS44" s="1">
        <f>IF(BS$28&gt;$E$14, BR44*(1+$E$12), INDEX(Inputs!$I$11:$I$32,MATCH(MIN($E$14,BS$28),Inputs!$C$11:$C$32,0)))</f>
        <v>461.76716981870698</v>
      </c>
      <c r="BT44" s="1">
        <f>IF(BT$28&gt;$E$14, BS44*(1+$E$12), INDEX(Inputs!$I$11:$I$32,MATCH(MIN($E$14,BT$28),Inputs!$C$11:$C$32,0)))</f>
        <v>471.00251321508114</v>
      </c>
      <c r="BU44" s="1">
        <f>IF(BU$28&gt;$E$14, BT44*(1+$E$12), INDEX(Inputs!$I$11:$I$32,MATCH(MIN($E$14,BU$28),Inputs!$C$11:$C$32,0)))</f>
        <v>480.42256347938275</v>
      </c>
      <c r="BV44" s="1">
        <f>IF(BV$28&gt;$E$14, BU44*(1+$E$12), INDEX(Inputs!$I$11:$I$32,MATCH(MIN($E$14,BV$28),Inputs!$C$11:$C$32,0)))</f>
        <v>490.03101474897039</v>
      </c>
      <c r="BW44" s="1">
        <f>IF(BW$28&gt;$E$14, BV44*(1+$E$12), INDEX(Inputs!$I$11:$I$32,MATCH(MIN($E$14,BW$28),Inputs!$C$11:$C$32,0)))</f>
        <v>499.8316350439498</v>
      </c>
      <c r="BX44" s="1">
        <f>IF(BX$28&gt;$E$14, BW44*(1+$E$12), INDEX(Inputs!$I$11:$I$32,MATCH(MIN($E$14,BX$28),Inputs!$C$11:$C$32,0)))</f>
        <v>509.82826774482879</v>
      </c>
      <c r="BY44" s="1">
        <f>IF(BY$28&gt;$E$14, BX44*(1+$E$12), INDEX(Inputs!$I$11:$I$32,MATCH(MIN($E$14,BY$28),Inputs!$C$11:$C$32,0)))</f>
        <v>520.02483309972536</v>
      </c>
      <c r="BZ44" s="1">
        <f>IF(BZ$28&gt;$E$14, BY44*(1+$E$12), INDEX(Inputs!$I$11:$I$32,MATCH(MIN($E$14,BZ$28),Inputs!$C$11:$C$32,0)))</f>
        <v>530.42532976171992</v>
      </c>
      <c r="CA44" s="1">
        <f>IF(CA$28&gt;$E$14, BZ44*(1+$E$12), INDEX(Inputs!$I$11:$I$32,MATCH(MIN($E$14,CA$28),Inputs!$C$11:$C$32,0)))</f>
        <v>541.03383635695434</v>
      </c>
      <c r="CB44" s="1">
        <f>IF(CB$28&gt;$E$14, CA44*(1+$E$12), INDEX(Inputs!$I$11:$I$32,MATCH(MIN($E$14,CB$28),Inputs!$C$11:$C$32,0)))</f>
        <v>551.85451308409347</v>
      </c>
      <c r="CC44" s="1">
        <f>IF(CC$28&gt;$E$14, CB44*(1+$E$12), INDEX(Inputs!$I$11:$I$32,MATCH(MIN($E$14,CC$28),Inputs!$C$11:$C$32,0)))</f>
        <v>562.89160334577537</v>
      </c>
      <c r="CD44" s="1">
        <f>IF(CD$28&gt;$E$14, CC44*(1+$E$12), INDEX(Inputs!$I$11:$I$32,MATCH(MIN($E$14,CD$28),Inputs!$C$11:$C$32,0)))</f>
        <v>574.14943541269088</v>
      </c>
      <c r="CE44" s="1">
        <f>IF(CE$28&gt;$E$14, CD44*(1+$E$12), INDEX(Inputs!$I$11:$I$32,MATCH(MIN($E$14,CE$28),Inputs!$C$11:$C$32,0)))</f>
        <v>585.63242412094473</v>
      </c>
    </row>
    <row r="45" spans="2:83" x14ac:dyDescent="0.35">
      <c r="B45" t="s">
        <v>31</v>
      </c>
      <c r="D45" t="s">
        <v>43</v>
      </c>
      <c r="G45" s="2">
        <f>INDEX(Inputs!$J$11:$J$32,MATCH(MIN(G$28,$E$14),Inputs!$C$11:$C$32,0))</f>
        <v>334.51195479622055</v>
      </c>
      <c r="H45" s="2">
        <f>INDEX(Inputs!$J$11:$J$32,MATCH(MIN(H$28,$E$14),Inputs!$C$11:$C$32,0))</f>
        <v>406.44780860955746</v>
      </c>
      <c r="I45" s="2">
        <f>INDEX(Inputs!$J$11:$J$32,MATCH(MIN(I$28,$E$14),Inputs!$C$11:$C$32,0))</f>
        <v>427.4977781392746</v>
      </c>
      <c r="J45" s="2">
        <f>INDEX(Inputs!$J$11:$J$32,MATCH(MIN(J$28,$E$14),Inputs!$C$11:$C$32,0))</f>
        <v>458.82179141315356</v>
      </c>
      <c r="K45" s="2">
        <f>INDEX(Inputs!$J$11:$J$32,MATCH(MIN(K$28,$E$14),Inputs!$C$11:$C$32,0))</f>
        <v>504.51192274571866</v>
      </c>
      <c r="L45" s="2">
        <f>INDEX(Inputs!$J$11:$J$32,MATCH(MIN(L$28,$E$14),Inputs!$C$11:$C$32,0))</f>
        <v>576.64878552253981</v>
      </c>
      <c r="M45" s="2">
        <f>INDEX(Inputs!$J$11:$J$32,MATCH(MIN(M$28,$E$14),Inputs!$C$11:$C$32,0))</f>
        <v>618.37243526035365</v>
      </c>
      <c r="N45" s="2">
        <f>INDEX(Inputs!$J$11:$J$32,MATCH(MIN(N$28,$E$14),Inputs!$C$11:$C$32,0))</f>
        <v>633.22893160444653</v>
      </c>
      <c r="O45" s="2">
        <f>INDEX(Inputs!$J$11:$J$32,MATCH(MIN(O$28,$E$14),Inputs!$C$11:$C$32,0))</f>
        <v>644.1708664292521</v>
      </c>
      <c r="P45" s="2">
        <f>INDEX(Inputs!$J$11:$J$32,MATCH(MIN(P$28,$E$14),Inputs!$C$11:$C$32,0))</f>
        <v>671.13534027812761</v>
      </c>
      <c r="Q45" s="2">
        <f>INDEX(Inputs!$J$11:$J$32,MATCH(MIN(Q$28,$E$14),Inputs!$C$11:$C$32,0))</f>
        <v>678.12700757202333</v>
      </c>
      <c r="R45" s="2">
        <f>INDEX(Inputs!$J$11:$J$32,MATCH(MIN(R$28,$E$14),Inputs!$C$11:$C$32,0))</f>
        <v>659.37244095005269</v>
      </c>
      <c r="S45" s="2">
        <f>INDEX(Inputs!$J$11:$J$32,MATCH(MIN(S$28,$E$14),Inputs!$C$11:$C$32,0))</f>
        <v>661.85866395035191</v>
      </c>
      <c r="T45" s="2">
        <f>INDEX(Inputs!$J$11:$J$32,MATCH(MIN(T$28,$E$14),Inputs!$C$11:$C$32,0))</f>
        <v>679.56671180719172</v>
      </c>
      <c r="U45" s="2">
        <f>INDEX(Inputs!$J$11:$J$32,MATCH(MIN(U$28,$E$14),Inputs!$C$11:$C$32,0))</f>
        <v>708.41685195503965</v>
      </c>
      <c r="V45" s="2">
        <f>INDEX(Inputs!$J$11:$J$32,MATCH(MIN(V$28,$E$14),Inputs!$C$11:$C$32,0))</f>
        <v>742.11941030960236</v>
      </c>
      <c r="W45" s="2">
        <f>INDEX(Inputs!$J$11:$J$32,MATCH(MIN(W$28,$E$14),Inputs!$C$11:$C$32,0))</f>
        <v>775.77542659206949</v>
      </c>
      <c r="X45" s="2">
        <f>INDEX(Inputs!$J$11:$J$32,MATCH(MIN(X$28,$E$14),Inputs!$C$11:$C$32,0))</f>
        <v>752.14636193444142</v>
      </c>
      <c r="Y45" s="2">
        <f>INDEX(Inputs!$J$11:$J$32,MATCH(MIN(Y$28,$E$14),Inputs!$C$11:$C$32,0))</f>
        <v>739.44928739883051</v>
      </c>
      <c r="Z45" s="2">
        <f>INDEX(Inputs!$J$11:$J$32,MATCH(MIN(Z$28,$E$14),Inputs!$C$11:$C$32,0))</f>
        <v>738.74394366164699</v>
      </c>
      <c r="AA45" s="2">
        <f>INDEX(Inputs!$J$11:$J$32,MATCH(MIN(AA$28,$E$14),Inputs!$C$11:$C$32,0))</f>
        <v>742.99714684930336</v>
      </c>
      <c r="AB45" s="2">
        <f>INDEX(Inputs!$J$11:$J$32,MATCH(MIN(AB$28,$E$14),Inputs!$C$11:$C$32,0))</f>
        <v>751.17188434937225</v>
      </c>
      <c r="AC45" s="2">
        <f>INDEX(Inputs!$J$11:$J$32,MATCH(MIN(AC$28,$E$14),Inputs!$C$11:$C$32,0))</f>
        <v>751.17188434937225</v>
      </c>
      <c r="AD45" s="2">
        <f>INDEX(Inputs!$J$11:$J$32,MATCH(MIN(AD$28,$E$14),Inputs!$C$11:$C$32,0))</f>
        <v>751.17188434937225</v>
      </c>
      <c r="AE45" s="2">
        <f>INDEX(Inputs!$J$11:$J$32,MATCH(MIN(AE$28,$E$14),Inputs!$C$11:$C$32,0))</f>
        <v>751.17188434937225</v>
      </c>
      <c r="AF45" s="2">
        <f>INDEX(Inputs!$J$11:$J$32,MATCH(MIN(AF$28,$E$14),Inputs!$C$11:$C$32,0))</f>
        <v>751.17188434937225</v>
      </c>
      <c r="AG45" s="2">
        <f>INDEX(Inputs!$J$11:$J$32,MATCH(MIN(AG$28,$E$14),Inputs!$C$11:$C$32,0))</f>
        <v>751.17188434937225</v>
      </c>
      <c r="AH45" s="2">
        <f>INDEX(Inputs!$J$11:$J$32,MATCH(MIN(AH$28,$E$14),Inputs!$C$11:$C$32,0))</f>
        <v>751.17188434937225</v>
      </c>
      <c r="AI45" s="2">
        <f>INDEX(Inputs!$J$11:$J$32,MATCH(MIN(AI$28,$E$14),Inputs!$C$11:$C$32,0))</f>
        <v>751.17188434937225</v>
      </c>
      <c r="AJ45" s="2">
        <f>INDEX(Inputs!$J$11:$J$32,MATCH(MIN(AJ$28,$E$14),Inputs!$C$11:$C$32,0))</f>
        <v>751.17188434937225</v>
      </c>
      <c r="AK45" s="2">
        <f>INDEX(Inputs!$J$11:$J$32,MATCH(MIN(AK$28,$E$14),Inputs!$C$11:$C$32,0))</f>
        <v>751.17188434937225</v>
      </c>
      <c r="AL45" s="2">
        <f>INDEX(Inputs!$J$11:$J$32,MATCH(MIN(AL$28,$E$14),Inputs!$C$11:$C$32,0))</f>
        <v>751.17188434937225</v>
      </c>
      <c r="AM45" s="2">
        <f>INDEX(Inputs!$J$11:$J$32,MATCH(MIN(AM$28,$E$14),Inputs!$C$11:$C$32,0))</f>
        <v>751.17188434937225</v>
      </c>
      <c r="AN45" s="2">
        <f>INDEX(Inputs!$J$11:$J$32,MATCH(MIN(AN$28,$E$14),Inputs!$C$11:$C$32,0))</f>
        <v>751.17188434937225</v>
      </c>
      <c r="AO45" s="2">
        <f>INDEX(Inputs!$J$11:$J$32,MATCH(MIN(AO$28,$E$14),Inputs!$C$11:$C$32,0))</f>
        <v>751.17188434937225</v>
      </c>
      <c r="AP45" s="2">
        <f>INDEX(Inputs!$J$11:$J$32,MATCH(MIN(AP$28,$E$14),Inputs!$C$11:$C$32,0))</f>
        <v>751.17188434937225</v>
      </c>
      <c r="AQ45" s="2">
        <f>INDEX(Inputs!$J$11:$J$32,MATCH(MIN(AQ$28,$E$14),Inputs!$C$11:$C$32,0))</f>
        <v>751.17188434937225</v>
      </c>
      <c r="AR45" s="2">
        <f>INDEX(Inputs!$J$11:$J$32,MATCH(MIN(AR$28,$E$14),Inputs!$C$11:$C$32,0))</f>
        <v>751.17188434937225</v>
      </c>
      <c r="AS45" s="2">
        <f>INDEX(Inputs!$J$11:$J$32,MATCH(MIN(AS$28,$E$14),Inputs!$C$11:$C$32,0))</f>
        <v>751.17188434937225</v>
      </c>
      <c r="AT45" s="2">
        <f>INDEX(Inputs!$J$11:$J$32,MATCH(MIN(AT$28,$E$14),Inputs!$C$11:$C$32,0))</f>
        <v>751.17188434937225</v>
      </c>
      <c r="AU45" s="2">
        <f>INDEX(Inputs!$J$11:$J$32,MATCH(MIN(AU$28,$E$14),Inputs!$C$11:$C$32,0))</f>
        <v>751.17188434937225</v>
      </c>
      <c r="AV45" s="2">
        <f>INDEX(Inputs!$J$11:$J$32,MATCH(MIN(AV$28,$E$14),Inputs!$C$11:$C$32,0))</f>
        <v>751.17188434937225</v>
      </c>
      <c r="AW45" s="2">
        <f>INDEX(Inputs!$J$11:$J$32,MATCH(MIN(AW$28,$E$14),Inputs!$C$11:$C$32,0))</f>
        <v>751.17188434937225</v>
      </c>
      <c r="AX45" s="2">
        <f>INDEX(Inputs!$J$11:$J$32,MATCH(MIN(AX$28,$E$14),Inputs!$C$11:$C$32,0))</f>
        <v>751.17188434937225</v>
      </c>
      <c r="AY45" s="2">
        <f>INDEX(Inputs!$J$11:$J$32,MATCH(MIN(AY$28,$E$14),Inputs!$C$11:$C$32,0))</f>
        <v>751.17188434937225</v>
      </c>
      <c r="AZ45" s="2">
        <f>INDEX(Inputs!$J$11:$J$32,MATCH(MIN(AZ$28,$E$14),Inputs!$C$11:$C$32,0))</f>
        <v>751.17188434937225</v>
      </c>
      <c r="BA45" s="2">
        <f>INDEX(Inputs!$J$11:$J$32,MATCH(MIN(BA$28,$E$14),Inputs!$C$11:$C$32,0))</f>
        <v>751.17188434937225</v>
      </c>
      <c r="BB45" s="2">
        <f>INDEX(Inputs!$J$11:$J$32,MATCH(MIN(BB$28,$E$14),Inputs!$C$11:$C$32,0))</f>
        <v>751.17188434937225</v>
      </c>
      <c r="BC45" s="2">
        <f>INDEX(Inputs!$J$11:$J$32,MATCH(MIN(BC$28,$E$14),Inputs!$C$11:$C$32,0))</f>
        <v>751.17188434937225</v>
      </c>
      <c r="BD45" s="2">
        <f>INDEX(Inputs!$J$11:$J$32,MATCH(MIN(BD$28,$E$14),Inputs!$C$11:$C$32,0))</f>
        <v>751.17188434937225</v>
      </c>
      <c r="BE45" s="2">
        <f>INDEX(Inputs!$J$11:$J$32,MATCH(MIN(BE$28,$E$14),Inputs!$C$11:$C$32,0))</f>
        <v>751.17188434937225</v>
      </c>
      <c r="BF45" s="2">
        <f>INDEX(Inputs!$J$11:$J$32,MATCH(MIN(BF$28,$E$14),Inputs!$C$11:$C$32,0))</f>
        <v>751.17188434937225</v>
      </c>
      <c r="BG45" s="2">
        <f>INDEX(Inputs!$J$11:$J$32,MATCH(MIN(BG$28,$E$14),Inputs!$C$11:$C$32,0))</f>
        <v>751.17188434937225</v>
      </c>
      <c r="BH45" s="2">
        <f>INDEX(Inputs!$J$11:$J$32,MATCH(MIN(BH$28,$E$14),Inputs!$C$11:$C$32,0))</f>
        <v>751.17188434937225</v>
      </c>
      <c r="BI45" s="2">
        <f>INDEX(Inputs!$J$11:$J$32,MATCH(MIN(BI$28,$E$14),Inputs!$C$11:$C$32,0))</f>
        <v>751.17188434937225</v>
      </c>
      <c r="BJ45" s="2">
        <f>INDEX(Inputs!$J$11:$J$32,MATCH(MIN(BJ$28,$E$14),Inputs!$C$11:$C$32,0))</f>
        <v>751.17188434937225</v>
      </c>
      <c r="BK45" s="2">
        <f>INDEX(Inputs!$J$11:$J$32,MATCH(MIN(BK$28,$E$14),Inputs!$C$11:$C$32,0))</f>
        <v>751.17188434937225</v>
      </c>
      <c r="BL45" s="2">
        <f>INDEX(Inputs!$J$11:$J$32,MATCH(MIN(BL$28,$E$14),Inputs!$C$11:$C$32,0))</f>
        <v>751.17188434937225</v>
      </c>
      <c r="BM45" s="2">
        <f>INDEX(Inputs!$J$11:$J$32,MATCH(MIN(BM$28,$E$14),Inputs!$C$11:$C$32,0))</f>
        <v>751.17188434937225</v>
      </c>
      <c r="BN45" s="2">
        <f>INDEX(Inputs!$J$11:$J$32,MATCH(MIN(BN$28,$E$14),Inputs!$C$11:$C$32,0))</f>
        <v>751.17188434937225</v>
      </c>
      <c r="BO45" s="2">
        <f>INDEX(Inputs!$J$11:$J$32,MATCH(MIN(BO$28,$E$14),Inputs!$C$11:$C$32,0))</f>
        <v>751.17188434937225</v>
      </c>
      <c r="BP45" s="2">
        <f>INDEX(Inputs!$J$11:$J$32,MATCH(MIN(BP$28,$E$14),Inputs!$C$11:$C$32,0))</f>
        <v>751.17188434937225</v>
      </c>
      <c r="BQ45" s="2">
        <f>INDEX(Inputs!$J$11:$J$32,MATCH(MIN(BQ$28,$E$14),Inputs!$C$11:$C$32,0))</f>
        <v>751.17188434937225</v>
      </c>
      <c r="BR45" s="2">
        <f>INDEX(Inputs!$J$11:$J$32,MATCH(MIN(BR$28,$E$14),Inputs!$C$11:$C$32,0))</f>
        <v>751.17188434937225</v>
      </c>
      <c r="BS45" s="2">
        <f>INDEX(Inputs!$J$11:$J$32,MATCH(MIN(BS$28,$E$14),Inputs!$C$11:$C$32,0))</f>
        <v>751.17188434937225</v>
      </c>
      <c r="BT45" s="2">
        <f>INDEX(Inputs!$J$11:$J$32,MATCH(MIN(BT$28,$E$14),Inputs!$C$11:$C$32,0))</f>
        <v>751.17188434937225</v>
      </c>
      <c r="BU45" s="2">
        <f>INDEX(Inputs!$J$11:$J$32,MATCH(MIN(BU$28,$E$14),Inputs!$C$11:$C$32,0))</f>
        <v>751.17188434937225</v>
      </c>
      <c r="BV45" s="2">
        <f>INDEX(Inputs!$J$11:$J$32,MATCH(MIN(BV$28,$E$14),Inputs!$C$11:$C$32,0))</f>
        <v>751.17188434937225</v>
      </c>
      <c r="BW45" s="2">
        <f>INDEX(Inputs!$J$11:$J$32,MATCH(MIN(BW$28,$E$14),Inputs!$C$11:$C$32,0))</f>
        <v>751.17188434937225</v>
      </c>
      <c r="BX45" s="2">
        <f>INDEX(Inputs!$J$11:$J$32,MATCH(MIN(BX$28,$E$14),Inputs!$C$11:$C$32,0))</f>
        <v>751.17188434937225</v>
      </c>
      <c r="BY45" s="2">
        <f>INDEX(Inputs!$J$11:$J$32,MATCH(MIN(BY$28,$E$14),Inputs!$C$11:$C$32,0))</f>
        <v>751.17188434937225</v>
      </c>
      <c r="BZ45" s="2">
        <f>INDEX(Inputs!$J$11:$J$32,MATCH(MIN(BZ$28,$E$14),Inputs!$C$11:$C$32,0))</f>
        <v>751.17188434937225</v>
      </c>
      <c r="CA45" s="2">
        <f>INDEX(Inputs!$J$11:$J$32,MATCH(MIN(CA$28,$E$14),Inputs!$C$11:$C$32,0))</f>
        <v>751.17188434937225</v>
      </c>
      <c r="CB45" s="2">
        <f>INDEX(Inputs!$J$11:$J$32,MATCH(MIN(CB$28,$E$14),Inputs!$C$11:$C$32,0))</f>
        <v>751.17188434937225</v>
      </c>
      <c r="CC45" s="2">
        <f>INDEX(Inputs!$J$11:$J$32,MATCH(MIN(CC$28,$E$14),Inputs!$C$11:$C$32,0))</f>
        <v>751.17188434937225</v>
      </c>
      <c r="CD45" s="2">
        <f>INDEX(Inputs!$J$11:$J$32,MATCH(MIN(CD$28,$E$14),Inputs!$C$11:$C$32,0))</f>
        <v>751.17188434937225</v>
      </c>
      <c r="CE45" s="2">
        <f>INDEX(Inputs!$J$11:$J$32,MATCH(MIN(CE$28,$E$14),Inputs!$C$11:$C$32,0))</f>
        <v>751.17188434937225</v>
      </c>
    </row>
    <row r="46" spans="2:83" x14ac:dyDescent="0.35">
      <c r="B46" t="s">
        <v>32</v>
      </c>
      <c r="D46" t="s">
        <v>20</v>
      </c>
      <c r="G46" s="3">
        <f>INDEX(Inputs!$K$11:$K$32,MATCH(MIN(G$28,$E$14),Inputs!$C$11:$C$32,0))</f>
        <v>0.78870413703950404</v>
      </c>
      <c r="H46" s="3">
        <f>INDEX(Inputs!$K$11:$K$32,MATCH(MIN(H$28,$E$14),Inputs!$C$11:$C$32,0))</f>
        <v>0.78870413703950404</v>
      </c>
      <c r="I46" s="3">
        <f>INDEX(Inputs!$K$11:$K$32,MATCH(MIN(I$28,$E$14),Inputs!$C$11:$C$32,0))</f>
        <v>0.66182113853233904</v>
      </c>
      <c r="J46" s="3">
        <f>INDEX(Inputs!$K$11:$K$32,MATCH(MIN(J$28,$E$14),Inputs!$C$11:$C$32,0))</f>
        <v>0.51572583936339456</v>
      </c>
      <c r="K46" s="3">
        <f>INDEX(Inputs!$K$11:$K$32,MATCH(MIN(K$28,$E$14),Inputs!$C$11:$C$32,0))</f>
        <v>0.48294019769034668</v>
      </c>
      <c r="L46" s="3">
        <f>INDEX(Inputs!$K$11:$K$32,MATCH(MIN(L$28,$E$14),Inputs!$C$11:$C$32,0))</f>
        <v>0.45015455601729887</v>
      </c>
      <c r="M46" s="3">
        <f>INDEX(Inputs!$K$11:$K$32,MATCH(MIN(M$28,$E$14),Inputs!$C$11:$C$32,0))</f>
        <v>0.417368914344251</v>
      </c>
      <c r="N46" s="3">
        <f>INDEX(Inputs!$K$11:$K$32,MATCH(MIN(N$28,$E$14),Inputs!$C$11:$C$32,0))</f>
        <v>0.417368914344251</v>
      </c>
      <c r="O46" s="3">
        <f>INDEX(Inputs!$K$11:$K$32,MATCH(MIN(O$28,$E$14),Inputs!$C$11:$C$32,0))</f>
        <v>0.417368914344251</v>
      </c>
      <c r="P46" s="3">
        <f>INDEX(Inputs!$K$11:$K$32,MATCH(MIN(P$28,$E$14),Inputs!$C$11:$C$32,0))</f>
        <v>0.417368914344251</v>
      </c>
      <c r="Q46" s="3">
        <f>INDEX(Inputs!$K$11:$K$32,MATCH(MIN(Q$28,$E$14),Inputs!$C$11:$C$32,0))</f>
        <v>0.417368914344251</v>
      </c>
      <c r="R46" s="3">
        <f>INDEX(Inputs!$K$11:$K$32,MATCH(MIN(R$28,$E$14),Inputs!$C$11:$C$32,0))</f>
        <v>0.3974663078147917</v>
      </c>
      <c r="S46" s="3">
        <f>INDEX(Inputs!$K$11:$K$32,MATCH(MIN(S$28,$E$14),Inputs!$C$11:$C$32,0))</f>
        <v>0.37756370128533234</v>
      </c>
      <c r="T46" s="3">
        <f>INDEX(Inputs!$K$11:$K$32,MATCH(MIN(T$28,$E$14),Inputs!$C$11:$C$32,0))</f>
        <v>0.35766109475587304</v>
      </c>
      <c r="U46" s="3">
        <f>INDEX(Inputs!$K$11:$K$32,MATCH(MIN(U$28,$E$14),Inputs!$C$11:$C$32,0))</f>
        <v>0.33775848822641374</v>
      </c>
      <c r="V46" s="3">
        <f>INDEX(Inputs!$K$11:$K$32,MATCH(MIN(V$28,$E$14),Inputs!$C$11:$C$32,0))</f>
        <v>0.31785588169695445</v>
      </c>
      <c r="W46" s="3">
        <f>INDEX(Inputs!$K$11:$K$32,MATCH(MIN(W$28,$E$14),Inputs!$C$11:$C$32,0))</f>
        <v>0.29795327516749509</v>
      </c>
      <c r="X46" s="3">
        <f>INDEX(Inputs!$K$11:$K$32,MATCH(MIN(X$28,$E$14),Inputs!$C$11:$C$32,0))</f>
        <v>0.27805066863803579</v>
      </c>
      <c r="Y46" s="3">
        <f>INDEX(Inputs!$K$11:$K$32,MATCH(MIN(Y$28,$E$14),Inputs!$C$11:$C$32,0))</f>
        <v>0.2358389637689276</v>
      </c>
      <c r="Z46" s="3">
        <f>INDEX(Inputs!$K$11:$K$32,MATCH(MIN(Z$28,$E$14),Inputs!$C$11:$C$32,0))</f>
        <v>0.19362725889981938</v>
      </c>
      <c r="AA46" s="3">
        <f>INDEX(Inputs!$K$11:$K$32,MATCH(MIN(AA$28,$E$14),Inputs!$C$11:$C$32,0))</f>
        <v>0.15141555403071119</v>
      </c>
      <c r="AB46" s="3">
        <f>INDEX(Inputs!$K$11:$K$32,MATCH(MIN(AB$28,$E$14),Inputs!$C$11:$C$32,0))</f>
        <v>0.109203849161603</v>
      </c>
      <c r="AC46" s="3">
        <f>INDEX(Inputs!$K$11:$K$32,MATCH(MIN(AC$28,$E$14),Inputs!$C$11:$C$32,0))</f>
        <v>0.109203849161603</v>
      </c>
      <c r="AD46" s="3">
        <f>INDEX(Inputs!$K$11:$K$32,MATCH(MIN(AD$28,$E$14),Inputs!$C$11:$C$32,0))</f>
        <v>0.109203849161603</v>
      </c>
      <c r="AE46" s="3">
        <f>INDEX(Inputs!$K$11:$K$32,MATCH(MIN(AE$28,$E$14),Inputs!$C$11:$C$32,0))</f>
        <v>0.109203849161603</v>
      </c>
      <c r="AF46" s="3">
        <f>INDEX(Inputs!$K$11:$K$32,MATCH(MIN(AF$28,$E$14),Inputs!$C$11:$C$32,0))</f>
        <v>0.109203849161603</v>
      </c>
      <c r="AG46" s="3">
        <f>INDEX(Inputs!$K$11:$K$32,MATCH(MIN(AG$28,$E$14),Inputs!$C$11:$C$32,0))</f>
        <v>0.109203849161603</v>
      </c>
      <c r="AH46" s="3">
        <f>INDEX(Inputs!$K$11:$K$32,MATCH(MIN(AH$28,$E$14),Inputs!$C$11:$C$32,0))</f>
        <v>0.109203849161603</v>
      </c>
      <c r="AI46" s="3">
        <f>INDEX(Inputs!$K$11:$K$32,MATCH(MIN(AI$28,$E$14),Inputs!$C$11:$C$32,0))</f>
        <v>0.109203849161603</v>
      </c>
      <c r="AJ46" s="3">
        <f>INDEX(Inputs!$K$11:$K$32,MATCH(MIN(AJ$28,$E$14),Inputs!$C$11:$C$32,0))</f>
        <v>0.109203849161603</v>
      </c>
      <c r="AK46" s="3">
        <f>INDEX(Inputs!$K$11:$K$32,MATCH(MIN(AK$28,$E$14),Inputs!$C$11:$C$32,0))</f>
        <v>0.109203849161603</v>
      </c>
      <c r="AL46" s="3">
        <f>INDEX(Inputs!$K$11:$K$32,MATCH(MIN(AL$28,$E$14),Inputs!$C$11:$C$32,0))</f>
        <v>0.109203849161603</v>
      </c>
      <c r="AM46" s="3">
        <f>INDEX(Inputs!$K$11:$K$32,MATCH(MIN(AM$28,$E$14),Inputs!$C$11:$C$32,0))</f>
        <v>0.109203849161603</v>
      </c>
      <c r="AN46" s="3">
        <f>INDEX(Inputs!$K$11:$K$32,MATCH(MIN(AN$28,$E$14),Inputs!$C$11:$C$32,0))</f>
        <v>0.109203849161603</v>
      </c>
      <c r="AO46" s="3">
        <f>INDEX(Inputs!$K$11:$K$32,MATCH(MIN(AO$28,$E$14),Inputs!$C$11:$C$32,0))</f>
        <v>0.109203849161603</v>
      </c>
      <c r="AP46" s="3">
        <f>INDEX(Inputs!$K$11:$K$32,MATCH(MIN(AP$28,$E$14),Inputs!$C$11:$C$32,0))</f>
        <v>0.109203849161603</v>
      </c>
      <c r="AQ46" s="3">
        <f>INDEX(Inputs!$K$11:$K$32,MATCH(MIN(AQ$28,$E$14),Inputs!$C$11:$C$32,0))</f>
        <v>0.109203849161603</v>
      </c>
      <c r="AR46" s="3">
        <f>INDEX(Inputs!$K$11:$K$32,MATCH(MIN(AR$28,$E$14),Inputs!$C$11:$C$32,0))</f>
        <v>0.109203849161603</v>
      </c>
      <c r="AS46" s="3">
        <f>INDEX(Inputs!$K$11:$K$32,MATCH(MIN(AS$28,$E$14),Inputs!$C$11:$C$32,0))</f>
        <v>0.109203849161603</v>
      </c>
      <c r="AT46" s="3">
        <f>INDEX(Inputs!$K$11:$K$32,MATCH(MIN(AT$28,$E$14),Inputs!$C$11:$C$32,0))</f>
        <v>0.109203849161603</v>
      </c>
      <c r="AU46" s="3">
        <f>INDEX(Inputs!$K$11:$K$32,MATCH(MIN(AU$28,$E$14),Inputs!$C$11:$C$32,0))</f>
        <v>0.109203849161603</v>
      </c>
      <c r="AV46" s="3">
        <f>INDEX(Inputs!$K$11:$K$32,MATCH(MIN(AV$28,$E$14),Inputs!$C$11:$C$32,0))</f>
        <v>0.109203849161603</v>
      </c>
      <c r="AW46" s="3">
        <f>INDEX(Inputs!$K$11:$K$32,MATCH(MIN(AW$28,$E$14),Inputs!$C$11:$C$32,0))</f>
        <v>0.109203849161603</v>
      </c>
      <c r="AX46" s="3">
        <f>INDEX(Inputs!$K$11:$K$32,MATCH(MIN(AX$28,$E$14),Inputs!$C$11:$C$32,0))</f>
        <v>0.109203849161603</v>
      </c>
      <c r="AY46" s="3">
        <f>INDEX(Inputs!$K$11:$K$32,MATCH(MIN(AY$28,$E$14),Inputs!$C$11:$C$32,0))</f>
        <v>0.109203849161603</v>
      </c>
      <c r="AZ46" s="3">
        <f>INDEX(Inputs!$K$11:$K$32,MATCH(MIN(AZ$28,$E$14),Inputs!$C$11:$C$32,0))</f>
        <v>0.109203849161603</v>
      </c>
      <c r="BA46" s="3">
        <f>INDEX(Inputs!$K$11:$K$32,MATCH(MIN(BA$28,$E$14),Inputs!$C$11:$C$32,0))</f>
        <v>0.109203849161603</v>
      </c>
      <c r="BB46" s="3">
        <f>INDEX(Inputs!$K$11:$K$32,MATCH(MIN(BB$28,$E$14),Inputs!$C$11:$C$32,0))</f>
        <v>0.109203849161603</v>
      </c>
      <c r="BC46" s="3">
        <f>INDEX(Inputs!$K$11:$K$32,MATCH(MIN(BC$28,$E$14),Inputs!$C$11:$C$32,0))</f>
        <v>0.109203849161603</v>
      </c>
      <c r="BD46" s="3">
        <f>INDEX(Inputs!$K$11:$K$32,MATCH(MIN(BD$28,$E$14),Inputs!$C$11:$C$32,0))</f>
        <v>0.109203849161603</v>
      </c>
      <c r="BE46" s="3">
        <f>INDEX(Inputs!$K$11:$K$32,MATCH(MIN(BE$28,$E$14),Inputs!$C$11:$C$32,0))</f>
        <v>0.109203849161603</v>
      </c>
      <c r="BF46" s="3">
        <f>INDEX(Inputs!$K$11:$K$32,MATCH(MIN(BF$28,$E$14),Inputs!$C$11:$C$32,0))</f>
        <v>0.109203849161603</v>
      </c>
      <c r="BG46" s="3">
        <f>INDEX(Inputs!$K$11:$K$32,MATCH(MIN(BG$28,$E$14),Inputs!$C$11:$C$32,0))</f>
        <v>0.109203849161603</v>
      </c>
      <c r="BH46" s="3">
        <f>INDEX(Inputs!$K$11:$K$32,MATCH(MIN(BH$28,$E$14),Inputs!$C$11:$C$32,0))</f>
        <v>0.109203849161603</v>
      </c>
      <c r="BI46" s="3">
        <f>INDEX(Inputs!$K$11:$K$32,MATCH(MIN(BI$28,$E$14),Inputs!$C$11:$C$32,0))</f>
        <v>0.109203849161603</v>
      </c>
      <c r="BJ46" s="3">
        <f>INDEX(Inputs!$K$11:$K$32,MATCH(MIN(BJ$28,$E$14),Inputs!$C$11:$C$32,0))</f>
        <v>0.109203849161603</v>
      </c>
      <c r="BK46" s="3">
        <f>INDEX(Inputs!$K$11:$K$32,MATCH(MIN(BK$28,$E$14),Inputs!$C$11:$C$32,0))</f>
        <v>0.109203849161603</v>
      </c>
      <c r="BL46" s="3">
        <f>INDEX(Inputs!$K$11:$K$32,MATCH(MIN(BL$28,$E$14),Inputs!$C$11:$C$32,0))</f>
        <v>0.109203849161603</v>
      </c>
      <c r="BM46" s="3">
        <f>INDEX(Inputs!$K$11:$K$32,MATCH(MIN(BM$28,$E$14),Inputs!$C$11:$C$32,0))</f>
        <v>0.109203849161603</v>
      </c>
      <c r="BN46" s="3">
        <f>INDEX(Inputs!$K$11:$K$32,MATCH(MIN(BN$28,$E$14),Inputs!$C$11:$C$32,0))</f>
        <v>0.109203849161603</v>
      </c>
      <c r="BO46" s="3">
        <f>INDEX(Inputs!$K$11:$K$32,MATCH(MIN(BO$28,$E$14),Inputs!$C$11:$C$32,0))</f>
        <v>0.109203849161603</v>
      </c>
      <c r="BP46" s="3">
        <f>INDEX(Inputs!$K$11:$K$32,MATCH(MIN(BP$28,$E$14),Inputs!$C$11:$C$32,0))</f>
        <v>0.109203849161603</v>
      </c>
      <c r="BQ46" s="3">
        <f>INDEX(Inputs!$K$11:$K$32,MATCH(MIN(BQ$28,$E$14),Inputs!$C$11:$C$32,0))</f>
        <v>0.109203849161603</v>
      </c>
      <c r="BR46" s="3">
        <f>INDEX(Inputs!$K$11:$K$32,MATCH(MIN(BR$28,$E$14),Inputs!$C$11:$C$32,0))</f>
        <v>0.109203849161603</v>
      </c>
      <c r="BS46" s="3">
        <f>INDEX(Inputs!$K$11:$K$32,MATCH(MIN(BS$28,$E$14),Inputs!$C$11:$C$32,0))</f>
        <v>0.109203849161603</v>
      </c>
      <c r="BT46" s="3">
        <f>INDEX(Inputs!$K$11:$K$32,MATCH(MIN(BT$28,$E$14),Inputs!$C$11:$C$32,0))</f>
        <v>0.109203849161603</v>
      </c>
      <c r="BU46" s="3">
        <f>INDEX(Inputs!$K$11:$K$32,MATCH(MIN(BU$28,$E$14),Inputs!$C$11:$C$32,0))</f>
        <v>0.109203849161603</v>
      </c>
      <c r="BV46" s="3">
        <f>INDEX(Inputs!$K$11:$K$32,MATCH(MIN(BV$28,$E$14),Inputs!$C$11:$C$32,0))</f>
        <v>0.109203849161603</v>
      </c>
      <c r="BW46" s="3">
        <f>INDEX(Inputs!$K$11:$K$32,MATCH(MIN(BW$28,$E$14),Inputs!$C$11:$C$32,0))</f>
        <v>0.109203849161603</v>
      </c>
      <c r="BX46" s="3">
        <f>INDEX(Inputs!$K$11:$K$32,MATCH(MIN(BX$28,$E$14),Inputs!$C$11:$C$32,0))</f>
        <v>0.109203849161603</v>
      </c>
      <c r="BY46" s="3">
        <f>INDEX(Inputs!$K$11:$K$32,MATCH(MIN(BY$28,$E$14),Inputs!$C$11:$C$32,0))</f>
        <v>0.109203849161603</v>
      </c>
      <c r="BZ46" s="3">
        <f>INDEX(Inputs!$K$11:$K$32,MATCH(MIN(BZ$28,$E$14),Inputs!$C$11:$C$32,0))</f>
        <v>0.109203849161603</v>
      </c>
      <c r="CA46" s="3">
        <f>INDEX(Inputs!$K$11:$K$32,MATCH(MIN(CA$28,$E$14),Inputs!$C$11:$C$32,0))</f>
        <v>0.109203849161603</v>
      </c>
      <c r="CB46" s="3">
        <f>INDEX(Inputs!$K$11:$K$32,MATCH(MIN(CB$28,$E$14),Inputs!$C$11:$C$32,0))</f>
        <v>0.109203849161603</v>
      </c>
      <c r="CC46" s="3">
        <f>INDEX(Inputs!$K$11:$K$32,MATCH(MIN(CC$28,$E$14),Inputs!$C$11:$C$32,0))</f>
        <v>0.109203849161603</v>
      </c>
      <c r="CD46" s="3">
        <f>INDEX(Inputs!$K$11:$K$32,MATCH(MIN(CD$28,$E$14),Inputs!$C$11:$C$32,0))</f>
        <v>0.109203849161603</v>
      </c>
      <c r="CE46" s="3">
        <f>INDEX(Inputs!$K$11:$K$32,MATCH(MIN(CE$28,$E$14),Inputs!$C$11:$C$32,0))</f>
        <v>0.109203849161603</v>
      </c>
    </row>
    <row r="47" spans="2:83" x14ac:dyDescent="0.35">
      <c r="B47" t="s">
        <v>33</v>
      </c>
      <c r="D47" t="s">
        <v>29</v>
      </c>
      <c r="G47" s="14">
        <f t="shared" ref="G47:AL47" si="23">(G43-G44)</f>
        <v>103.37492904292985</v>
      </c>
      <c r="H47" s="14">
        <f t="shared" si="23"/>
        <v>115.19309887492291</v>
      </c>
      <c r="I47" s="14">
        <f t="shared" si="23"/>
        <v>128.03833487849863</v>
      </c>
      <c r="J47" s="14">
        <f t="shared" si="23"/>
        <v>123.37758695372054</v>
      </c>
      <c r="K47" s="14">
        <f t="shared" si="23"/>
        <v>116.46518805801816</v>
      </c>
      <c r="L47" s="14">
        <f t="shared" si="23"/>
        <v>97.140051626443068</v>
      </c>
      <c r="M47" s="14">
        <f t="shared" si="23"/>
        <v>80.236680324475529</v>
      </c>
      <c r="N47" s="14">
        <f t="shared" si="23"/>
        <v>71.795922407038688</v>
      </c>
      <c r="O47" s="14">
        <f t="shared" si="23"/>
        <v>63.163154208825361</v>
      </c>
      <c r="P47" s="14">
        <f t="shared" si="23"/>
        <v>53.593812165229409</v>
      </c>
      <c r="Q47" s="14">
        <f t="shared" si="23"/>
        <v>47.385732997047043</v>
      </c>
      <c r="R47" s="14">
        <f t="shared" si="23"/>
        <v>46.519255056893854</v>
      </c>
      <c r="S47" s="14">
        <f t="shared" si="23"/>
        <v>44.251606794094684</v>
      </c>
      <c r="T47" s="14">
        <f t="shared" si="23"/>
        <v>37.984047141306519</v>
      </c>
      <c r="U47" s="14">
        <f t="shared" si="23"/>
        <v>28.786114131451427</v>
      </c>
      <c r="V47" s="14">
        <f t="shared" si="23"/>
        <v>17.464116436393539</v>
      </c>
      <c r="W47" s="14">
        <f t="shared" si="23"/>
        <v>4.0331610213272882</v>
      </c>
      <c r="X47" s="14">
        <f t="shared" si="23"/>
        <v>2.4827801358177055</v>
      </c>
      <c r="Y47" s="14">
        <f t="shared" si="23"/>
        <v>-3.2773256990749644</v>
      </c>
      <c r="Z47" s="14">
        <f t="shared" si="23"/>
        <v>-8.7697230316142054</v>
      </c>
      <c r="AA47" s="14">
        <f t="shared" si="23"/>
        <v>-16.722219168298807</v>
      </c>
      <c r="AB47" s="14">
        <f t="shared" si="23"/>
        <v>-26.881922838602947</v>
      </c>
      <c r="AC47" s="14">
        <f t="shared" si="23"/>
        <v>-27.419561295375019</v>
      </c>
      <c r="AD47" s="14">
        <f t="shared" si="23"/>
        <v>-27.967952521282513</v>
      </c>
      <c r="AE47" s="14">
        <f t="shared" si="23"/>
        <v>-28.527311571708168</v>
      </c>
      <c r="AF47" s="14">
        <f t="shared" si="23"/>
        <v>-29.097857803142318</v>
      </c>
      <c r="AG47" s="14">
        <f t="shared" si="23"/>
        <v>-29.679814959205174</v>
      </c>
      <c r="AH47" s="14">
        <f t="shared" si="23"/>
        <v>-30.273411258389302</v>
      </c>
      <c r="AI47" s="14">
        <f t="shared" si="23"/>
        <v>-30.878879483557085</v>
      </c>
      <c r="AJ47" s="14">
        <f t="shared" si="23"/>
        <v>-31.496457073228243</v>
      </c>
      <c r="AK47" s="14">
        <f t="shared" si="23"/>
        <v>-32.126386214692815</v>
      </c>
      <c r="AL47" s="14">
        <f t="shared" si="23"/>
        <v>-32.768913938986685</v>
      </c>
      <c r="AM47" s="14">
        <f t="shared" ref="AM47:BR47" si="24">(AM43-AM44)</f>
        <v>-33.424292217766435</v>
      </c>
      <c r="AN47" s="14">
        <f t="shared" si="24"/>
        <v>-34.092778062121766</v>
      </c>
      <c r="AO47" s="14">
        <f t="shared" si="24"/>
        <v>-34.774633623364196</v>
      </c>
      <c r="AP47" s="14">
        <f t="shared" si="24"/>
        <v>-35.470126295831477</v>
      </c>
      <c r="AQ47" s="14">
        <f t="shared" si="24"/>
        <v>-36.179528821748107</v>
      </c>
      <c r="AR47" s="14">
        <f t="shared" si="24"/>
        <v>-36.903119398183037</v>
      </c>
      <c r="AS47" s="14">
        <f t="shared" si="24"/>
        <v>-37.641181786146717</v>
      </c>
      <c r="AT47" s="14">
        <f t="shared" si="24"/>
        <v>-38.39400542186965</v>
      </c>
      <c r="AU47" s="14">
        <f t="shared" si="24"/>
        <v>-39.161885530307075</v>
      </c>
      <c r="AV47" s="14">
        <f t="shared" si="24"/>
        <v>-39.945123240913205</v>
      </c>
      <c r="AW47" s="14">
        <f t="shared" si="24"/>
        <v>-40.744025705731474</v>
      </c>
      <c r="AX47" s="14">
        <f t="shared" si="24"/>
        <v>-41.558906219846108</v>
      </c>
      <c r="AY47" s="14">
        <f t="shared" si="24"/>
        <v>-42.390084344243007</v>
      </c>
      <c r="AZ47" s="14">
        <f t="shared" si="24"/>
        <v>-43.237886031127857</v>
      </c>
      <c r="BA47" s="14">
        <f t="shared" si="24"/>
        <v>-44.102643751750406</v>
      </c>
      <c r="BB47" s="14">
        <f t="shared" si="24"/>
        <v>-44.984696626785421</v>
      </c>
      <c r="BC47" s="14">
        <f t="shared" si="24"/>
        <v>-45.884390559321162</v>
      </c>
      <c r="BD47" s="14">
        <f t="shared" si="24"/>
        <v>-46.802078370507559</v>
      </c>
      <c r="BE47" s="14">
        <f t="shared" si="24"/>
        <v>-47.738119937917702</v>
      </c>
      <c r="BF47" s="14">
        <f t="shared" si="24"/>
        <v>-48.692882336676007</v>
      </c>
      <c r="BG47" s="14">
        <f t="shared" si="24"/>
        <v>-49.666739983409514</v>
      </c>
      <c r="BH47" s="14">
        <f t="shared" si="24"/>
        <v>-50.660074783077732</v>
      </c>
      <c r="BI47" s="14">
        <f t="shared" si="24"/>
        <v>-51.673276278739309</v>
      </c>
      <c r="BJ47" s="14">
        <f t="shared" si="24"/>
        <v>-52.706741804314106</v>
      </c>
      <c r="BK47" s="14">
        <f t="shared" si="24"/>
        <v>-53.760876640400397</v>
      </c>
      <c r="BL47" s="14">
        <f t="shared" si="24"/>
        <v>-54.836094173208437</v>
      </c>
      <c r="BM47" s="14">
        <f t="shared" si="24"/>
        <v>-55.932816056672607</v>
      </c>
      <c r="BN47" s="14">
        <f t="shared" si="24"/>
        <v>-57.051472377806078</v>
      </c>
      <c r="BO47" s="14">
        <f t="shared" si="24"/>
        <v>-58.192501825362172</v>
      </c>
      <c r="BP47" s="14">
        <f t="shared" si="24"/>
        <v>-59.356351861869427</v>
      </c>
      <c r="BQ47" s="14">
        <f t="shared" si="24"/>
        <v>-60.543478899106788</v>
      </c>
      <c r="BR47" s="14">
        <f t="shared" si="24"/>
        <v>-61.754348477088911</v>
      </c>
      <c r="BS47" s="14">
        <f t="shared" ref="BS47:CE47" si="25">(BS43-BS44)</f>
        <v>-62.989435446630694</v>
      </c>
      <c r="BT47" s="14">
        <f t="shared" si="25"/>
        <v>-64.249224155563297</v>
      </c>
      <c r="BU47" s="14">
        <f t="shared" si="25"/>
        <v>-65.534208638674556</v>
      </c>
      <c r="BV47" s="14">
        <f t="shared" si="25"/>
        <v>-66.844892811448005</v>
      </c>
      <c r="BW47" s="14">
        <f t="shared" si="25"/>
        <v>-68.181790667676978</v>
      </c>
      <c r="BX47" s="14">
        <f t="shared" si="25"/>
        <v>-69.545426481030518</v>
      </c>
      <c r="BY47" s="14">
        <f t="shared" si="25"/>
        <v>-70.936335010651135</v>
      </c>
      <c r="BZ47" s="14">
        <f t="shared" si="25"/>
        <v>-72.35506171086422</v>
      </c>
      <c r="CA47" s="14">
        <f t="shared" si="25"/>
        <v>-73.802162945081534</v>
      </c>
      <c r="CB47" s="14">
        <f t="shared" si="25"/>
        <v>-75.278206203983189</v>
      </c>
      <c r="CC47" s="14">
        <f t="shared" si="25"/>
        <v>-76.783770328062872</v>
      </c>
      <c r="CD47" s="14">
        <f t="shared" si="25"/>
        <v>-78.319445734624139</v>
      </c>
      <c r="CE47" s="14">
        <f t="shared" si="25"/>
        <v>-79.885834649316678</v>
      </c>
    </row>
    <row r="48" spans="2:83" x14ac:dyDescent="0.35">
      <c r="B48" t="s">
        <v>34</v>
      </c>
      <c r="D48" t="s">
        <v>29</v>
      </c>
      <c r="G48" s="14">
        <f t="shared" ref="G48:AL48" si="26">G47/G46</f>
        <v>131.06933790275286</v>
      </c>
      <c r="H48" s="14">
        <f t="shared" si="26"/>
        <v>146.05362577063951</v>
      </c>
      <c r="I48" s="14">
        <f t="shared" si="26"/>
        <v>193.46365267576326</v>
      </c>
      <c r="J48" s="14">
        <f t="shared" si="26"/>
        <v>239.23095865434291</v>
      </c>
      <c r="K48" s="14">
        <f t="shared" si="26"/>
        <v>241.15861262949522</v>
      </c>
      <c r="L48" s="14">
        <f t="shared" si="26"/>
        <v>215.79266571437321</v>
      </c>
      <c r="M48" s="14">
        <f t="shared" si="26"/>
        <v>192.24402576923907</v>
      </c>
      <c r="N48" s="14">
        <f t="shared" si="26"/>
        <v>172.02029173600727</v>
      </c>
      <c r="O48" s="14">
        <f t="shared" si="26"/>
        <v>151.33650839345361</v>
      </c>
      <c r="P48" s="14">
        <f t="shared" si="26"/>
        <v>128.4087298390042</v>
      </c>
      <c r="Q48" s="14">
        <f t="shared" si="26"/>
        <v>113.53440893291518</v>
      </c>
      <c r="R48" s="14">
        <f t="shared" si="26"/>
        <v>117.03949276266843</v>
      </c>
      <c r="S48" s="14">
        <f t="shared" si="26"/>
        <v>117.20302201575483</v>
      </c>
      <c r="T48" s="14">
        <f t="shared" si="26"/>
        <v>106.20122707848083</v>
      </c>
      <c r="U48" s="14">
        <f t="shared" si="26"/>
        <v>85.226915488071711</v>
      </c>
      <c r="V48" s="14">
        <f t="shared" si="26"/>
        <v>54.943505664129646</v>
      </c>
      <c r="W48" s="14">
        <f t="shared" si="26"/>
        <v>13.536219795066987</v>
      </c>
      <c r="X48" s="14">
        <f t="shared" si="26"/>
        <v>8.9292363437894462</v>
      </c>
      <c r="Y48" s="14">
        <f t="shared" si="26"/>
        <v>-13.896455643716497</v>
      </c>
      <c r="Z48" s="14">
        <f t="shared" si="26"/>
        <v>-45.291779067902645</v>
      </c>
      <c r="AA48" s="14">
        <f t="shared" si="26"/>
        <v>-110.43924301797348</v>
      </c>
      <c r="AB48" s="14">
        <f t="shared" si="26"/>
        <v>-246.16277764002899</v>
      </c>
      <c r="AC48" s="14">
        <f t="shared" si="26"/>
        <v>-251.08603319282969</v>
      </c>
      <c r="AD48" s="14">
        <f t="shared" si="26"/>
        <v>-256.10775385668626</v>
      </c>
      <c r="AE48" s="14">
        <f t="shared" si="26"/>
        <v>-261.22990893382001</v>
      </c>
      <c r="AF48" s="14">
        <f t="shared" si="26"/>
        <v>-266.45450711249629</v>
      </c>
      <c r="AG48" s="14">
        <f t="shared" si="26"/>
        <v>-271.78359725474633</v>
      </c>
      <c r="AH48" s="14">
        <f t="shared" si="26"/>
        <v>-277.21926919984145</v>
      </c>
      <c r="AI48" s="14">
        <f t="shared" si="26"/>
        <v>-282.76365458383827</v>
      </c>
      <c r="AJ48" s="14">
        <f t="shared" si="26"/>
        <v>-288.41892767551514</v>
      </c>
      <c r="AK48" s="14">
        <f t="shared" si="26"/>
        <v>-294.18730622902552</v>
      </c>
      <c r="AL48" s="14">
        <f t="shared" si="26"/>
        <v>-300.07105235360615</v>
      </c>
      <c r="AM48" s="14">
        <f t="shared" ref="AM48:BR48" si="27">AM47/AM46</f>
        <v>-306.07247340067846</v>
      </c>
      <c r="AN48" s="14">
        <f t="shared" si="27"/>
        <v>-312.19392286869203</v>
      </c>
      <c r="AO48" s="14">
        <f t="shared" si="27"/>
        <v>-318.43780132606582</v>
      </c>
      <c r="AP48" s="14">
        <f t="shared" si="27"/>
        <v>-324.80655735258711</v>
      </c>
      <c r="AQ48" s="14">
        <f t="shared" si="27"/>
        <v>-331.30268849963886</v>
      </c>
      <c r="AR48" s="14">
        <f t="shared" si="27"/>
        <v>-337.92874226963136</v>
      </c>
      <c r="AS48" s="14">
        <f t="shared" si="27"/>
        <v>-344.68731711502414</v>
      </c>
      <c r="AT48" s="14">
        <f t="shared" si="27"/>
        <v>-351.5810634573246</v>
      </c>
      <c r="AU48" s="14">
        <f t="shared" si="27"/>
        <v>-358.6126847264714</v>
      </c>
      <c r="AV48" s="14">
        <f t="shared" si="27"/>
        <v>-365.78493842100073</v>
      </c>
      <c r="AW48" s="14">
        <f t="shared" si="27"/>
        <v>-373.10063718942081</v>
      </c>
      <c r="AX48" s="14">
        <f t="shared" si="27"/>
        <v>-380.56264993320923</v>
      </c>
      <c r="AY48" s="14">
        <f t="shared" si="27"/>
        <v>-388.17390293187322</v>
      </c>
      <c r="AZ48" s="14">
        <f t="shared" si="27"/>
        <v>-395.93738099051058</v>
      </c>
      <c r="BA48" s="14">
        <f t="shared" si="27"/>
        <v>-403.85612861032075</v>
      </c>
      <c r="BB48" s="14">
        <f t="shared" si="27"/>
        <v>-411.93325118252721</v>
      </c>
      <c r="BC48" s="14">
        <f t="shared" si="27"/>
        <v>-420.17191620617803</v>
      </c>
      <c r="BD48" s="14">
        <f t="shared" si="27"/>
        <v>-428.57535453030135</v>
      </c>
      <c r="BE48" s="14">
        <f t="shared" si="27"/>
        <v>-437.14686162090732</v>
      </c>
      <c r="BF48" s="14">
        <f t="shared" si="27"/>
        <v>-445.88979885332503</v>
      </c>
      <c r="BG48" s="14">
        <f t="shared" si="27"/>
        <v>-454.80759483039139</v>
      </c>
      <c r="BH48" s="14">
        <f t="shared" si="27"/>
        <v>-463.90374672699949</v>
      </c>
      <c r="BI48" s="14">
        <f t="shared" si="27"/>
        <v>-473.18182166153969</v>
      </c>
      <c r="BJ48" s="14">
        <f t="shared" si="27"/>
        <v>-482.64545809477056</v>
      </c>
      <c r="BK48" s="14">
        <f t="shared" si="27"/>
        <v>-492.29836725666604</v>
      </c>
      <c r="BL48" s="14">
        <f t="shared" si="27"/>
        <v>-502.14433460179964</v>
      </c>
      <c r="BM48" s="14">
        <f t="shared" si="27"/>
        <v>-512.18722129383571</v>
      </c>
      <c r="BN48" s="14">
        <f t="shared" si="27"/>
        <v>-522.43096571971262</v>
      </c>
      <c r="BO48" s="14">
        <f t="shared" si="27"/>
        <v>-532.87958503410653</v>
      </c>
      <c r="BP48" s="14">
        <f t="shared" si="27"/>
        <v>-543.53717673478877</v>
      </c>
      <c r="BQ48" s="14">
        <f t="shared" si="27"/>
        <v>-554.40792026948429</v>
      </c>
      <c r="BR48" s="14">
        <f t="shared" si="27"/>
        <v>-565.49607867487384</v>
      </c>
      <c r="BS48" s="14">
        <f t="shared" ref="BS48:CE48" si="28">BS47/BS46</f>
        <v>-576.80600024837145</v>
      </c>
      <c r="BT48" s="14">
        <f t="shared" si="28"/>
        <v>-588.34212025333875</v>
      </c>
      <c r="BU48" s="14">
        <f t="shared" si="28"/>
        <v>-600.1089626584054</v>
      </c>
      <c r="BV48" s="14">
        <f t="shared" si="28"/>
        <v>-612.11114191157321</v>
      </c>
      <c r="BW48" s="14">
        <f t="shared" si="28"/>
        <v>-624.35336474980477</v>
      </c>
      <c r="BX48" s="14">
        <f t="shared" si="28"/>
        <v>-636.84043204480088</v>
      </c>
      <c r="BY48" s="14">
        <f t="shared" si="28"/>
        <v>-649.57724068569689</v>
      </c>
      <c r="BZ48" s="14">
        <f t="shared" si="28"/>
        <v>-662.56878549941143</v>
      </c>
      <c r="CA48" s="14">
        <f t="shared" si="28"/>
        <v>-675.82016120939988</v>
      </c>
      <c r="CB48" s="14">
        <f t="shared" si="28"/>
        <v>-689.33656443358814</v>
      </c>
      <c r="CC48" s="14">
        <f t="shared" si="28"/>
        <v>-703.12329572226008</v>
      </c>
      <c r="CD48" s="14">
        <f t="shared" si="28"/>
        <v>-717.18576163670537</v>
      </c>
      <c r="CE48" s="14">
        <f t="shared" si="28"/>
        <v>-731.52947686944003</v>
      </c>
    </row>
    <row r="50" spans="2:83" x14ac:dyDescent="0.35">
      <c r="B50" s="7" t="s">
        <v>96</v>
      </c>
    </row>
    <row r="51" spans="2:83" x14ac:dyDescent="0.35">
      <c r="B51" s="10" t="s">
        <v>44</v>
      </c>
    </row>
    <row r="52" spans="2:83" x14ac:dyDescent="0.35">
      <c r="B52" s="10" t="s">
        <v>35</v>
      </c>
      <c r="G52" s="44"/>
      <c r="H52" s="44"/>
      <c r="I52" s="44"/>
    </row>
    <row r="53" spans="2:83" x14ac:dyDescent="0.35">
      <c r="B53" s="6" t="s">
        <v>36</v>
      </c>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row>
    <row r="54" spans="2:83" x14ac:dyDescent="0.35">
      <c r="B54">
        <v>2024</v>
      </c>
      <c r="D54" t="s">
        <v>29</v>
      </c>
      <c r="G54" s="1">
        <f>IF($B54&lt;=G$28,INDEX($G$34:$CE$34,MATCH(MIN($B54+INT((G$28-$B54)/$E$9)*$E$9),$G$28:$CE$28,0)),0)*(1+$E$12)^(MOD(G$28-$B54,$E$9))</f>
        <v>88.427571933734072</v>
      </c>
      <c r="H54" s="1">
        <f t="shared" ref="G54:P63" si="29">IF($B54&lt;=H$28,INDEX($G$34:$CE$34,MATCH(MIN($B54+INT((H$28-$B54)/$E$9)*$E$9),$G$28:$CE$28,0)),0)*(1+$E$12)^(MOD(H$28-$B54,$E$9))</f>
        <v>90.196123372408749</v>
      </c>
      <c r="I54" s="1">
        <f t="shared" si="29"/>
        <v>92.000045839856924</v>
      </c>
      <c r="J54" s="1">
        <f t="shared" si="29"/>
        <v>93.840046756654061</v>
      </c>
      <c r="K54" s="1">
        <f t="shared" si="29"/>
        <v>95.716847691787152</v>
      </c>
      <c r="L54" s="1">
        <f t="shared" si="29"/>
        <v>97.631184645622895</v>
      </c>
      <c r="M54" s="1">
        <f t="shared" si="29"/>
        <v>99.583808338535349</v>
      </c>
      <c r="N54" s="1">
        <f t="shared" si="29"/>
        <v>101.57548450530604</v>
      </c>
      <c r="O54" s="1">
        <f t="shared" si="29"/>
        <v>103.60699419541217</v>
      </c>
      <c r="P54" s="1">
        <f t="shared" si="29"/>
        <v>105.67913407932042</v>
      </c>
      <c r="Q54" s="1">
        <f t="shared" ref="Q54:Z63" si="30">IF($B54&lt;=Q$28,INDEX($G$34:$CE$34,MATCH(MIN($B54+INT((Q$28-$B54)/$E$9)*$E$9),$G$28:$CE$28,0)),0)*(1+$E$12)^(MOD(Q$28-$B54,$E$9))</f>
        <v>107.79271676090683</v>
      </c>
      <c r="R54" s="1">
        <f t="shared" si="30"/>
        <v>109.94857109612494</v>
      </c>
      <c r="S54" s="1">
        <f t="shared" si="30"/>
        <v>112.14754251804746</v>
      </c>
      <c r="T54" s="1">
        <f t="shared" si="30"/>
        <v>114.3904933684084</v>
      </c>
      <c r="U54" s="1">
        <f t="shared" si="30"/>
        <v>116.67830323577658</v>
      </c>
      <c r="V54" s="1">
        <f t="shared" si="30"/>
        <v>119.01186930049208</v>
      </c>
      <c r="W54" s="1">
        <f t="shared" si="30"/>
        <v>121.39210668650195</v>
      </c>
      <c r="X54" s="1">
        <f t="shared" si="30"/>
        <v>123.819948820232</v>
      </c>
      <c r="Y54" s="1">
        <f t="shared" si="30"/>
        <v>126.29634779663662</v>
      </c>
      <c r="Z54" s="1">
        <f t="shared" si="30"/>
        <v>128.82227475256934</v>
      </c>
      <c r="AA54" s="1">
        <f t="shared" ref="AA54:AJ63" si="31">IF($B54&lt;=AA$28,INDEX($G$34:$CE$34,MATCH(MIN($B54+INT((AA$28-$B54)/$E$9)*$E$9),$G$28:$CE$28,0)),0)*(1+$E$12)^(MOD(AA$28-$B54,$E$9))</f>
        <v>131.39872024762076</v>
      </c>
      <c r="AB54" s="1">
        <f t="shared" si="31"/>
        <v>134.02669465257316</v>
      </c>
      <c r="AC54" s="1">
        <f t="shared" si="31"/>
        <v>136.70722854562462</v>
      </c>
      <c r="AD54" s="1">
        <f t="shared" si="31"/>
        <v>139.44137311653708</v>
      </c>
      <c r="AE54" s="1">
        <f t="shared" si="31"/>
        <v>142.23020057886782</v>
      </c>
      <c r="AF54" s="1">
        <f t="shared" si="31"/>
        <v>145.07480459044518</v>
      </c>
      <c r="AG54" s="1">
        <f t="shared" si="31"/>
        <v>147.97630068225411</v>
      </c>
      <c r="AH54" s="1">
        <f t="shared" si="31"/>
        <v>150.93582669589918</v>
      </c>
      <c r="AI54" s="1">
        <f t="shared" si="31"/>
        <v>153.95454322981718</v>
      </c>
      <c r="AJ54" s="1">
        <f t="shared" si="31"/>
        <v>157.03363409441351</v>
      </c>
      <c r="AK54" s="1">
        <f t="shared" ref="AK54:AT63" si="32">IF($B54&lt;=AK$28,INDEX($G$34:$CE$34,MATCH(MIN($B54+INT((AK$28-$B54)/$E$9)*$E$9),$G$28:$CE$28,0)),0)*(1+$E$12)^(MOD(AK$28-$B54,$E$9))</f>
        <v>89.057279712549388</v>
      </c>
      <c r="AL54" s="1">
        <f t="shared" si="32"/>
        <v>90.838425306800374</v>
      </c>
      <c r="AM54" s="1">
        <f t="shared" si="32"/>
        <v>92.655193812936389</v>
      </c>
      <c r="AN54" s="1">
        <f t="shared" si="32"/>
        <v>94.508297689195103</v>
      </c>
      <c r="AO54" s="1">
        <f t="shared" si="32"/>
        <v>96.39846364297901</v>
      </c>
      <c r="AP54" s="1">
        <f t="shared" si="32"/>
        <v>98.326432915838595</v>
      </c>
      <c r="AQ54" s="1">
        <f t="shared" si="32"/>
        <v>100.29296157415537</v>
      </c>
      <c r="AR54" s="1">
        <f t="shared" si="32"/>
        <v>102.29882080563846</v>
      </c>
      <c r="AS54" s="1">
        <f t="shared" si="32"/>
        <v>104.34479722175124</v>
      </c>
      <c r="AT54" s="1">
        <f t="shared" si="32"/>
        <v>106.43169316618626</v>
      </c>
      <c r="AU54" s="1">
        <f t="shared" ref="AU54:BD63" si="33">IF($B54&lt;=AU$28,INDEX($G$34:$CE$34,MATCH(MIN($B54+INT((AU$28-$B54)/$E$9)*$E$9),$G$28:$CE$28,0)),0)*(1+$E$12)^(MOD(AU$28-$B54,$E$9))</f>
        <v>108.56032702950999</v>
      </c>
      <c r="AV54" s="1">
        <f t="shared" si="33"/>
        <v>110.73153357010017</v>
      </c>
      <c r="AW54" s="1">
        <f t="shared" si="33"/>
        <v>112.94616424150219</v>
      </c>
      <c r="AX54" s="1">
        <f t="shared" si="33"/>
        <v>115.20508752633222</v>
      </c>
      <c r="AY54" s="1">
        <f t="shared" si="33"/>
        <v>117.50918927685889</v>
      </c>
      <c r="AZ54" s="1">
        <f t="shared" si="33"/>
        <v>119.85937306239603</v>
      </c>
      <c r="BA54" s="1">
        <f t="shared" si="33"/>
        <v>122.25656052364397</v>
      </c>
      <c r="BB54" s="1">
        <f t="shared" si="33"/>
        <v>124.70169173411686</v>
      </c>
      <c r="BC54" s="1">
        <f t="shared" si="33"/>
        <v>127.19572556879918</v>
      </c>
      <c r="BD54" s="1">
        <f t="shared" si="33"/>
        <v>129.73964008017515</v>
      </c>
      <c r="BE54" s="1">
        <f t="shared" ref="BE54:BN63" si="34">IF($B54&lt;=BE$28,INDEX($G$34:$CE$34,MATCH(MIN($B54+INT((BE$28-$B54)/$E$9)*$E$9),$G$28:$CE$28,0)),0)*(1+$E$12)^(MOD(BE$28-$B54,$E$9))</f>
        <v>132.33443288177867</v>
      </c>
      <c r="BF54" s="1">
        <f t="shared" si="34"/>
        <v>134.98112153941423</v>
      </c>
      <c r="BG54" s="1">
        <f t="shared" si="34"/>
        <v>137.68074397020254</v>
      </c>
      <c r="BH54" s="1">
        <f t="shared" si="34"/>
        <v>140.43435884960655</v>
      </c>
      <c r="BI54" s="1">
        <f t="shared" si="34"/>
        <v>143.24304602659871</v>
      </c>
      <c r="BJ54" s="1">
        <f t="shared" si="34"/>
        <v>146.10790694713066</v>
      </c>
      <c r="BK54" s="1">
        <f t="shared" si="34"/>
        <v>149.03006508607331</v>
      </c>
      <c r="BL54" s="1">
        <f t="shared" si="34"/>
        <v>152.01066638779474</v>
      </c>
      <c r="BM54" s="1">
        <f t="shared" si="34"/>
        <v>155.05087971555068</v>
      </c>
      <c r="BN54" s="1">
        <f t="shared" si="34"/>
        <v>158.15189730986165</v>
      </c>
      <c r="BO54" s="1">
        <f t="shared" ref="BO54:BX63" si="35">IF($B54&lt;=BO$28,INDEX($G$34:$CE$34,MATCH(MIN($B54+INT((BO$28-$B54)/$E$9)*$E$9),$G$28:$CE$28,0)),0)*(1+$E$12)^(MOD(BO$28-$B54,$E$9))</f>
        <v>161.31493525605904</v>
      </c>
      <c r="BP54" s="1">
        <f t="shared" si="35"/>
        <v>164.54123396118024</v>
      </c>
      <c r="BQ54" s="1">
        <f t="shared" si="35"/>
        <v>167.83205864040383</v>
      </c>
      <c r="BR54" s="1">
        <f t="shared" si="35"/>
        <v>171.18869981321188</v>
      </c>
      <c r="BS54" s="1">
        <f t="shared" si="35"/>
        <v>174.61247380947614</v>
      </c>
      <c r="BT54" s="1">
        <f t="shared" si="35"/>
        <v>178.10472328566567</v>
      </c>
      <c r="BU54" s="1">
        <f t="shared" si="35"/>
        <v>181.666817751379</v>
      </c>
      <c r="BV54" s="1">
        <f t="shared" si="35"/>
        <v>185.30015410640652</v>
      </c>
      <c r="BW54" s="1">
        <f t="shared" si="35"/>
        <v>189.00615718853467</v>
      </c>
      <c r="BX54" s="1">
        <f t="shared" si="35"/>
        <v>192.78628033230538</v>
      </c>
      <c r="BY54" s="1">
        <f t="shared" ref="BY54:CE63" si="36">IF($B54&lt;=BY$28,INDEX($G$34:$CE$34,MATCH(MIN($B54+INT((BY$28-$B54)/$E$9)*$E$9),$G$28:$CE$28,0)),0)*(1+$E$12)^(MOD(BY$28-$B54,$E$9))</f>
        <v>196.64200593895148</v>
      </c>
      <c r="BZ54" s="1">
        <f t="shared" si="36"/>
        <v>200.57484605773047</v>
      </c>
      <c r="CA54" s="1">
        <f t="shared" si="36"/>
        <v>204.58634297888511</v>
      </c>
      <c r="CB54" s="1">
        <f t="shared" si="36"/>
        <v>208.67806983846282</v>
      </c>
      <c r="CC54" s="1">
        <f t="shared" si="36"/>
        <v>212.85163123523211</v>
      </c>
      <c r="CD54" s="1">
        <f t="shared" si="36"/>
        <v>217.10866385993668</v>
      </c>
      <c r="CE54" s="1">
        <f t="shared" si="36"/>
        <v>221.45083713713544</v>
      </c>
    </row>
    <row r="55" spans="2:83" x14ac:dyDescent="0.35">
      <c r="B55">
        <f t="shared" ref="B55:B81" si="37">B54+1</f>
        <v>2025</v>
      </c>
      <c r="D55" t="s">
        <v>29</v>
      </c>
      <c r="G55" s="1">
        <f t="shared" si="29"/>
        <v>0</v>
      </c>
      <c r="H55" s="1">
        <f t="shared" si="29"/>
        <v>90.382994785505872</v>
      </c>
      <c r="I55" s="1">
        <f t="shared" si="29"/>
        <v>92.190654681215989</v>
      </c>
      <c r="J55" s="1">
        <f t="shared" si="29"/>
        <v>94.034467774840309</v>
      </c>
      <c r="K55" s="1">
        <f t="shared" si="29"/>
        <v>95.915157130337107</v>
      </c>
      <c r="L55" s="1">
        <f t="shared" si="29"/>
        <v>97.833460272943853</v>
      </c>
      <c r="M55" s="1">
        <f t="shared" si="29"/>
        <v>99.790129478402733</v>
      </c>
      <c r="N55" s="1">
        <f t="shared" si="29"/>
        <v>101.78593206797079</v>
      </c>
      <c r="O55" s="1">
        <f t="shared" si="29"/>
        <v>103.82165070933019</v>
      </c>
      <c r="P55" s="1">
        <f t="shared" si="29"/>
        <v>105.89808372351681</v>
      </c>
      <c r="Q55" s="1">
        <f t="shared" si="30"/>
        <v>108.01604539798714</v>
      </c>
      <c r="R55" s="1">
        <f t="shared" si="30"/>
        <v>110.17636630594689</v>
      </c>
      <c r="S55" s="1">
        <f t="shared" si="30"/>
        <v>112.3798936320658</v>
      </c>
      <c r="T55" s="1">
        <f t="shared" si="30"/>
        <v>114.62749150470714</v>
      </c>
      <c r="U55" s="1">
        <f t="shared" si="30"/>
        <v>116.92004133480127</v>
      </c>
      <c r="V55" s="1">
        <f t="shared" si="30"/>
        <v>119.25844216149731</v>
      </c>
      <c r="W55" s="1">
        <f t="shared" si="30"/>
        <v>121.64361100472722</v>
      </c>
      <c r="X55" s="1">
        <f t="shared" si="30"/>
        <v>124.07648322482179</v>
      </c>
      <c r="Y55" s="1">
        <f t="shared" si="30"/>
        <v>126.55801288931823</v>
      </c>
      <c r="Z55" s="1">
        <f t="shared" si="30"/>
        <v>129.08917314710459</v>
      </c>
      <c r="AA55" s="1">
        <f t="shared" si="31"/>
        <v>131.67095661004669</v>
      </c>
      <c r="AB55" s="1">
        <f t="shared" si="31"/>
        <v>134.30437574224763</v>
      </c>
      <c r="AC55" s="1">
        <f t="shared" si="31"/>
        <v>136.99046325709256</v>
      </c>
      <c r="AD55" s="1">
        <f t="shared" si="31"/>
        <v>139.73027252223443</v>
      </c>
      <c r="AE55" s="1">
        <f t="shared" si="31"/>
        <v>142.52487797267909</v>
      </c>
      <c r="AF55" s="1">
        <f t="shared" si="31"/>
        <v>145.37537553213267</v>
      </c>
      <c r="AG55" s="1">
        <f t="shared" si="31"/>
        <v>148.28288304277532</v>
      </c>
      <c r="AH55" s="1">
        <f t="shared" si="31"/>
        <v>151.24854070363085</v>
      </c>
      <c r="AI55" s="1">
        <f t="shared" si="31"/>
        <v>154.27351151770344</v>
      </c>
      <c r="AJ55" s="1">
        <f t="shared" si="31"/>
        <v>157.35898174805754</v>
      </c>
      <c r="AK55" s="1">
        <f t="shared" si="32"/>
        <v>160.50616138301868</v>
      </c>
      <c r="AL55" s="1">
        <f t="shared" si="32"/>
        <v>90.838425306800374</v>
      </c>
      <c r="AM55" s="1">
        <f t="shared" si="32"/>
        <v>92.655193812936389</v>
      </c>
      <c r="AN55" s="1">
        <f t="shared" si="32"/>
        <v>94.508297689195103</v>
      </c>
      <c r="AO55" s="1">
        <f t="shared" si="32"/>
        <v>96.39846364297901</v>
      </c>
      <c r="AP55" s="1">
        <f t="shared" si="32"/>
        <v>98.326432915838595</v>
      </c>
      <c r="AQ55" s="1">
        <f t="shared" si="32"/>
        <v>100.29296157415537</v>
      </c>
      <c r="AR55" s="1">
        <f t="shared" si="32"/>
        <v>102.29882080563847</v>
      </c>
      <c r="AS55" s="1">
        <f t="shared" si="32"/>
        <v>104.34479722175122</v>
      </c>
      <c r="AT55" s="1">
        <f t="shared" si="32"/>
        <v>106.43169316618626</v>
      </c>
      <c r="AU55" s="1">
        <f t="shared" si="33"/>
        <v>108.56032702950998</v>
      </c>
      <c r="AV55" s="1">
        <f t="shared" si="33"/>
        <v>110.73153357010018</v>
      </c>
      <c r="AW55" s="1">
        <f t="shared" si="33"/>
        <v>112.94616424150217</v>
      </c>
      <c r="AX55" s="1">
        <f t="shared" si="33"/>
        <v>115.20508752633224</v>
      </c>
      <c r="AY55" s="1">
        <f t="shared" si="33"/>
        <v>117.50918927685888</v>
      </c>
      <c r="AZ55" s="1">
        <f t="shared" si="33"/>
        <v>119.85937306239606</v>
      </c>
      <c r="BA55" s="1">
        <f t="shared" si="33"/>
        <v>122.25656052364394</v>
      </c>
      <c r="BB55" s="1">
        <f t="shared" si="33"/>
        <v>124.70169173411685</v>
      </c>
      <c r="BC55" s="1">
        <f t="shared" si="33"/>
        <v>127.19572556879919</v>
      </c>
      <c r="BD55" s="1">
        <f t="shared" si="33"/>
        <v>129.73964008017518</v>
      </c>
      <c r="BE55" s="1">
        <f t="shared" si="34"/>
        <v>132.33443288177867</v>
      </c>
      <c r="BF55" s="1">
        <f t="shared" si="34"/>
        <v>134.98112153941426</v>
      </c>
      <c r="BG55" s="1">
        <f t="shared" si="34"/>
        <v>137.68074397020251</v>
      </c>
      <c r="BH55" s="1">
        <f t="shared" si="34"/>
        <v>140.43435884960658</v>
      </c>
      <c r="BI55" s="1">
        <f t="shared" si="34"/>
        <v>143.24304602659868</v>
      </c>
      <c r="BJ55" s="1">
        <f t="shared" si="34"/>
        <v>146.10790694713066</v>
      </c>
      <c r="BK55" s="1">
        <f t="shared" si="34"/>
        <v>149.03006508607328</v>
      </c>
      <c r="BL55" s="1">
        <f t="shared" si="34"/>
        <v>152.01066638779477</v>
      </c>
      <c r="BM55" s="1">
        <f t="shared" si="34"/>
        <v>155.05087971555062</v>
      </c>
      <c r="BN55" s="1">
        <f t="shared" si="34"/>
        <v>158.15189730986168</v>
      </c>
      <c r="BO55" s="1">
        <f t="shared" si="35"/>
        <v>161.31493525605887</v>
      </c>
      <c r="BP55" s="1">
        <f t="shared" si="35"/>
        <v>164.54123396118024</v>
      </c>
      <c r="BQ55" s="1">
        <f t="shared" si="35"/>
        <v>167.83205864040386</v>
      </c>
      <c r="BR55" s="1">
        <f t="shared" si="35"/>
        <v>171.18869981321191</v>
      </c>
      <c r="BS55" s="1">
        <f t="shared" si="35"/>
        <v>174.61247380947614</v>
      </c>
      <c r="BT55" s="1">
        <f t="shared" si="35"/>
        <v>178.10472328566567</v>
      </c>
      <c r="BU55" s="1">
        <f t="shared" si="35"/>
        <v>181.666817751379</v>
      </c>
      <c r="BV55" s="1">
        <f t="shared" si="35"/>
        <v>185.30015410640658</v>
      </c>
      <c r="BW55" s="1">
        <f t="shared" si="35"/>
        <v>189.00615718853467</v>
      </c>
      <c r="BX55" s="1">
        <f t="shared" si="35"/>
        <v>192.78628033230538</v>
      </c>
      <c r="BY55" s="1">
        <f t="shared" si="36"/>
        <v>196.64200593895148</v>
      </c>
      <c r="BZ55" s="1">
        <f t="shared" si="36"/>
        <v>200.57484605773053</v>
      </c>
      <c r="CA55" s="1">
        <f t="shared" si="36"/>
        <v>204.58634297888511</v>
      </c>
      <c r="CB55" s="1">
        <f t="shared" si="36"/>
        <v>208.67806983846285</v>
      </c>
      <c r="CC55" s="1">
        <f t="shared" si="36"/>
        <v>212.85163123523208</v>
      </c>
      <c r="CD55" s="1">
        <f t="shared" si="36"/>
        <v>217.10866385993674</v>
      </c>
      <c r="CE55" s="1">
        <f t="shared" si="36"/>
        <v>221.45083713713544</v>
      </c>
    </row>
    <row r="56" spans="2:83" x14ac:dyDescent="0.35">
      <c r="B56">
        <f t="shared" si="37"/>
        <v>2026</v>
      </c>
      <c r="D56" t="s">
        <v>29</v>
      </c>
      <c r="G56" s="1">
        <f t="shared" si="29"/>
        <v>0</v>
      </c>
      <c r="H56" s="1">
        <f t="shared" si="29"/>
        <v>0</v>
      </c>
      <c r="I56" s="1">
        <f t="shared" si="29"/>
        <v>92.141252081436676</v>
      </c>
      <c r="J56" s="1">
        <f t="shared" si="29"/>
        <v>93.984077123065404</v>
      </c>
      <c r="K56" s="1">
        <f t="shared" si="29"/>
        <v>95.863758665526717</v>
      </c>
      <c r="L56" s="1">
        <f t="shared" si="29"/>
        <v>97.781033838837246</v>
      </c>
      <c r="M56" s="1">
        <f t="shared" si="29"/>
        <v>99.736654515613992</v>
      </c>
      <c r="N56" s="1">
        <f t="shared" si="29"/>
        <v>101.73138760592627</v>
      </c>
      <c r="O56" s="1">
        <f t="shared" si="29"/>
        <v>103.76601535804481</v>
      </c>
      <c r="P56" s="1">
        <f t="shared" si="29"/>
        <v>105.84133566520568</v>
      </c>
      <c r="Q56" s="1">
        <f t="shared" si="30"/>
        <v>107.95816237850981</v>
      </c>
      <c r="R56" s="1">
        <f t="shared" si="30"/>
        <v>110.11732562608</v>
      </c>
      <c r="S56" s="1">
        <f t="shared" si="30"/>
        <v>112.3196721386016</v>
      </c>
      <c r="T56" s="1">
        <f t="shared" si="30"/>
        <v>114.56606558137362</v>
      </c>
      <c r="U56" s="1">
        <f t="shared" si="30"/>
        <v>116.85738689300111</v>
      </c>
      <c r="V56" s="1">
        <f t="shared" si="30"/>
        <v>119.19453463086113</v>
      </c>
      <c r="W56" s="1">
        <f t="shared" si="30"/>
        <v>121.57842532347836</v>
      </c>
      <c r="X56" s="1">
        <f t="shared" si="30"/>
        <v>124.00999382994789</v>
      </c>
      <c r="Y56" s="1">
        <f t="shared" si="30"/>
        <v>126.49019370654688</v>
      </c>
      <c r="Z56" s="1">
        <f t="shared" si="30"/>
        <v>129.01999758067782</v>
      </c>
      <c r="AA56" s="1">
        <f t="shared" si="31"/>
        <v>131.60039753229137</v>
      </c>
      <c r="AB56" s="1">
        <f t="shared" si="31"/>
        <v>134.2324054829372</v>
      </c>
      <c r="AC56" s="1">
        <f t="shared" si="31"/>
        <v>136.91705359259595</v>
      </c>
      <c r="AD56" s="1">
        <f t="shared" si="31"/>
        <v>139.65539466444784</v>
      </c>
      <c r="AE56" s="1">
        <f t="shared" si="31"/>
        <v>142.44850255773682</v>
      </c>
      <c r="AF56" s="1">
        <f t="shared" si="31"/>
        <v>145.29747260889152</v>
      </c>
      <c r="AG56" s="1">
        <f t="shared" si="31"/>
        <v>148.20342206106938</v>
      </c>
      <c r="AH56" s="1">
        <f t="shared" si="31"/>
        <v>151.16749050229075</v>
      </c>
      <c r="AI56" s="1">
        <f t="shared" si="31"/>
        <v>154.19084031233658</v>
      </c>
      <c r="AJ56" s="1">
        <f t="shared" si="31"/>
        <v>157.27465711858329</v>
      </c>
      <c r="AK56" s="1">
        <f t="shared" si="32"/>
        <v>160.42015026095498</v>
      </c>
      <c r="AL56" s="1">
        <f t="shared" si="32"/>
        <v>163.62855326617407</v>
      </c>
      <c r="AM56" s="1">
        <f t="shared" si="32"/>
        <v>92.655193812936389</v>
      </c>
      <c r="AN56" s="1">
        <f t="shared" si="32"/>
        <v>94.508297689195118</v>
      </c>
      <c r="AO56" s="1">
        <f t="shared" si="32"/>
        <v>96.398463642979024</v>
      </c>
      <c r="AP56" s="1">
        <f t="shared" si="32"/>
        <v>98.326432915838595</v>
      </c>
      <c r="AQ56" s="1">
        <f t="shared" si="32"/>
        <v>100.29296157415537</v>
      </c>
      <c r="AR56" s="1">
        <f t="shared" si="32"/>
        <v>102.29882080563848</v>
      </c>
      <c r="AS56" s="1">
        <f t="shared" si="32"/>
        <v>104.34479722175125</v>
      </c>
      <c r="AT56" s="1">
        <f t="shared" si="32"/>
        <v>106.43169316618625</v>
      </c>
      <c r="AU56" s="1">
        <f t="shared" si="33"/>
        <v>108.56032702950999</v>
      </c>
      <c r="AV56" s="1">
        <f t="shared" si="33"/>
        <v>110.7315335701002</v>
      </c>
      <c r="AW56" s="1">
        <f t="shared" si="33"/>
        <v>112.9461642415022</v>
      </c>
      <c r="AX56" s="1">
        <f t="shared" si="33"/>
        <v>115.20508752633222</v>
      </c>
      <c r="AY56" s="1">
        <f t="shared" si="33"/>
        <v>117.50918927685889</v>
      </c>
      <c r="AZ56" s="1">
        <f t="shared" si="33"/>
        <v>119.85937306239606</v>
      </c>
      <c r="BA56" s="1">
        <f t="shared" si="33"/>
        <v>122.256560523644</v>
      </c>
      <c r="BB56" s="1">
        <f t="shared" si="33"/>
        <v>124.70169173411684</v>
      </c>
      <c r="BC56" s="1">
        <f t="shared" si="33"/>
        <v>127.19572556879919</v>
      </c>
      <c r="BD56" s="1">
        <f t="shared" si="33"/>
        <v>129.73964008017518</v>
      </c>
      <c r="BE56" s="1">
        <f t="shared" si="34"/>
        <v>132.33443288177867</v>
      </c>
      <c r="BF56" s="1">
        <f t="shared" si="34"/>
        <v>134.98112153941426</v>
      </c>
      <c r="BG56" s="1">
        <f t="shared" si="34"/>
        <v>137.68074397020254</v>
      </c>
      <c r="BH56" s="1">
        <f t="shared" si="34"/>
        <v>140.43435884960658</v>
      </c>
      <c r="BI56" s="1">
        <f t="shared" si="34"/>
        <v>143.24304602659873</v>
      </c>
      <c r="BJ56" s="1">
        <f t="shared" si="34"/>
        <v>146.10790694713069</v>
      </c>
      <c r="BK56" s="1">
        <f t="shared" si="34"/>
        <v>149.03006508607331</v>
      </c>
      <c r="BL56" s="1">
        <f t="shared" si="34"/>
        <v>152.01066638779477</v>
      </c>
      <c r="BM56" s="1">
        <f t="shared" si="34"/>
        <v>155.05087971555068</v>
      </c>
      <c r="BN56" s="1">
        <f t="shared" si="34"/>
        <v>158.15189730986165</v>
      </c>
      <c r="BO56" s="1">
        <f t="shared" si="35"/>
        <v>161.31493525605893</v>
      </c>
      <c r="BP56" s="1">
        <f t="shared" si="35"/>
        <v>164.54123396118007</v>
      </c>
      <c r="BQ56" s="1">
        <f t="shared" si="35"/>
        <v>167.83205864040386</v>
      </c>
      <c r="BR56" s="1">
        <f t="shared" si="35"/>
        <v>171.18869981321194</v>
      </c>
      <c r="BS56" s="1">
        <f t="shared" si="35"/>
        <v>174.61247380947617</v>
      </c>
      <c r="BT56" s="1">
        <f t="shared" si="35"/>
        <v>178.1047232856657</v>
      </c>
      <c r="BU56" s="1">
        <f t="shared" si="35"/>
        <v>181.666817751379</v>
      </c>
      <c r="BV56" s="1">
        <f t="shared" si="35"/>
        <v>185.30015410640658</v>
      </c>
      <c r="BW56" s="1">
        <f t="shared" si="35"/>
        <v>189.00615718853473</v>
      </c>
      <c r="BX56" s="1">
        <f t="shared" si="35"/>
        <v>192.78628033230538</v>
      </c>
      <c r="BY56" s="1">
        <f t="shared" si="36"/>
        <v>196.64200593895151</v>
      </c>
      <c r="BZ56" s="1">
        <f t="shared" si="36"/>
        <v>200.57484605773055</v>
      </c>
      <c r="CA56" s="1">
        <f t="shared" si="36"/>
        <v>204.58634297888517</v>
      </c>
      <c r="CB56" s="1">
        <f t="shared" si="36"/>
        <v>208.67806983846282</v>
      </c>
      <c r="CC56" s="1">
        <f t="shared" si="36"/>
        <v>212.85163123523213</v>
      </c>
      <c r="CD56" s="1">
        <f t="shared" si="36"/>
        <v>217.10866385993674</v>
      </c>
      <c r="CE56" s="1">
        <f t="shared" si="36"/>
        <v>221.45083713713549</v>
      </c>
    </row>
    <row r="57" spans="2:83" x14ac:dyDescent="0.35">
      <c r="B57">
        <f t="shared" si="37"/>
        <v>2027</v>
      </c>
      <c r="D57" t="s">
        <v>29</v>
      </c>
      <c r="G57" s="1">
        <f t="shared" si="29"/>
        <v>0</v>
      </c>
      <c r="H57" s="1">
        <f t="shared" si="29"/>
        <v>0</v>
      </c>
      <c r="I57" s="1">
        <f t="shared" si="29"/>
        <v>0</v>
      </c>
      <c r="J57" s="1">
        <f t="shared" si="29"/>
        <v>93.124469515627325</v>
      </c>
      <c r="K57" s="1">
        <f t="shared" si="29"/>
        <v>94.986958905939872</v>
      </c>
      <c r="L57" s="1">
        <f t="shared" si="29"/>
        <v>96.886698084058665</v>
      </c>
      <c r="M57" s="1">
        <f t="shared" si="29"/>
        <v>98.82443204573984</v>
      </c>
      <c r="N57" s="1">
        <f t="shared" si="29"/>
        <v>100.80092068665464</v>
      </c>
      <c r="O57" s="1">
        <f t="shared" si="29"/>
        <v>102.81693910038773</v>
      </c>
      <c r="P57" s="1">
        <f t="shared" si="29"/>
        <v>104.8732778823955</v>
      </c>
      <c r="Q57" s="1">
        <f t="shared" si="30"/>
        <v>106.97074344004338</v>
      </c>
      <c r="R57" s="1">
        <f t="shared" si="30"/>
        <v>109.11015830884426</v>
      </c>
      <c r="S57" s="1">
        <f t="shared" si="30"/>
        <v>111.29236147502114</v>
      </c>
      <c r="T57" s="1">
        <f t="shared" si="30"/>
        <v>113.51820870452157</v>
      </c>
      <c r="U57" s="1">
        <f t="shared" si="30"/>
        <v>115.78857287861199</v>
      </c>
      <c r="V57" s="1">
        <f t="shared" si="30"/>
        <v>118.10434433618424</v>
      </c>
      <c r="W57" s="1">
        <f t="shared" si="30"/>
        <v>120.46643122290791</v>
      </c>
      <c r="X57" s="1">
        <f t="shared" si="30"/>
        <v>122.87575984736608</v>
      </c>
      <c r="Y57" s="1">
        <f t="shared" si="30"/>
        <v>125.33327504431338</v>
      </c>
      <c r="Z57" s="1">
        <f t="shared" si="30"/>
        <v>127.83994054519967</v>
      </c>
      <c r="AA57" s="1">
        <f t="shared" si="31"/>
        <v>130.39673935610367</v>
      </c>
      <c r="AB57" s="1">
        <f t="shared" si="31"/>
        <v>133.00467414322571</v>
      </c>
      <c r="AC57" s="1">
        <f t="shared" si="31"/>
        <v>135.66476762609022</v>
      </c>
      <c r="AD57" s="1">
        <f t="shared" si="31"/>
        <v>138.37806297861206</v>
      </c>
      <c r="AE57" s="1">
        <f t="shared" si="31"/>
        <v>141.1456242381843</v>
      </c>
      <c r="AF57" s="1">
        <f t="shared" si="31"/>
        <v>143.96853672294799</v>
      </c>
      <c r="AG57" s="1">
        <f t="shared" si="31"/>
        <v>146.8479074574069</v>
      </c>
      <c r="AH57" s="1">
        <f t="shared" si="31"/>
        <v>149.78486560655506</v>
      </c>
      <c r="AI57" s="1">
        <f t="shared" si="31"/>
        <v>152.78056291868617</v>
      </c>
      <c r="AJ57" s="1">
        <f t="shared" si="31"/>
        <v>155.83617417705989</v>
      </c>
      <c r="AK57" s="1">
        <f t="shared" si="32"/>
        <v>158.95289766060108</v>
      </c>
      <c r="AL57" s="1">
        <f t="shared" si="32"/>
        <v>162.13195561381312</v>
      </c>
      <c r="AM57" s="1">
        <f t="shared" si="32"/>
        <v>165.37459472608936</v>
      </c>
      <c r="AN57" s="1">
        <f t="shared" si="32"/>
        <v>94.508297689195118</v>
      </c>
      <c r="AO57" s="1">
        <f t="shared" si="32"/>
        <v>96.398463642979024</v>
      </c>
      <c r="AP57" s="1">
        <f t="shared" si="32"/>
        <v>98.326432915838595</v>
      </c>
      <c r="AQ57" s="1">
        <f t="shared" si="32"/>
        <v>100.29296157415537</v>
      </c>
      <c r="AR57" s="1">
        <f t="shared" si="32"/>
        <v>102.29882080563847</v>
      </c>
      <c r="AS57" s="1">
        <f t="shared" si="32"/>
        <v>104.34479722175125</v>
      </c>
      <c r="AT57" s="1">
        <f t="shared" si="32"/>
        <v>106.43169316618628</v>
      </c>
      <c r="AU57" s="1">
        <f t="shared" si="33"/>
        <v>108.56032702950998</v>
      </c>
      <c r="AV57" s="1">
        <f t="shared" si="33"/>
        <v>110.7315335701002</v>
      </c>
      <c r="AW57" s="1">
        <f t="shared" si="33"/>
        <v>112.9461642415022</v>
      </c>
      <c r="AX57" s="1">
        <f t="shared" si="33"/>
        <v>115.20508752633225</v>
      </c>
      <c r="AY57" s="1">
        <f t="shared" si="33"/>
        <v>117.50918927685886</v>
      </c>
      <c r="AZ57" s="1">
        <f t="shared" si="33"/>
        <v>119.85937306239606</v>
      </c>
      <c r="BA57" s="1">
        <f t="shared" si="33"/>
        <v>122.25656052364398</v>
      </c>
      <c r="BB57" s="1">
        <f t="shared" si="33"/>
        <v>124.70169173411688</v>
      </c>
      <c r="BC57" s="1">
        <f t="shared" si="33"/>
        <v>127.19572556879918</v>
      </c>
      <c r="BD57" s="1">
        <f t="shared" si="33"/>
        <v>129.73964008017518</v>
      </c>
      <c r="BE57" s="1">
        <f t="shared" si="34"/>
        <v>132.3344328817787</v>
      </c>
      <c r="BF57" s="1">
        <f t="shared" si="34"/>
        <v>134.98112153941426</v>
      </c>
      <c r="BG57" s="1">
        <f t="shared" si="34"/>
        <v>137.68074397020254</v>
      </c>
      <c r="BH57" s="1">
        <f t="shared" si="34"/>
        <v>140.43435884960661</v>
      </c>
      <c r="BI57" s="1">
        <f t="shared" si="34"/>
        <v>143.24304602659873</v>
      </c>
      <c r="BJ57" s="1">
        <f t="shared" si="34"/>
        <v>146.10790694713072</v>
      </c>
      <c r="BK57" s="1">
        <f t="shared" si="34"/>
        <v>149.03006508607328</v>
      </c>
      <c r="BL57" s="1">
        <f t="shared" si="34"/>
        <v>152.01066638779477</v>
      </c>
      <c r="BM57" s="1">
        <f t="shared" si="34"/>
        <v>155.05087971555065</v>
      </c>
      <c r="BN57" s="1">
        <f t="shared" si="34"/>
        <v>158.15189730986168</v>
      </c>
      <c r="BO57" s="1">
        <f t="shared" si="35"/>
        <v>161.3149352560589</v>
      </c>
      <c r="BP57" s="1">
        <f t="shared" si="35"/>
        <v>164.5412339611801</v>
      </c>
      <c r="BQ57" s="1">
        <f t="shared" si="35"/>
        <v>167.83205864040369</v>
      </c>
      <c r="BR57" s="1">
        <f t="shared" si="35"/>
        <v>171.18869981321194</v>
      </c>
      <c r="BS57" s="1">
        <f t="shared" si="35"/>
        <v>174.61247380947617</v>
      </c>
      <c r="BT57" s="1">
        <f t="shared" si="35"/>
        <v>178.1047232856657</v>
      </c>
      <c r="BU57" s="1">
        <f t="shared" si="35"/>
        <v>181.666817751379</v>
      </c>
      <c r="BV57" s="1">
        <f t="shared" si="35"/>
        <v>185.30015410640658</v>
      </c>
      <c r="BW57" s="1">
        <f t="shared" si="35"/>
        <v>189.00615718853473</v>
      </c>
      <c r="BX57" s="1">
        <f t="shared" si="35"/>
        <v>192.78628033230544</v>
      </c>
      <c r="BY57" s="1">
        <f t="shared" si="36"/>
        <v>196.64200593895151</v>
      </c>
      <c r="BZ57" s="1">
        <f t="shared" si="36"/>
        <v>200.57484605773055</v>
      </c>
      <c r="CA57" s="1">
        <f t="shared" si="36"/>
        <v>204.58634297888517</v>
      </c>
      <c r="CB57" s="1">
        <f t="shared" si="36"/>
        <v>208.67806983846287</v>
      </c>
      <c r="CC57" s="1">
        <f t="shared" si="36"/>
        <v>212.85163123523211</v>
      </c>
      <c r="CD57" s="1">
        <f t="shared" si="36"/>
        <v>217.10866385993677</v>
      </c>
      <c r="CE57" s="1">
        <f t="shared" si="36"/>
        <v>221.45083713713549</v>
      </c>
    </row>
    <row r="58" spans="2:83" x14ac:dyDescent="0.35">
      <c r="B58">
        <f t="shared" si="37"/>
        <v>2028</v>
      </c>
      <c r="D58" t="s">
        <v>29</v>
      </c>
      <c r="G58" s="1">
        <f t="shared" si="29"/>
        <v>0</v>
      </c>
      <c r="H58" s="1">
        <f t="shared" si="29"/>
        <v>0</v>
      </c>
      <c r="I58" s="1">
        <f t="shared" si="29"/>
        <v>0</v>
      </c>
      <c r="J58" s="1">
        <f t="shared" si="29"/>
        <v>0</v>
      </c>
      <c r="K58" s="1">
        <f t="shared" si="29"/>
        <v>94.11817862972309</v>
      </c>
      <c r="L58" s="1">
        <f t="shared" si="29"/>
        <v>96.000542202317547</v>
      </c>
      <c r="M58" s="1">
        <f t="shared" si="29"/>
        <v>97.920553046363906</v>
      </c>
      <c r="N58" s="1">
        <f t="shared" si="29"/>
        <v>99.878964107291168</v>
      </c>
      <c r="O58" s="1">
        <f t="shared" si="29"/>
        <v>101.876543389437</v>
      </c>
      <c r="P58" s="1">
        <f t="shared" si="29"/>
        <v>103.91407425722575</v>
      </c>
      <c r="Q58" s="1">
        <f t="shared" si="30"/>
        <v>105.99235574237026</v>
      </c>
      <c r="R58" s="1">
        <f t="shared" si="30"/>
        <v>108.11220285721765</v>
      </c>
      <c r="S58" s="1">
        <f t="shared" si="30"/>
        <v>110.27444691436202</v>
      </c>
      <c r="T58" s="1">
        <f t="shared" si="30"/>
        <v>112.47993585264925</v>
      </c>
      <c r="U58" s="1">
        <f t="shared" si="30"/>
        <v>114.72953456970224</v>
      </c>
      <c r="V58" s="1">
        <f t="shared" si="30"/>
        <v>117.02412526109626</v>
      </c>
      <c r="W58" s="1">
        <f t="shared" si="30"/>
        <v>119.36460776631822</v>
      </c>
      <c r="X58" s="1">
        <f t="shared" si="30"/>
        <v>121.75189992164456</v>
      </c>
      <c r="Y58" s="1">
        <f t="shared" si="30"/>
        <v>124.18693792007747</v>
      </c>
      <c r="Z58" s="1">
        <f t="shared" si="30"/>
        <v>126.67067667847898</v>
      </c>
      <c r="AA58" s="1">
        <f t="shared" si="31"/>
        <v>129.20409021204858</v>
      </c>
      <c r="AB58" s="1">
        <f t="shared" si="31"/>
        <v>131.78817201628956</v>
      </c>
      <c r="AC58" s="1">
        <f t="shared" si="31"/>
        <v>134.42393545661534</v>
      </c>
      <c r="AD58" s="1">
        <f t="shared" si="31"/>
        <v>137.11241416574765</v>
      </c>
      <c r="AE58" s="1">
        <f t="shared" si="31"/>
        <v>139.8546624490626</v>
      </c>
      <c r="AF58" s="1">
        <f t="shared" si="31"/>
        <v>142.65175569804384</v>
      </c>
      <c r="AG58" s="1">
        <f t="shared" si="31"/>
        <v>145.50479081200473</v>
      </c>
      <c r="AH58" s="1">
        <f t="shared" si="31"/>
        <v>148.4148866282448</v>
      </c>
      <c r="AI58" s="1">
        <f t="shared" si="31"/>
        <v>151.38318436080971</v>
      </c>
      <c r="AJ58" s="1">
        <f t="shared" si="31"/>
        <v>154.41084804802591</v>
      </c>
      <c r="AK58" s="1">
        <f t="shared" si="32"/>
        <v>157.49906500898643</v>
      </c>
      <c r="AL58" s="1">
        <f t="shared" si="32"/>
        <v>160.64904630916615</v>
      </c>
      <c r="AM58" s="1">
        <f t="shared" si="32"/>
        <v>163.8620272353495</v>
      </c>
      <c r="AN58" s="1">
        <f t="shared" si="32"/>
        <v>167.13926778005646</v>
      </c>
      <c r="AO58" s="1">
        <f t="shared" si="32"/>
        <v>96.398463642979024</v>
      </c>
      <c r="AP58" s="1">
        <f t="shared" si="32"/>
        <v>98.326432915838609</v>
      </c>
      <c r="AQ58" s="1">
        <f t="shared" si="32"/>
        <v>100.29296157415537</v>
      </c>
      <c r="AR58" s="1">
        <f t="shared" si="32"/>
        <v>102.29882080563847</v>
      </c>
      <c r="AS58" s="1">
        <f t="shared" si="32"/>
        <v>104.34479722175125</v>
      </c>
      <c r="AT58" s="1">
        <f t="shared" si="32"/>
        <v>106.43169316618628</v>
      </c>
      <c r="AU58" s="1">
        <f t="shared" si="33"/>
        <v>108.56032702951001</v>
      </c>
      <c r="AV58" s="1">
        <f t="shared" si="33"/>
        <v>110.73153357010018</v>
      </c>
      <c r="AW58" s="1">
        <f t="shared" si="33"/>
        <v>112.9461642415022</v>
      </c>
      <c r="AX58" s="1">
        <f t="shared" si="33"/>
        <v>115.20508752633225</v>
      </c>
      <c r="AY58" s="1">
        <f t="shared" si="33"/>
        <v>117.50918927685889</v>
      </c>
      <c r="AZ58" s="1">
        <f t="shared" si="33"/>
        <v>119.85937306239605</v>
      </c>
      <c r="BA58" s="1">
        <f t="shared" si="33"/>
        <v>122.256560523644</v>
      </c>
      <c r="BB58" s="1">
        <f t="shared" si="33"/>
        <v>124.70169173411686</v>
      </c>
      <c r="BC58" s="1">
        <f t="shared" si="33"/>
        <v>127.19572556879922</v>
      </c>
      <c r="BD58" s="1">
        <f t="shared" si="33"/>
        <v>129.73964008017515</v>
      </c>
      <c r="BE58" s="1">
        <f t="shared" si="34"/>
        <v>132.3344328817787</v>
      </c>
      <c r="BF58" s="1">
        <f t="shared" si="34"/>
        <v>134.98112153941426</v>
      </c>
      <c r="BG58" s="1">
        <f t="shared" si="34"/>
        <v>137.68074397020254</v>
      </c>
      <c r="BH58" s="1">
        <f t="shared" si="34"/>
        <v>140.43435884960658</v>
      </c>
      <c r="BI58" s="1">
        <f t="shared" si="34"/>
        <v>143.24304602659873</v>
      </c>
      <c r="BJ58" s="1">
        <f t="shared" si="34"/>
        <v>146.10790694713069</v>
      </c>
      <c r="BK58" s="1">
        <f t="shared" si="34"/>
        <v>149.03006508607334</v>
      </c>
      <c r="BL58" s="1">
        <f t="shared" si="34"/>
        <v>152.01066638779477</v>
      </c>
      <c r="BM58" s="1">
        <f t="shared" si="34"/>
        <v>155.05087971555065</v>
      </c>
      <c r="BN58" s="1">
        <f t="shared" si="34"/>
        <v>158.15189730986168</v>
      </c>
      <c r="BO58" s="1">
        <f t="shared" si="35"/>
        <v>161.31493525605893</v>
      </c>
      <c r="BP58" s="1">
        <f t="shared" si="35"/>
        <v>164.54123396118007</v>
      </c>
      <c r="BQ58" s="1">
        <f t="shared" si="35"/>
        <v>167.83205864040372</v>
      </c>
      <c r="BR58" s="1">
        <f t="shared" si="35"/>
        <v>171.18869981321177</v>
      </c>
      <c r="BS58" s="1">
        <f t="shared" si="35"/>
        <v>174.61247380947617</v>
      </c>
      <c r="BT58" s="1">
        <f t="shared" si="35"/>
        <v>178.1047232856657</v>
      </c>
      <c r="BU58" s="1">
        <f t="shared" si="35"/>
        <v>181.666817751379</v>
      </c>
      <c r="BV58" s="1">
        <f t="shared" si="35"/>
        <v>185.30015410640658</v>
      </c>
      <c r="BW58" s="1">
        <f t="shared" si="35"/>
        <v>189.00615718853473</v>
      </c>
      <c r="BX58" s="1">
        <f t="shared" si="35"/>
        <v>192.78628033230541</v>
      </c>
      <c r="BY58" s="1">
        <f t="shared" si="36"/>
        <v>196.64200593895154</v>
      </c>
      <c r="BZ58" s="1">
        <f t="shared" si="36"/>
        <v>200.57484605773053</v>
      </c>
      <c r="CA58" s="1">
        <f t="shared" si="36"/>
        <v>204.58634297888514</v>
      </c>
      <c r="CB58" s="1">
        <f t="shared" si="36"/>
        <v>208.67806983846285</v>
      </c>
      <c r="CC58" s="1">
        <f t="shared" si="36"/>
        <v>212.85163123523213</v>
      </c>
      <c r="CD58" s="1">
        <f t="shared" si="36"/>
        <v>217.10866385993671</v>
      </c>
      <c r="CE58" s="1">
        <f t="shared" si="36"/>
        <v>221.45083713713549</v>
      </c>
    </row>
    <row r="59" spans="2:83" x14ac:dyDescent="0.35">
      <c r="B59">
        <f t="shared" si="37"/>
        <v>2029</v>
      </c>
      <c r="D59" t="s">
        <v>29</v>
      </c>
      <c r="G59" s="1">
        <f t="shared" si="29"/>
        <v>0</v>
      </c>
      <c r="H59" s="1">
        <f t="shared" si="29"/>
        <v>0</v>
      </c>
      <c r="I59" s="1">
        <f t="shared" si="29"/>
        <v>0</v>
      </c>
      <c r="J59" s="1">
        <f t="shared" si="29"/>
        <v>0</v>
      </c>
      <c r="K59" s="1">
        <f t="shared" si="29"/>
        <v>0</v>
      </c>
      <c r="L59" s="1">
        <f t="shared" si="29"/>
        <v>93.372975731590472</v>
      </c>
      <c r="M59" s="1">
        <f t="shared" si="29"/>
        <v>95.240435246222276</v>
      </c>
      <c r="N59" s="1">
        <f t="shared" si="29"/>
        <v>97.145243951146725</v>
      </c>
      <c r="O59" s="1">
        <f t="shared" si="29"/>
        <v>99.088148830169658</v>
      </c>
      <c r="P59" s="1">
        <f t="shared" si="29"/>
        <v>101.06991180677305</v>
      </c>
      <c r="Q59" s="1">
        <f t="shared" si="30"/>
        <v>103.09131004290852</v>
      </c>
      <c r="R59" s="1">
        <f t="shared" si="30"/>
        <v>105.1531362437667</v>
      </c>
      <c r="S59" s="1">
        <f t="shared" si="30"/>
        <v>107.256198968642</v>
      </c>
      <c r="T59" s="1">
        <f t="shared" si="30"/>
        <v>109.40132294801485</v>
      </c>
      <c r="U59" s="1">
        <f t="shared" si="30"/>
        <v>111.58934940697515</v>
      </c>
      <c r="V59" s="1">
        <f t="shared" si="30"/>
        <v>113.82113639511466</v>
      </c>
      <c r="W59" s="1">
        <f t="shared" si="30"/>
        <v>116.09755912301694</v>
      </c>
      <c r="X59" s="1">
        <f t="shared" si="30"/>
        <v>118.41951030547729</v>
      </c>
      <c r="Y59" s="1">
        <f t="shared" si="30"/>
        <v>120.78790051158683</v>
      </c>
      <c r="Z59" s="1">
        <f t="shared" si="30"/>
        <v>123.20365852181858</v>
      </c>
      <c r="AA59" s="1">
        <f t="shared" si="31"/>
        <v>125.66773169225492</v>
      </c>
      <c r="AB59" s="1">
        <f t="shared" si="31"/>
        <v>128.18108632610003</v>
      </c>
      <c r="AC59" s="1">
        <f t="shared" si="31"/>
        <v>130.74470805262203</v>
      </c>
      <c r="AD59" s="1">
        <f t="shared" si="31"/>
        <v>133.35960221367446</v>
      </c>
      <c r="AE59" s="1">
        <f t="shared" si="31"/>
        <v>136.02679425794796</v>
      </c>
      <c r="AF59" s="1">
        <f t="shared" si="31"/>
        <v>138.74733014310692</v>
      </c>
      <c r="AG59" s="1">
        <f t="shared" si="31"/>
        <v>141.52227674596907</v>
      </c>
      <c r="AH59" s="1">
        <f t="shared" si="31"/>
        <v>144.35272228088846</v>
      </c>
      <c r="AI59" s="1">
        <f t="shared" si="31"/>
        <v>147.23977672650619</v>
      </c>
      <c r="AJ59" s="1">
        <f t="shared" si="31"/>
        <v>150.18457226103632</v>
      </c>
      <c r="AK59" s="1">
        <f t="shared" si="32"/>
        <v>153.18826370625703</v>
      </c>
      <c r="AL59" s="1">
        <f t="shared" si="32"/>
        <v>156.25202898038219</v>
      </c>
      <c r="AM59" s="1">
        <f t="shared" si="32"/>
        <v>159.37706955998982</v>
      </c>
      <c r="AN59" s="1">
        <f t="shared" si="32"/>
        <v>162.56461095118965</v>
      </c>
      <c r="AO59" s="1">
        <f t="shared" si="32"/>
        <v>165.8159031702134</v>
      </c>
      <c r="AP59" s="1">
        <f t="shared" si="32"/>
        <v>98.326432915838609</v>
      </c>
      <c r="AQ59" s="1">
        <f t="shared" si="32"/>
        <v>100.29296157415538</v>
      </c>
      <c r="AR59" s="1">
        <f t="shared" si="32"/>
        <v>102.29882080563848</v>
      </c>
      <c r="AS59" s="1">
        <f t="shared" si="32"/>
        <v>104.34479722175125</v>
      </c>
      <c r="AT59" s="1">
        <f t="shared" si="32"/>
        <v>106.43169316618628</v>
      </c>
      <c r="AU59" s="1">
        <f t="shared" si="33"/>
        <v>108.56032702951001</v>
      </c>
      <c r="AV59" s="1">
        <f t="shared" si="33"/>
        <v>110.73153357010021</v>
      </c>
      <c r="AW59" s="1">
        <f t="shared" si="33"/>
        <v>112.9461642415022</v>
      </c>
      <c r="AX59" s="1">
        <f t="shared" si="33"/>
        <v>115.20508752633225</v>
      </c>
      <c r="AY59" s="1">
        <f t="shared" si="33"/>
        <v>117.50918927685889</v>
      </c>
      <c r="AZ59" s="1">
        <f t="shared" si="33"/>
        <v>119.85937306239607</v>
      </c>
      <c r="BA59" s="1">
        <f t="shared" si="33"/>
        <v>122.25656052364398</v>
      </c>
      <c r="BB59" s="1">
        <f t="shared" si="33"/>
        <v>124.70169173411688</v>
      </c>
      <c r="BC59" s="1">
        <f t="shared" si="33"/>
        <v>127.1957255687992</v>
      </c>
      <c r="BD59" s="1">
        <f t="shared" si="33"/>
        <v>129.73964008017521</v>
      </c>
      <c r="BE59" s="1">
        <f t="shared" si="34"/>
        <v>132.33443288177867</v>
      </c>
      <c r="BF59" s="1">
        <f t="shared" si="34"/>
        <v>134.98112153941426</v>
      </c>
      <c r="BG59" s="1">
        <f t="shared" si="34"/>
        <v>137.68074397020257</v>
      </c>
      <c r="BH59" s="1">
        <f t="shared" si="34"/>
        <v>140.43435884960661</v>
      </c>
      <c r="BI59" s="1">
        <f t="shared" si="34"/>
        <v>143.24304602659873</v>
      </c>
      <c r="BJ59" s="1">
        <f t="shared" si="34"/>
        <v>146.10790694713072</v>
      </c>
      <c r="BK59" s="1">
        <f t="shared" si="34"/>
        <v>149.03006508607331</v>
      </c>
      <c r="BL59" s="1">
        <f t="shared" si="34"/>
        <v>152.0106663877948</v>
      </c>
      <c r="BM59" s="1">
        <f t="shared" si="34"/>
        <v>155.05087971555065</v>
      </c>
      <c r="BN59" s="1">
        <f t="shared" si="34"/>
        <v>158.15189730986168</v>
      </c>
      <c r="BO59" s="1">
        <f t="shared" si="35"/>
        <v>161.31493525605893</v>
      </c>
      <c r="BP59" s="1">
        <f t="shared" si="35"/>
        <v>164.54123396118013</v>
      </c>
      <c r="BQ59" s="1">
        <f t="shared" si="35"/>
        <v>167.83205864040369</v>
      </c>
      <c r="BR59" s="1">
        <f t="shared" si="35"/>
        <v>171.1886998132118</v>
      </c>
      <c r="BS59" s="1">
        <f t="shared" si="35"/>
        <v>174.612473809476</v>
      </c>
      <c r="BT59" s="1">
        <f t="shared" si="35"/>
        <v>178.1047232856657</v>
      </c>
      <c r="BU59" s="1">
        <f t="shared" si="35"/>
        <v>181.66681775137903</v>
      </c>
      <c r="BV59" s="1">
        <f t="shared" si="35"/>
        <v>185.30015410640658</v>
      </c>
      <c r="BW59" s="1">
        <f t="shared" si="35"/>
        <v>189.0061571885347</v>
      </c>
      <c r="BX59" s="1">
        <f t="shared" si="35"/>
        <v>192.78628033230541</v>
      </c>
      <c r="BY59" s="1">
        <f t="shared" si="36"/>
        <v>196.64200593895154</v>
      </c>
      <c r="BZ59" s="1">
        <f t="shared" si="36"/>
        <v>200.57484605773058</v>
      </c>
      <c r="CA59" s="1">
        <f t="shared" si="36"/>
        <v>204.58634297888514</v>
      </c>
      <c r="CB59" s="1">
        <f t="shared" si="36"/>
        <v>208.67806983846285</v>
      </c>
      <c r="CC59" s="1">
        <f t="shared" si="36"/>
        <v>212.85163123523211</v>
      </c>
      <c r="CD59" s="1">
        <f t="shared" si="36"/>
        <v>217.10866385993677</v>
      </c>
      <c r="CE59" s="1">
        <f t="shared" si="36"/>
        <v>221.45083713713547</v>
      </c>
    </row>
    <row r="60" spans="2:83" x14ac:dyDescent="0.35">
      <c r="B60">
        <f t="shared" si="37"/>
        <v>2030</v>
      </c>
      <c r="D60" t="s">
        <v>29</v>
      </c>
      <c r="G60" s="1">
        <f t="shared" si="29"/>
        <v>0</v>
      </c>
      <c r="H60" s="1">
        <f t="shared" si="29"/>
        <v>0</v>
      </c>
      <c r="I60" s="1">
        <f t="shared" si="29"/>
        <v>0</v>
      </c>
      <c r="J60" s="1">
        <f t="shared" si="29"/>
        <v>0</v>
      </c>
      <c r="K60" s="1">
        <f t="shared" si="29"/>
        <v>0</v>
      </c>
      <c r="L60" s="1">
        <f t="shared" si="29"/>
        <v>0</v>
      </c>
      <c r="M60" s="1">
        <f t="shared" si="29"/>
        <v>92.633673153326669</v>
      </c>
      <c r="N60" s="1">
        <f t="shared" si="29"/>
        <v>94.486346616393206</v>
      </c>
      <c r="O60" s="1">
        <f t="shared" si="29"/>
        <v>96.376073548721067</v>
      </c>
      <c r="P60" s="1">
        <f t="shared" si="29"/>
        <v>98.303595019695479</v>
      </c>
      <c r="Q60" s="1">
        <f t="shared" si="30"/>
        <v>100.26966692008939</v>
      </c>
      <c r="R60" s="1">
        <f t="shared" si="30"/>
        <v>102.27506025849118</v>
      </c>
      <c r="S60" s="1">
        <f t="shared" si="30"/>
        <v>104.32056146366102</v>
      </c>
      <c r="T60" s="1">
        <f t="shared" si="30"/>
        <v>106.40697269293422</v>
      </c>
      <c r="U60" s="1">
        <f t="shared" si="30"/>
        <v>108.53511214679291</v>
      </c>
      <c r="V60" s="1">
        <f t="shared" si="30"/>
        <v>110.70581438972876</v>
      </c>
      <c r="W60" s="1">
        <f t="shared" si="30"/>
        <v>112.91993067752334</v>
      </c>
      <c r="X60" s="1">
        <f t="shared" si="30"/>
        <v>115.17832929107379</v>
      </c>
      <c r="Y60" s="1">
        <f t="shared" si="30"/>
        <v>117.48189587689528</v>
      </c>
      <c r="Z60" s="1">
        <f t="shared" si="30"/>
        <v>119.83153379443318</v>
      </c>
      <c r="AA60" s="1">
        <f t="shared" si="31"/>
        <v>122.22816447032186</v>
      </c>
      <c r="AB60" s="1">
        <f t="shared" si="31"/>
        <v>124.67272775972826</v>
      </c>
      <c r="AC60" s="1">
        <f t="shared" si="31"/>
        <v>127.16618231492285</v>
      </c>
      <c r="AD60" s="1">
        <f t="shared" si="31"/>
        <v>129.70950596122131</v>
      </c>
      <c r="AE60" s="1">
        <f t="shared" si="31"/>
        <v>132.30369608044572</v>
      </c>
      <c r="AF60" s="1">
        <f t="shared" si="31"/>
        <v>134.94977000205463</v>
      </c>
      <c r="AG60" s="1">
        <f t="shared" si="31"/>
        <v>137.64876540209573</v>
      </c>
      <c r="AH60" s="1">
        <f t="shared" si="31"/>
        <v>140.40174071013766</v>
      </c>
      <c r="AI60" s="1">
        <f t="shared" si="31"/>
        <v>143.20977552434042</v>
      </c>
      <c r="AJ60" s="1">
        <f t="shared" si="31"/>
        <v>146.0739710348272</v>
      </c>
      <c r="AK60" s="1">
        <f t="shared" si="32"/>
        <v>148.99545045552375</v>
      </c>
      <c r="AL60" s="1">
        <f t="shared" si="32"/>
        <v>151.97535946463421</v>
      </c>
      <c r="AM60" s="1">
        <f t="shared" si="32"/>
        <v>155.01486665392693</v>
      </c>
      <c r="AN60" s="1">
        <f t="shared" si="32"/>
        <v>158.11516398700542</v>
      </c>
      <c r="AO60" s="1">
        <f t="shared" si="32"/>
        <v>161.27746726674556</v>
      </c>
      <c r="AP60" s="1">
        <f t="shared" si="32"/>
        <v>164.50301661208044</v>
      </c>
      <c r="AQ60" s="1">
        <f t="shared" si="32"/>
        <v>100.29296157415538</v>
      </c>
      <c r="AR60" s="1">
        <f t="shared" si="32"/>
        <v>102.2988208056385</v>
      </c>
      <c r="AS60" s="1">
        <f t="shared" si="32"/>
        <v>104.34479722175126</v>
      </c>
      <c r="AT60" s="1">
        <f t="shared" si="32"/>
        <v>106.43169316618628</v>
      </c>
      <c r="AU60" s="1">
        <f t="shared" si="33"/>
        <v>108.56032702951001</v>
      </c>
      <c r="AV60" s="1">
        <f t="shared" si="33"/>
        <v>110.73153357010021</v>
      </c>
      <c r="AW60" s="1">
        <f t="shared" si="33"/>
        <v>112.94616424150223</v>
      </c>
      <c r="AX60" s="1">
        <f t="shared" si="33"/>
        <v>115.20508752633225</v>
      </c>
      <c r="AY60" s="1">
        <f t="shared" si="33"/>
        <v>117.5091892768589</v>
      </c>
      <c r="AZ60" s="1">
        <f t="shared" si="33"/>
        <v>119.85937306239607</v>
      </c>
      <c r="BA60" s="1">
        <f t="shared" si="33"/>
        <v>122.256560523644</v>
      </c>
      <c r="BB60" s="1">
        <f t="shared" si="33"/>
        <v>124.70169173411686</v>
      </c>
      <c r="BC60" s="1">
        <f t="shared" si="33"/>
        <v>127.19572556879922</v>
      </c>
      <c r="BD60" s="1">
        <f t="shared" si="33"/>
        <v>129.73964008017521</v>
      </c>
      <c r="BE60" s="1">
        <f t="shared" si="34"/>
        <v>132.33443288177872</v>
      </c>
      <c r="BF60" s="1">
        <f t="shared" si="34"/>
        <v>134.98112153941426</v>
      </c>
      <c r="BG60" s="1">
        <f t="shared" si="34"/>
        <v>137.68074397020257</v>
      </c>
      <c r="BH60" s="1">
        <f t="shared" si="34"/>
        <v>140.43435884960661</v>
      </c>
      <c r="BI60" s="1">
        <f t="shared" si="34"/>
        <v>143.24304602659873</v>
      </c>
      <c r="BJ60" s="1">
        <f t="shared" si="34"/>
        <v>146.10790694713072</v>
      </c>
      <c r="BK60" s="1">
        <f t="shared" si="34"/>
        <v>149.03006508607334</v>
      </c>
      <c r="BL60" s="1">
        <f t="shared" si="34"/>
        <v>152.0106663877948</v>
      </c>
      <c r="BM60" s="1">
        <f t="shared" si="34"/>
        <v>155.05087971555071</v>
      </c>
      <c r="BN60" s="1">
        <f t="shared" si="34"/>
        <v>158.15189730986168</v>
      </c>
      <c r="BO60" s="1">
        <f t="shared" si="35"/>
        <v>161.31493525605893</v>
      </c>
      <c r="BP60" s="1">
        <f t="shared" si="35"/>
        <v>164.5412339611801</v>
      </c>
      <c r="BQ60" s="1">
        <f t="shared" si="35"/>
        <v>167.83205864040372</v>
      </c>
      <c r="BR60" s="1">
        <f t="shared" si="35"/>
        <v>171.18869981321177</v>
      </c>
      <c r="BS60" s="1">
        <f t="shared" si="35"/>
        <v>174.61247380947603</v>
      </c>
      <c r="BT60" s="1">
        <f t="shared" si="35"/>
        <v>178.10472328566553</v>
      </c>
      <c r="BU60" s="1">
        <f t="shared" si="35"/>
        <v>181.66681775137903</v>
      </c>
      <c r="BV60" s="1">
        <f t="shared" si="35"/>
        <v>185.30015410640661</v>
      </c>
      <c r="BW60" s="1">
        <f t="shared" si="35"/>
        <v>189.00615718853473</v>
      </c>
      <c r="BX60" s="1">
        <f t="shared" si="35"/>
        <v>192.78628033230541</v>
      </c>
      <c r="BY60" s="1">
        <f t="shared" si="36"/>
        <v>196.64200593895154</v>
      </c>
      <c r="BZ60" s="1">
        <f t="shared" si="36"/>
        <v>200.57484605773058</v>
      </c>
      <c r="CA60" s="1">
        <f t="shared" si="36"/>
        <v>204.5863429788852</v>
      </c>
      <c r="CB60" s="1">
        <f t="shared" si="36"/>
        <v>208.67806983846285</v>
      </c>
      <c r="CC60" s="1">
        <f t="shared" si="36"/>
        <v>212.85163123523213</v>
      </c>
      <c r="CD60" s="1">
        <f t="shared" si="36"/>
        <v>217.10866385993677</v>
      </c>
      <c r="CE60" s="1">
        <f t="shared" si="36"/>
        <v>221.45083713713552</v>
      </c>
    </row>
    <row r="61" spans="2:83" x14ac:dyDescent="0.35">
      <c r="B61">
        <f t="shared" si="37"/>
        <v>2031</v>
      </c>
      <c r="D61" t="s">
        <v>29</v>
      </c>
      <c r="G61" s="1">
        <f t="shared" si="29"/>
        <v>0</v>
      </c>
      <c r="H61" s="1">
        <f t="shared" si="29"/>
        <v>0</v>
      </c>
      <c r="I61" s="1">
        <f t="shared" si="29"/>
        <v>0</v>
      </c>
      <c r="J61" s="1">
        <f t="shared" si="29"/>
        <v>0</v>
      </c>
      <c r="K61" s="1">
        <f t="shared" si="29"/>
        <v>0</v>
      </c>
      <c r="L61" s="1">
        <f t="shared" si="29"/>
        <v>0</v>
      </c>
      <c r="M61" s="1">
        <f t="shared" si="29"/>
        <v>0</v>
      </c>
      <c r="N61" s="1">
        <f t="shared" si="29"/>
        <v>91.085393368973484</v>
      </c>
      <c r="O61" s="1">
        <f t="shared" si="29"/>
        <v>92.907101236352958</v>
      </c>
      <c r="P61" s="1">
        <f t="shared" si="29"/>
        <v>94.765243261080016</v>
      </c>
      <c r="Q61" s="1">
        <f t="shared" si="30"/>
        <v>96.660548126301606</v>
      </c>
      <c r="R61" s="1">
        <f t="shared" si="30"/>
        <v>98.593759088827639</v>
      </c>
      <c r="S61" s="1">
        <f t="shared" si="30"/>
        <v>100.56563427060421</v>
      </c>
      <c r="T61" s="1">
        <f t="shared" si="30"/>
        <v>102.57694695601629</v>
      </c>
      <c r="U61" s="1">
        <f t="shared" si="30"/>
        <v>104.62848589513659</v>
      </c>
      <c r="V61" s="1">
        <f t="shared" si="30"/>
        <v>106.72105561303934</v>
      </c>
      <c r="W61" s="1">
        <f t="shared" si="30"/>
        <v>108.85547672530012</v>
      </c>
      <c r="X61" s="1">
        <f t="shared" si="30"/>
        <v>111.03258625980612</v>
      </c>
      <c r="Y61" s="1">
        <f t="shared" si="30"/>
        <v>113.25323798500223</v>
      </c>
      <c r="Z61" s="1">
        <f t="shared" si="30"/>
        <v>115.5183027447023</v>
      </c>
      <c r="AA61" s="1">
        <f t="shared" si="31"/>
        <v>117.82866879959633</v>
      </c>
      <c r="AB61" s="1">
        <f t="shared" si="31"/>
        <v>120.18524217558827</v>
      </c>
      <c r="AC61" s="1">
        <f t="shared" si="31"/>
        <v>122.5889470191</v>
      </c>
      <c r="AD61" s="1">
        <f t="shared" si="31"/>
        <v>125.04072595948202</v>
      </c>
      <c r="AE61" s="1">
        <f t="shared" si="31"/>
        <v>127.54154047867168</v>
      </c>
      <c r="AF61" s="1">
        <f t="shared" si="31"/>
        <v>130.09237128824509</v>
      </c>
      <c r="AG61" s="1">
        <f t="shared" si="31"/>
        <v>132.69421871400999</v>
      </c>
      <c r="AH61" s="1">
        <f t="shared" si="31"/>
        <v>135.3481030882902</v>
      </c>
      <c r="AI61" s="1">
        <f t="shared" si="31"/>
        <v>138.05506515005601</v>
      </c>
      <c r="AJ61" s="1">
        <f t="shared" si="31"/>
        <v>140.81616645305712</v>
      </c>
      <c r="AK61" s="1">
        <f t="shared" si="32"/>
        <v>143.63248978211826</v>
      </c>
      <c r="AL61" s="1">
        <f t="shared" si="32"/>
        <v>146.50513957776062</v>
      </c>
      <c r="AM61" s="1">
        <f t="shared" si="32"/>
        <v>149.43524236931583</v>
      </c>
      <c r="AN61" s="1">
        <f t="shared" si="32"/>
        <v>152.42394721670215</v>
      </c>
      <c r="AO61" s="1">
        <f t="shared" si="32"/>
        <v>155.47242616103617</v>
      </c>
      <c r="AP61" s="1">
        <f t="shared" si="32"/>
        <v>158.58187468425692</v>
      </c>
      <c r="AQ61" s="1">
        <f t="shared" si="32"/>
        <v>161.75351217794204</v>
      </c>
      <c r="AR61" s="1">
        <f t="shared" si="32"/>
        <v>102.2988208056385</v>
      </c>
      <c r="AS61" s="1">
        <f t="shared" si="32"/>
        <v>104.34479722175126</v>
      </c>
      <c r="AT61" s="1">
        <f t="shared" si="32"/>
        <v>106.43169316618629</v>
      </c>
      <c r="AU61" s="1">
        <f t="shared" si="33"/>
        <v>108.56032702951001</v>
      </c>
      <c r="AV61" s="1">
        <f t="shared" si="33"/>
        <v>110.73153357010023</v>
      </c>
      <c r="AW61" s="1">
        <f t="shared" si="33"/>
        <v>112.94616424150223</v>
      </c>
      <c r="AX61" s="1">
        <f t="shared" si="33"/>
        <v>115.20508752633228</v>
      </c>
      <c r="AY61" s="1">
        <f t="shared" si="33"/>
        <v>117.50918927685889</v>
      </c>
      <c r="AZ61" s="1">
        <f t="shared" si="33"/>
        <v>119.85937306239609</v>
      </c>
      <c r="BA61" s="1">
        <f t="shared" si="33"/>
        <v>122.25656052364401</v>
      </c>
      <c r="BB61" s="1">
        <f t="shared" si="33"/>
        <v>124.70169173411689</v>
      </c>
      <c r="BC61" s="1">
        <f t="shared" si="33"/>
        <v>127.1957255687992</v>
      </c>
      <c r="BD61" s="1">
        <f t="shared" si="33"/>
        <v>129.73964008017521</v>
      </c>
      <c r="BE61" s="1">
        <f t="shared" si="34"/>
        <v>132.3344328817787</v>
      </c>
      <c r="BF61" s="1">
        <f t="shared" si="34"/>
        <v>134.98112153941429</v>
      </c>
      <c r="BG61" s="1">
        <f t="shared" si="34"/>
        <v>137.68074397020254</v>
      </c>
      <c r="BH61" s="1">
        <f t="shared" si="34"/>
        <v>140.43435884960661</v>
      </c>
      <c r="BI61" s="1">
        <f t="shared" si="34"/>
        <v>143.24304602659876</v>
      </c>
      <c r="BJ61" s="1">
        <f t="shared" si="34"/>
        <v>146.10790694713072</v>
      </c>
      <c r="BK61" s="1">
        <f t="shared" si="34"/>
        <v>149.03006508607334</v>
      </c>
      <c r="BL61" s="1">
        <f t="shared" si="34"/>
        <v>152.0106663877948</v>
      </c>
      <c r="BM61" s="1">
        <f t="shared" si="34"/>
        <v>155.05087971555071</v>
      </c>
      <c r="BN61" s="1">
        <f t="shared" si="34"/>
        <v>158.15189730986171</v>
      </c>
      <c r="BO61" s="1">
        <f t="shared" si="35"/>
        <v>161.31493525605893</v>
      </c>
      <c r="BP61" s="1">
        <f t="shared" si="35"/>
        <v>164.54123396118013</v>
      </c>
      <c r="BQ61" s="1">
        <f t="shared" si="35"/>
        <v>167.83205864040372</v>
      </c>
      <c r="BR61" s="1">
        <f t="shared" si="35"/>
        <v>171.1886998132118</v>
      </c>
      <c r="BS61" s="1">
        <f t="shared" si="35"/>
        <v>174.612473809476</v>
      </c>
      <c r="BT61" s="1">
        <f t="shared" si="35"/>
        <v>178.10472328566556</v>
      </c>
      <c r="BU61" s="1">
        <f t="shared" si="35"/>
        <v>181.66681775137886</v>
      </c>
      <c r="BV61" s="1">
        <f t="shared" si="35"/>
        <v>185.30015410640661</v>
      </c>
      <c r="BW61" s="1">
        <f t="shared" si="35"/>
        <v>189.00615718853476</v>
      </c>
      <c r="BX61" s="1">
        <f t="shared" si="35"/>
        <v>192.78628033230544</v>
      </c>
      <c r="BY61" s="1">
        <f t="shared" si="36"/>
        <v>196.64200593895154</v>
      </c>
      <c r="BZ61" s="1">
        <f t="shared" si="36"/>
        <v>200.57484605773058</v>
      </c>
      <c r="CA61" s="1">
        <f t="shared" si="36"/>
        <v>204.5863429788852</v>
      </c>
      <c r="CB61" s="1">
        <f t="shared" si="36"/>
        <v>208.6780698384629</v>
      </c>
      <c r="CC61" s="1">
        <f t="shared" si="36"/>
        <v>212.85163123523211</v>
      </c>
      <c r="CD61" s="1">
        <f t="shared" si="36"/>
        <v>217.10866385993677</v>
      </c>
      <c r="CE61" s="1">
        <f t="shared" si="36"/>
        <v>221.45083713713552</v>
      </c>
    </row>
    <row r="62" spans="2:83" x14ac:dyDescent="0.35">
      <c r="B62">
        <f t="shared" si="37"/>
        <v>2032</v>
      </c>
      <c r="D62" t="s">
        <v>29</v>
      </c>
      <c r="G62" s="1">
        <f t="shared" si="29"/>
        <v>0</v>
      </c>
      <c r="H62" s="1">
        <f t="shared" si="29"/>
        <v>0</v>
      </c>
      <c r="I62" s="1">
        <f t="shared" si="29"/>
        <v>0</v>
      </c>
      <c r="J62" s="1">
        <f t="shared" si="29"/>
        <v>0</v>
      </c>
      <c r="K62" s="1">
        <f t="shared" si="29"/>
        <v>0</v>
      </c>
      <c r="L62" s="1">
        <f t="shared" si="29"/>
        <v>0</v>
      </c>
      <c r="M62" s="1">
        <f t="shared" si="29"/>
        <v>0</v>
      </c>
      <c r="N62" s="1">
        <f t="shared" si="29"/>
        <v>0</v>
      </c>
      <c r="O62" s="1">
        <f t="shared" si="29"/>
        <v>89.56299154248417</v>
      </c>
      <c r="P62" s="1">
        <f t="shared" si="29"/>
        <v>91.354251373333852</v>
      </c>
      <c r="Q62" s="1">
        <f t="shared" si="30"/>
        <v>93.181336400800532</v>
      </c>
      <c r="R62" s="1">
        <f t="shared" si="30"/>
        <v>95.044963128816534</v>
      </c>
      <c r="S62" s="1">
        <f t="shared" si="30"/>
        <v>96.945862391392865</v>
      </c>
      <c r="T62" s="1">
        <f t="shared" si="30"/>
        <v>98.884779639220724</v>
      </c>
      <c r="U62" s="1">
        <f t="shared" si="30"/>
        <v>100.86247523200515</v>
      </c>
      <c r="V62" s="1">
        <f t="shared" si="30"/>
        <v>102.87972473664523</v>
      </c>
      <c r="W62" s="1">
        <f t="shared" si="30"/>
        <v>104.93731923137814</v>
      </c>
      <c r="X62" s="1">
        <f t="shared" si="30"/>
        <v>107.03606561600571</v>
      </c>
      <c r="Y62" s="1">
        <f t="shared" si="30"/>
        <v>109.17678692832582</v>
      </c>
      <c r="Z62" s="1">
        <f t="shared" si="30"/>
        <v>111.36032266689232</v>
      </c>
      <c r="AA62" s="1">
        <f t="shared" si="31"/>
        <v>113.58752912023019</v>
      </c>
      <c r="AB62" s="1">
        <f t="shared" si="31"/>
        <v>115.85927970263478</v>
      </c>
      <c r="AC62" s="1">
        <f t="shared" si="31"/>
        <v>118.1764652966875</v>
      </c>
      <c r="AD62" s="1">
        <f t="shared" si="31"/>
        <v>120.53999460262121</v>
      </c>
      <c r="AE62" s="1">
        <f t="shared" si="31"/>
        <v>122.95079449467366</v>
      </c>
      <c r="AF62" s="1">
        <f t="shared" si="31"/>
        <v>125.40981038456714</v>
      </c>
      <c r="AG62" s="1">
        <f t="shared" si="31"/>
        <v>127.91800659225846</v>
      </c>
      <c r="AH62" s="1">
        <f t="shared" si="31"/>
        <v>130.47636672410363</v>
      </c>
      <c r="AI62" s="1">
        <f t="shared" si="31"/>
        <v>133.08589405858572</v>
      </c>
      <c r="AJ62" s="1">
        <f t="shared" si="31"/>
        <v>135.74761193975743</v>
      </c>
      <c r="AK62" s="1">
        <f t="shared" si="32"/>
        <v>138.46256417855258</v>
      </c>
      <c r="AL62" s="1">
        <f t="shared" si="32"/>
        <v>141.23181546212359</v>
      </c>
      <c r="AM62" s="1">
        <f t="shared" si="32"/>
        <v>144.05645177136608</v>
      </c>
      <c r="AN62" s="1">
        <f t="shared" si="32"/>
        <v>146.93758080679339</v>
      </c>
      <c r="AO62" s="1">
        <f t="shared" si="32"/>
        <v>149.87633242292929</v>
      </c>
      <c r="AP62" s="1">
        <f t="shared" si="32"/>
        <v>152.87385907138784</v>
      </c>
      <c r="AQ62" s="1">
        <f t="shared" si="32"/>
        <v>155.93133625281564</v>
      </c>
      <c r="AR62" s="1">
        <f t="shared" si="32"/>
        <v>159.04996297787193</v>
      </c>
      <c r="AS62" s="1">
        <f t="shared" si="32"/>
        <v>104.34479722175126</v>
      </c>
      <c r="AT62" s="1">
        <f t="shared" si="32"/>
        <v>106.43169316618629</v>
      </c>
      <c r="AU62" s="1">
        <f t="shared" si="33"/>
        <v>108.56032702951002</v>
      </c>
      <c r="AV62" s="1">
        <f t="shared" si="33"/>
        <v>110.73153357010021</v>
      </c>
      <c r="AW62" s="1">
        <f t="shared" si="33"/>
        <v>112.94616424150222</v>
      </c>
      <c r="AX62" s="1">
        <f t="shared" si="33"/>
        <v>115.20508752633226</v>
      </c>
      <c r="AY62" s="1">
        <f t="shared" si="33"/>
        <v>117.50918927685892</v>
      </c>
      <c r="AZ62" s="1">
        <f t="shared" si="33"/>
        <v>119.85937306239607</v>
      </c>
      <c r="BA62" s="1">
        <f t="shared" si="33"/>
        <v>122.256560523644</v>
      </c>
      <c r="BB62" s="1">
        <f t="shared" si="33"/>
        <v>124.70169173411688</v>
      </c>
      <c r="BC62" s="1">
        <f t="shared" si="33"/>
        <v>127.19572556879922</v>
      </c>
      <c r="BD62" s="1">
        <f t="shared" si="33"/>
        <v>129.73964008017518</v>
      </c>
      <c r="BE62" s="1">
        <f t="shared" si="34"/>
        <v>132.33443288177872</v>
      </c>
      <c r="BF62" s="1">
        <f t="shared" si="34"/>
        <v>134.98112153941429</v>
      </c>
      <c r="BG62" s="1">
        <f t="shared" si="34"/>
        <v>137.68074397020257</v>
      </c>
      <c r="BH62" s="1">
        <f t="shared" si="34"/>
        <v>140.43435884960658</v>
      </c>
      <c r="BI62" s="1">
        <f t="shared" si="34"/>
        <v>143.24304602659873</v>
      </c>
      <c r="BJ62" s="1">
        <f t="shared" si="34"/>
        <v>146.10790694713074</v>
      </c>
      <c r="BK62" s="1">
        <f t="shared" si="34"/>
        <v>149.03006508607334</v>
      </c>
      <c r="BL62" s="1">
        <f t="shared" si="34"/>
        <v>152.0106663877948</v>
      </c>
      <c r="BM62" s="1">
        <f t="shared" si="34"/>
        <v>155.05087971555071</v>
      </c>
      <c r="BN62" s="1">
        <f t="shared" si="34"/>
        <v>158.15189730986171</v>
      </c>
      <c r="BO62" s="1">
        <f t="shared" si="35"/>
        <v>161.31493525605896</v>
      </c>
      <c r="BP62" s="1">
        <f t="shared" si="35"/>
        <v>164.5412339611801</v>
      </c>
      <c r="BQ62" s="1">
        <f t="shared" si="35"/>
        <v>167.83205864040372</v>
      </c>
      <c r="BR62" s="1">
        <f t="shared" si="35"/>
        <v>171.18869981321177</v>
      </c>
      <c r="BS62" s="1">
        <f t="shared" si="35"/>
        <v>174.61247380947603</v>
      </c>
      <c r="BT62" s="1">
        <f t="shared" si="35"/>
        <v>178.10472328566553</v>
      </c>
      <c r="BU62" s="1">
        <f t="shared" si="35"/>
        <v>181.66681775137889</v>
      </c>
      <c r="BV62" s="1">
        <f t="shared" si="35"/>
        <v>185.30015410640641</v>
      </c>
      <c r="BW62" s="1">
        <f t="shared" si="35"/>
        <v>189.00615718853476</v>
      </c>
      <c r="BX62" s="1">
        <f t="shared" si="35"/>
        <v>192.78628033230547</v>
      </c>
      <c r="BY62" s="1">
        <f t="shared" si="36"/>
        <v>196.64200593895157</v>
      </c>
      <c r="BZ62" s="1">
        <f t="shared" si="36"/>
        <v>200.57484605773058</v>
      </c>
      <c r="CA62" s="1">
        <f t="shared" si="36"/>
        <v>204.5863429788852</v>
      </c>
      <c r="CB62" s="1">
        <f t="shared" si="36"/>
        <v>208.6780698384629</v>
      </c>
      <c r="CC62" s="1">
        <f t="shared" si="36"/>
        <v>212.85163123523219</v>
      </c>
      <c r="CD62" s="1">
        <f t="shared" si="36"/>
        <v>217.10866385993677</v>
      </c>
      <c r="CE62" s="1">
        <f t="shared" si="36"/>
        <v>221.45083713713552</v>
      </c>
    </row>
    <row r="63" spans="2:83" x14ac:dyDescent="0.35">
      <c r="B63">
        <f t="shared" si="37"/>
        <v>2033</v>
      </c>
      <c r="D63" t="s">
        <v>29</v>
      </c>
      <c r="G63" s="1">
        <f t="shared" si="29"/>
        <v>0</v>
      </c>
      <c r="H63" s="1">
        <f t="shared" si="29"/>
        <v>0</v>
      </c>
      <c r="I63" s="1">
        <f t="shared" si="29"/>
        <v>0</v>
      </c>
      <c r="J63" s="1">
        <f t="shared" si="29"/>
        <v>0</v>
      </c>
      <c r="K63" s="1">
        <f t="shared" si="29"/>
        <v>0</v>
      </c>
      <c r="L63" s="1">
        <f t="shared" si="29"/>
        <v>0</v>
      </c>
      <c r="M63" s="1">
        <f t="shared" si="29"/>
        <v>0</v>
      </c>
      <c r="N63" s="1">
        <f t="shared" si="29"/>
        <v>0</v>
      </c>
      <c r="O63" s="1">
        <f t="shared" si="29"/>
        <v>0</v>
      </c>
      <c r="P63" s="1">
        <f t="shared" si="29"/>
        <v>87.902898855045237</v>
      </c>
      <c r="Q63" s="1">
        <f t="shared" si="30"/>
        <v>89.660956832146141</v>
      </c>
      <c r="R63" s="1">
        <f t="shared" si="30"/>
        <v>91.454175968789059</v>
      </c>
      <c r="S63" s="1">
        <f t="shared" si="30"/>
        <v>93.283259488164845</v>
      </c>
      <c r="T63" s="1">
        <f t="shared" si="30"/>
        <v>95.148924677928136</v>
      </c>
      <c r="U63" s="1">
        <f t="shared" si="30"/>
        <v>97.0519031714867</v>
      </c>
      <c r="V63" s="1">
        <f t="shared" si="30"/>
        <v>98.992941234916444</v>
      </c>
      <c r="W63" s="1">
        <f t="shared" si="30"/>
        <v>100.97280005961476</v>
      </c>
      <c r="X63" s="1">
        <f t="shared" si="30"/>
        <v>102.99225606080705</v>
      </c>
      <c r="Y63" s="1">
        <f t="shared" si="30"/>
        <v>105.05210118202319</v>
      </c>
      <c r="Z63" s="1">
        <f t="shared" si="30"/>
        <v>107.15314320566367</v>
      </c>
      <c r="AA63" s="1">
        <f t="shared" si="31"/>
        <v>109.29620606977691</v>
      </c>
      <c r="AB63" s="1">
        <f t="shared" si="31"/>
        <v>111.48213019117247</v>
      </c>
      <c r="AC63" s="1">
        <f t="shared" si="31"/>
        <v>113.71177279499592</v>
      </c>
      <c r="AD63" s="1">
        <f t="shared" si="31"/>
        <v>115.98600825089585</v>
      </c>
      <c r="AE63" s="1">
        <f t="shared" si="31"/>
        <v>118.30572841591373</v>
      </c>
      <c r="AF63" s="1">
        <f t="shared" si="31"/>
        <v>120.67184298423203</v>
      </c>
      <c r="AG63" s="1">
        <f t="shared" si="31"/>
        <v>123.08527984391668</v>
      </c>
      <c r="AH63" s="1">
        <f t="shared" si="31"/>
        <v>125.546985440795</v>
      </c>
      <c r="AI63" s="1">
        <f t="shared" si="31"/>
        <v>128.0579251496109</v>
      </c>
      <c r="AJ63" s="1">
        <f t="shared" si="31"/>
        <v>130.61908365260314</v>
      </c>
      <c r="AK63" s="1">
        <f t="shared" si="32"/>
        <v>133.23146532565517</v>
      </c>
      <c r="AL63" s="1">
        <f t="shared" si="32"/>
        <v>135.89609463216829</v>
      </c>
      <c r="AM63" s="1">
        <f t="shared" si="32"/>
        <v>138.61401652481163</v>
      </c>
      <c r="AN63" s="1">
        <f t="shared" si="32"/>
        <v>141.38629685530788</v>
      </c>
      <c r="AO63" s="1">
        <f t="shared" si="32"/>
        <v>144.21402279241403</v>
      </c>
      <c r="AP63" s="1">
        <f t="shared" si="32"/>
        <v>147.09830324826231</v>
      </c>
      <c r="AQ63" s="1">
        <f t="shared" si="32"/>
        <v>150.04026931322755</v>
      </c>
      <c r="AR63" s="1">
        <f t="shared" si="32"/>
        <v>153.04107469949213</v>
      </c>
      <c r="AS63" s="1">
        <f t="shared" si="32"/>
        <v>156.10189619348193</v>
      </c>
      <c r="AT63" s="1">
        <f t="shared" si="32"/>
        <v>106.43169316618629</v>
      </c>
      <c r="AU63" s="1">
        <f t="shared" si="33"/>
        <v>108.56032702951002</v>
      </c>
      <c r="AV63" s="1">
        <f t="shared" si="33"/>
        <v>110.73153357010021</v>
      </c>
      <c r="AW63" s="1">
        <f t="shared" si="33"/>
        <v>112.94616424150222</v>
      </c>
      <c r="AX63" s="1">
        <f t="shared" si="33"/>
        <v>115.20508752633226</v>
      </c>
      <c r="AY63" s="1">
        <f t="shared" si="33"/>
        <v>117.50918927685892</v>
      </c>
      <c r="AZ63" s="1">
        <f t="shared" si="33"/>
        <v>119.8593730623961</v>
      </c>
      <c r="BA63" s="1">
        <f t="shared" si="33"/>
        <v>122.256560523644</v>
      </c>
      <c r="BB63" s="1">
        <f t="shared" si="33"/>
        <v>124.70169173411688</v>
      </c>
      <c r="BC63" s="1">
        <f t="shared" si="33"/>
        <v>127.19572556879922</v>
      </c>
      <c r="BD63" s="1">
        <f t="shared" si="33"/>
        <v>129.73964008017521</v>
      </c>
      <c r="BE63" s="1">
        <f t="shared" si="34"/>
        <v>132.3344328817787</v>
      </c>
      <c r="BF63" s="1">
        <f t="shared" si="34"/>
        <v>134.98112153941429</v>
      </c>
      <c r="BG63" s="1">
        <f t="shared" si="34"/>
        <v>137.68074397020257</v>
      </c>
      <c r="BH63" s="1">
        <f t="shared" si="34"/>
        <v>140.43435884960664</v>
      </c>
      <c r="BI63" s="1">
        <f t="shared" si="34"/>
        <v>143.24304602659873</v>
      </c>
      <c r="BJ63" s="1">
        <f t="shared" si="34"/>
        <v>146.10790694713072</v>
      </c>
      <c r="BK63" s="1">
        <f t="shared" si="34"/>
        <v>149.03006508607336</v>
      </c>
      <c r="BL63" s="1">
        <f t="shared" si="34"/>
        <v>152.0106663877948</v>
      </c>
      <c r="BM63" s="1">
        <f t="shared" si="34"/>
        <v>155.05087971555068</v>
      </c>
      <c r="BN63" s="1">
        <f t="shared" si="34"/>
        <v>158.15189730986171</v>
      </c>
      <c r="BO63" s="1">
        <f t="shared" si="35"/>
        <v>161.31493525605893</v>
      </c>
      <c r="BP63" s="1">
        <f t="shared" si="35"/>
        <v>164.54123396118013</v>
      </c>
      <c r="BQ63" s="1">
        <f t="shared" si="35"/>
        <v>167.83205864040372</v>
      </c>
      <c r="BR63" s="1">
        <f t="shared" si="35"/>
        <v>171.1886998132118</v>
      </c>
      <c r="BS63" s="1">
        <f t="shared" si="35"/>
        <v>174.61247380947603</v>
      </c>
      <c r="BT63" s="1">
        <f t="shared" si="35"/>
        <v>178.10472328566556</v>
      </c>
      <c r="BU63" s="1">
        <f t="shared" si="35"/>
        <v>181.66681775137883</v>
      </c>
      <c r="BV63" s="1">
        <f t="shared" si="35"/>
        <v>185.30015410640647</v>
      </c>
      <c r="BW63" s="1">
        <f t="shared" si="35"/>
        <v>189.00615718853456</v>
      </c>
      <c r="BX63" s="1">
        <f t="shared" si="35"/>
        <v>192.78628033230547</v>
      </c>
      <c r="BY63" s="1">
        <f t="shared" si="36"/>
        <v>196.64200593895157</v>
      </c>
      <c r="BZ63" s="1">
        <f t="shared" si="36"/>
        <v>200.57484605773061</v>
      </c>
      <c r="CA63" s="1">
        <f t="shared" si="36"/>
        <v>204.5863429788852</v>
      </c>
      <c r="CB63" s="1">
        <f t="shared" si="36"/>
        <v>208.67806983846293</v>
      </c>
      <c r="CC63" s="1">
        <f t="shared" si="36"/>
        <v>212.85163123523219</v>
      </c>
      <c r="CD63" s="1">
        <f t="shared" si="36"/>
        <v>217.10866385993683</v>
      </c>
      <c r="CE63" s="1">
        <f t="shared" si="36"/>
        <v>221.45083713713552</v>
      </c>
    </row>
    <row r="64" spans="2:83" x14ac:dyDescent="0.35">
      <c r="B64">
        <f t="shared" si="37"/>
        <v>2034</v>
      </c>
      <c r="D64" t="s">
        <v>29</v>
      </c>
      <c r="G64" s="1">
        <f t="shared" ref="G64:P73" si="38">IF($B64&lt;=G$28,INDEX($G$34:$CE$34,MATCH(MIN($B64+INT((G$28-$B64)/$E$9)*$E$9),$G$28:$CE$28,0)),0)*(1+$E$12)^(MOD(G$28-$B64,$E$9))</f>
        <v>0</v>
      </c>
      <c r="H64" s="1">
        <f t="shared" si="38"/>
        <v>0</v>
      </c>
      <c r="I64" s="1">
        <f t="shared" si="38"/>
        <v>0</v>
      </c>
      <c r="J64" s="1">
        <f t="shared" si="38"/>
        <v>0</v>
      </c>
      <c r="K64" s="1">
        <f t="shared" si="38"/>
        <v>0</v>
      </c>
      <c r="L64" s="1">
        <f t="shared" si="38"/>
        <v>0</v>
      </c>
      <c r="M64" s="1">
        <f t="shared" si="38"/>
        <v>0</v>
      </c>
      <c r="N64" s="1">
        <f t="shared" si="38"/>
        <v>0</v>
      </c>
      <c r="O64" s="1">
        <f t="shared" si="38"/>
        <v>0</v>
      </c>
      <c r="P64" s="1">
        <f t="shared" si="38"/>
        <v>0</v>
      </c>
      <c r="Q64" s="1">
        <f t="shared" ref="Q64:Z73" si="39">IF($B64&lt;=Q$28,INDEX($G$34:$CE$34,MATCH(MIN($B64+INT((Q$28-$B64)/$E$9)*$E$9),$G$28:$CE$28,0)),0)*(1+$E$12)^(MOD(Q$28-$B64,$E$9))</f>
        <v>86.153825627138104</v>
      </c>
      <c r="R64" s="1">
        <f t="shared" si="39"/>
        <v>87.876902139680865</v>
      </c>
      <c r="S64" s="1">
        <f t="shared" si="39"/>
        <v>89.634440182474478</v>
      </c>
      <c r="T64" s="1">
        <f t="shared" si="39"/>
        <v>91.427128986123961</v>
      </c>
      <c r="U64" s="1">
        <f t="shared" si="39"/>
        <v>93.255671565846455</v>
      </c>
      <c r="V64" s="1">
        <f t="shared" si="39"/>
        <v>95.120784997163383</v>
      </c>
      <c r="W64" s="1">
        <f t="shared" si="39"/>
        <v>97.02320069710666</v>
      </c>
      <c r="X64" s="1">
        <f t="shared" si="39"/>
        <v>98.963664711048764</v>
      </c>
      <c r="Y64" s="1">
        <f t="shared" si="39"/>
        <v>100.94293800526975</v>
      </c>
      <c r="Z64" s="1">
        <f t="shared" si="39"/>
        <v>102.96179676537514</v>
      </c>
      <c r="AA64" s="1">
        <f t="shared" ref="AA64:AJ73" si="40">IF($B64&lt;=AA$28,INDEX($G$34:$CE$34,MATCH(MIN($B64+INT((AA$28-$B64)/$E$9)*$E$9),$G$28:$CE$28,0)),0)*(1+$E$12)^(MOD(AA$28-$B64,$E$9))</f>
        <v>105.02103270068265</v>
      </c>
      <c r="AB64" s="1">
        <f t="shared" si="40"/>
        <v>107.12145335469629</v>
      </c>
      <c r="AC64" s="1">
        <f t="shared" si="40"/>
        <v>109.26388242179023</v>
      </c>
      <c r="AD64" s="1">
        <f t="shared" si="40"/>
        <v>111.44916007022603</v>
      </c>
      <c r="AE64" s="1">
        <f t="shared" si="40"/>
        <v>113.67814327163056</v>
      </c>
      <c r="AF64" s="1">
        <f t="shared" si="40"/>
        <v>115.95170613706314</v>
      </c>
      <c r="AG64" s="1">
        <f t="shared" si="40"/>
        <v>118.27074025980443</v>
      </c>
      <c r="AH64" s="1">
        <f t="shared" si="40"/>
        <v>120.63615506500052</v>
      </c>
      <c r="AI64" s="1">
        <f t="shared" si="40"/>
        <v>123.04887816630053</v>
      </c>
      <c r="AJ64" s="1">
        <f t="shared" si="40"/>
        <v>125.50985572962652</v>
      </c>
      <c r="AK64" s="1">
        <f t="shared" ref="AK64:AT73" si="41">IF($B64&lt;=AK$28,INDEX($G$34:$CE$34,MATCH(MIN($B64+INT((AK$28-$B64)/$E$9)*$E$9),$G$28:$CE$28,0)),0)*(1+$E$12)^(MOD(AK$28-$B64,$E$9))</f>
        <v>128.02005284421907</v>
      </c>
      <c r="AL64" s="1">
        <f t="shared" si="41"/>
        <v>130.58045390110345</v>
      </c>
      <c r="AM64" s="1">
        <f t="shared" si="41"/>
        <v>133.19206297912552</v>
      </c>
      <c r="AN64" s="1">
        <f t="shared" si="41"/>
        <v>135.85590423870801</v>
      </c>
      <c r="AO64" s="1">
        <f t="shared" si="41"/>
        <v>138.57302232348218</v>
      </c>
      <c r="AP64" s="1">
        <f t="shared" si="41"/>
        <v>141.34448276995181</v>
      </c>
      <c r="AQ64" s="1">
        <f t="shared" si="41"/>
        <v>144.17137242535085</v>
      </c>
      <c r="AR64" s="1">
        <f t="shared" si="41"/>
        <v>147.05479987385786</v>
      </c>
      <c r="AS64" s="1">
        <f t="shared" si="41"/>
        <v>149.99589587133505</v>
      </c>
      <c r="AT64" s="1">
        <f t="shared" si="41"/>
        <v>152.99581378876172</v>
      </c>
      <c r="AU64" s="1">
        <f t="shared" ref="AU64:BD73" si="42">IF($B64&lt;=AU$28,INDEX($G$34:$CE$34,MATCH(MIN($B64+INT((AU$28-$B64)/$E$9)*$E$9),$G$28:$CE$28,0)),0)*(1+$E$12)^(MOD(AU$28-$B64,$E$9))</f>
        <v>108.56032702951002</v>
      </c>
      <c r="AV64" s="1">
        <f t="shared" si="42"/>
        <v>110.73153357010023</v>
      </c>
      <c r="AW64" s="1">
        <f t="shared" si="42"/>
        <v>112.94616424150223</v>
      </c>
      <c r="AX64" s="1">
        <f t="shared" si="42"/>
        <v>115.20508752633226</v>
      </c>
      <c r="AY64" s="1">
        <f t="shared" si="42"/>
        <v>117.50918927685892</v>
      </c>
      <c r="AZ64" s="1">
        <f t="shared" si="42"/>
        <v>119.85937306239609</v>
      </c>
      <c r="BA64" s="1">
        <f t="shared" si="42"/>
        <v>122.25656052364403</v>
      </c>
      <c r="BB64" s="1">
        <f t="shared" si="42"/>
        <v>124.70169173411688</v>
      </c>
      <c r="BC64" s="1">
        <f t="shared" si="42"/>
        <v>127.19572556879922</v>
      </c>
      <c r="BD64" s="1">
        <f t="shared" si="42"/>
        <v>129.73964008017521</v>
      </c>
      <c r="BE64" s="1">
        <f t="shared" ref="BE64:BN73" si="43">IF($B64&lt;=BE$28,INDEX($G$34:$CE$34,MATCH(MIN($B64+INT((BE$28-$B64)/$E$9)*$E$9),$G$28:$CE$28,0)),0)*(1+$E$12)^(MOD(BE$28-$B64,$E$9))</f>
        <v>132.33443288177872</v>
      </c>
      <c r="BF64" s="1">
        <f t="shared" si="43"/>
        <v>134.98112153941426</v>
      </c>
      <c r="BG64" s="1">
        <f t="shared" si="43"/>
        <v>137.68074397020257</v>
      </c>
      <c r="BH64" s="1">
        <f t="shared" si="43"/>
        <v>140.43435884960661</v>
      </c>
      <c r="BI64" s="1">
        <f t="shared" si="43"/>
        <v>143.24304602659876</v>
      </c>
      <c r="BJ64" s="1">
        <f t="shared" si="43"/>
        <v>146.10790694713072</v>
      </c>
      <c r="BK64" s="1">
        <f t="shared" si="43"/>
        <v>149.03006508607334</v>
      </c>
      <c r="BL64" s="1">
        <f t="shared" si="43"/>
        <v>152.01066638779483</v>
      </c>
      <c r="BM64" s="1">
        <f t="shared" si="43"/>
        <v>155.05087971555071</v>
      </c>
      <c r="BN64" s="1">
        <f t="shared" si="43"/>
        <v>158.15189730986171</v>
      </c>
      <c r="BO64" s="1">
        <f t="shared" ref="BO64:BX73" si="44">IF($B64&lt;=BO$28,INDEX($G$34:$CE$34,MATCH(MIN($B64+INT((BO$28-$B64)/$E$9)*$E$9),$G$28:$CE$28,0)),0)*(1+$E$12)^(MOD(BO$28-$B64,$E$9))</f>
        <v>161.31493525605896</v>
      </c>
      <c r="BP64" s="1">
        <f t="shared" si="44"/>
        <v>164.54123396118013</v>
      </c>
      <c r="BQ64" s="1">
        <f t="shared" si="44"/>
        <v>167.83205864040374</v>
      </c>
      <c r="BR64" s="1">
        <f t="shared" si="44"/>
        <v>171.18869981321177</v>
      </c>
      <c r="BS64" s="1">
        <f t="shared" si="44"/>
        <v>174.61247380947603</v>
      </c>
      <c r="BT64" s="1">
        <f t="shared" si="44"/>
        <v>178.10472328566556</v>
      </c>
      <c r="BU64" s="1">
        <f t="shared" si="44"/>
        <v>181.66681775137889</v>
      </c>
      <c r="BV64" s="1">
        <f t="shared" si="44"/>
        <v>185.30015410640641</v>
      </c>
      <c r="BW64" s="1">
        <f t="shared" si="44"/>
        <v>189.00615718853459</v>
      </c>
      <c r="BX64" s="1">
        <f t="shared" si="44"/>
        <v>192.78628033230524</v>
      </c>
      <c r="BY64" s="1">
        <f t="shared" ref="BY64:CE73" si="45">IF($B64&lt;=BY$28,INDEX($G$34:$CE$34,MATCH(MIN($B64+INT((BY$28-$B64)/$E$9)*$E$9),$G$28:$CE$28,0)),0)*(1+$E$12)^(MOD(BY$28-$B64,$E$9))</f>
        <v>196.64200593895157</v>
      </c>
      <c r="BZ64" s="1">
        <f t="shared" si="45"/>
        <v>200.57484605773061</v>
      </c>
      <c r="CA64" s="1">
        <f t="shared" si="45"/>
        <v>204.5863429788852</v>
      </c>
      <c r="CB64" s="1">
        <f t="shared" si="45"/>
        <v>208.6780698384629</v>
      </c>
      <c r="CC64" s="1">
        <f t="shared" si="45"/>
        <v>212.85163123523216</v>
      </c>
      <c r="CD64" s="1">
        <f t="shared" si="45"/>
        <v>217.10866385993683</v>
      </c>
      <c r="CE64" s="1">
        <f t="shared" si="45"/>
        <v>221.45083713713558</v>
      </c>
    </row>
    <row r="65" spans="2:83" x14ac:dyDescent="0.35">
      <c r="B65">
        <f t="shared" si="37"/>
        <v>2035</v>
      </c>
      <c r="D65" t="s">
        <v>29</v>
      </c>
      <c r="G65" s="1">
        <f t="shared" si="38"/>
        <v>0</v>
      </c>
      <c r="H65" s="1">
        <f t="shared" si="38"/>
        <v>0</v>
      </c>
      <c r="I65" s="1">
        <f t="shared" si="38"/>
        <v>0</v>
      </c>
      <c r="J65" s="1">
        <f t="shared" si="38"/>
        <v>0</v>
      </c>
      <c r="K65" s="1">
        <f t="shared" si="38"/>
        <v>0</v>
      </c>
      <c r="L65" s="1">
        <f t="shared" si="38"/>
        <v>0</v>
      </c>
      <c r="M65" s="1">
        <f t="shared" si="38"/>
        <v>0</v>
      </c>
      <c r="N65" s="1">
        <f t="shared" si="38"/>
        <v>0</v>
      </c>
      <c r="O65" s="1">
        <f t="shared" si="38"/>
        <v>0</v>
      </c>
      <c r="P65" s="1">
        <f t="shared" si="38"/>
        <v>0</v>
      </c>
      <c r="Q65" s="1">
        <f t="shared" si="39"/>
        <v>0</v>
      </c>
      <c r="R65" s="1">
        <f t="shared" si="39"/>
        <v>84.313141641491882</v>
      </c>
      <c r="S65" s="1">
        <f t="shared" si="39"/>
        <v>85.999404474321722</v>
      </c>
      <c r="T65" s="1">
        <f t="shared" si="39"/>
        <v>87.719392563808157</v>
      </c>
      <c r="U65" s="1">
        <f t="shared" si="39"/>
        <v>89.473780415084306</v>
      </c>
      <c r="V65" s="1">
        <f t="shared" si="39"/>
        <v>91.263256023386006</v>
      </c>
      <c r="W65" s="1">
        <f t="shared" si="39"/>
        <v>93.088521143853725</v>
      </c>
      <c r="X65" s="1">
        <f t="shared" si="39"/>
        <v>94.950291566730797</v>
      </c>
      <c r="Y65" s="1">
        <f t="shared" si="39"/>
        <v>96.849297398065403</v>
      </c>
      <c r="Z65" s="1">
        <f t="shared" si="39"/>
        <v>98.786283346026721</v>
      </c>
      <c r="AA65" s="1">
        <f t="shared" si="40"/>
        <v>100.76200901294725</v>
      </c>
      <c r="AB65" s="1">
        <f t="shared" si="40"/>
        <v>102.7772491932062</v>
      </c>
      <c r="AC65" s="1">
        <f t="shared" si="40"/>
        <v>104.8327941770703</v>
      </c>
      <c r="AD65" s="1">
        <f t="shared" si="40"/>
        <v>106.92945006061173</v>
      </c>
      <c r="AE65" s="1">
        <f t="shared" si="40"/>
        <v>109.06803906182395</v>
      </c>
      <c r="AF65" s="1">
        <f t="shared" si="40"/>
        <v>111.24939984306044</v>
      </c>
      <c r="AG65" s="1">
        <f t="shared" si="40"/>
        <v>113.47438783992162</v>
      </c>
      <c r="AH65" s="1">
        <f t="shared" si="40"/>
        <v>115.74387559672007</v>
      </c>
      <c r="AI65" s="1">
        <f t="shared" si="40"/>
        <v>118.05875310865449</v>
      </c>
      <c r="AJ65" s="1">
        <f t="shared" si="40"/>
        <v>120.41992817082756</v>
      </c>
      <c r="AK65" s="1">
        <f t="shared" si="41"/>
        <v>122.82832673424411</v>
      </c>
      <c r="AL65" s="1">
        <f t="shared" si="41"/>
        <v>125.28489326892901</v>
      </c>
      <c r="AM65" s="1">
        <f t="shared" si="41"/>
        <v>127.79059113430758</v>
      </c>
      <c r="AN65" s="1">
        <f t="shared" si="41"/>
        <v>130.34640295699373</v>
      </c>
      <c r="AO65" s="1">
        <f t="shared" si="41"/>
        <v>132.95333101613357</v>
      </c>
      <c r="AP65" s="1">
        <f t="shared" si="41"/>
        <v>135.61239763645625</v>
      </c>
      <c r="AQ65" s="1">
        <f t="shared" si="41"/>
        <v>138.32464558918539</v>
      </c>
      <c r="AR65" s="1">
        <f t="shared" si="41"/>
        <v>141.09113850096912</v>
      </c>
      <c r="AS65" s="1">
        <f t="shared" si="41"/>
        <v>143.91296127098846</v>
      </c>
      <c r="AT65" s="1">
        <f t="shared" si="41"/>
        <v>146.79122049640827</v>
      </c>
      <c r="AU65" s="1">
        <f t="shared" si="42"/>
        <v>149.7270449063364</v>
      </c>
      <c r="AV65" s="1">
        <f t="shared" si="42"/>
        <v>110.73153357010023</v>
      </c>
      <c r="AW65" s="1">
        <f t="shared" si="42"/>
        <v>112.94616424150223</v>
      </c>
      <c r="AX65" s="1">
        <f t="shared" si="42"/>
        <v>115.20508752633228</v>
      </c>
      <c r="AY65" s="1">
        <f t="shared" si="42"/>
        <v>117.50918927685892</v>
      </c>
      <c r="AZ65" s="1">
        <f t="shared" si="42"/>
        <v>119.8593730623961</v>
      </c>
      <c r="BA65" s="1">
        <f t="shared" si="42"/>
        <v>122.25656052364403</v>
      </c>
      <c r="BB65" s="1">
        <f t="shared" si="42"/>
        <v>124.70169173411691</v>
      </c>
      <c r="BC65" s="1">
        <f t="shared" si="42"/>
        <v>127.19572556879922</v>
      </c>
      <c r="BD65" s="1">
        <f t="shared" si="42"/>
        <v>129.73964008017521</v>
      </c>
      <c r="BE65" s="1">
        <f t="shared" si="43"/>
        <v>132.33443288177872</v>
      </c>
      <c r="BF65" s="1">
        <f t="shared" si="43"/>
        <v>134.98112153941429</v>
      </c>
      <c r="BG65" s="1">
        <f t="shared" si="43"/>
        <v>137.68074397020257</v>
      </c>
      <c r="BH65" s="1">
        <f t="shared" si="43"/>
        <v>140.43435884960664</v>
      </c>
      <c r="BI65" s="1">
        <f t="shared" si="43"/>
        <v>143.24304602659876</v>
      </c>
      <c r="BJ65" s="1">
        <f t="shared" si="43"/>
        <v>146.10790694713074</v>
      </c>
      <c r="BK65" s="1">
        <f t="shared" si="43"/>
        <v>149.03006508607334</v>
      </c>
      <c r="BL65" s="1">
        <f t="shared" si="43"/>
        <v>152.01066638779483</v>
      </c>
      <c r="BM65" s="1">
        <f t="shared" si="43"/>
        <v>155.05087971555074</v>
      </c>
      <c r="BN65" s="1">
        <f t="shared" si="43"/>
        <v>158.15189730986171</v>
      </c>
      <c r="BO65" s="1">
        <f t="shared" si="44"/>
        <v>161.31493525605896</v>
      </c>
      <c r="BP65" s="1">
        <f t="shared" si="44"/>
        <v>164.54123396118015</v>
      </c>
      <c r="BQ65" s="1">
        <f t="shared" si="44"/>
        <v>167.83205864040374</v>
      </c>
      <c r="BR65" s="1">
        <f t="shared" si="44"/>
        <v>171.18869981321183</v>
      </c>
      <c r="BS65" s="1">
        <f t="shared" si="44"/>
        <v>174.61247380947603</v>
      </c>
      <c r="BT65" s="1">
        <f t="shared" si="44"/>
        <v>178.10472328566556</v>
      </c>
      <c r="BU65" s="1">
        <f t="shared" si="44"/>
        <v>181.66681775137886</v>
      </c>
      <c r="BV65" s="1">
        <f t="shared" si="44"/>
        <v>185.30015410640647</v>
      </c>
      <c r="BW65" s="1">
        <f t="shared" si="44"/>
        <v>189.00615718853456</v>
      </c>
      <c r="BX65" s="1">
        <f t="shared" si="44"/>
        <v>192.7862803323053</v>
      </c>
      <c r="BY65" s="1">
        <f t="shared" si="45"/>
        <v>196.64200593895137</v>
      </c>
      <c r="BZ65" s="1">
        <f t="shared" si="45"/>
        <v>200.57484605773061</v>
      </c>
      <c r="CA65" s="1">
        <f t="shared" si="45"/>
        <v>204.58634297888523</v>
      </c>
      <c r="CB65" s="1">
        <f t="shared" si="45"/>
        <v>208.67806983846293</v>
      </c>
      <c r="CC65" s="1">
        <f t="shared" si="45"/>
        <v>212.85163123523216</v>
      </c>
      <c r="CD65" s="1">
        <f t="shared" si="45"/>
        <v>217.10866385993683</v>
      </c>
      <c r="CE65" s="1">
        <f t="shared" si="45"/>
        <v>221.45083713713558</v>
      </c>
    </row>
    <row r="66" spans="2:83" x14ac:dyDescent="0.35">
      <c r="B66">
        <f t="shared" si="37"/>
        <v>2036</v>
      </c>
      <c r="D66" t="s">
        <v>29</v>
      </c>
      <c r="G66" s="1">
        <f t="shared" si="38"/>
        <v>0</v>
      </c>
      <c r="H66" s="1">
        <f t="shared" si="38"/>
        <v>0</v>
      </c>
      <c r="I66" s="1">
        <f t="shared" si="38"/>
        <v>0</v>
      </c>
      <c r="J66" s="1">
        <f t="shared" si="38"/>
        <v>0</v>
      </c>
      <c r="K66" s="1">
        <f t="shared" si="38"/>
        <v>0</v>
      </c>
      <c r="L66" s="1">
        <f t="shared" si="38"/>
        <v>0</v>
      </c>
      <c r="M66" s="1">
        <f t="shared" si="38"/>
        <v>0</v>
      </c>
      <c r="N66" s="1">
        <f t="shared" si="38"/>
        <v>0</v>
      </c>
      <c r="O66" s="1">
        <f t="shared" si="38"/>
        <v>0</v>
      </c>
      <c r="P66" s="1">
        <f t="shared" si="38"/>
        <v>0</v>
      </c>
      <c r="Q66" s="1">
        <f t="shared" si="39"/>
        <v>0</v>
      </c>
      <c r="R66" s="1">
        <f t="shared" si="39"/>
        <v>0</v>
      </c>
      <c r="S66" s="1">
        <f t="shared" si="39"/>
        <v>82.552872054980824</v>
      </c>
      <c r="T66" s="1">
        <f t="shared" si="39"/>
        <v>84.203929496080448</v>
      </c>
      <c r="U66" s="1">
        <f t="shared" si="39"/>
        <v>85.888008086002046</v>
      </c>
      <c r="V66" s="1">
        <f t="shared" si="39"/>
        <v>87.605768247722082</v>
      </c>
      <c r="W66" s="1">
        <f t="shared" si="39"/>
        <v>89.357883612676531</v>
      </c>
      <c r="X66" s="1">
        <f t="shared" si="39"/>
        <v>91.145041284930059</v>
      </c>
      <c r="Y66" s="1">
        <f t="shared" si="39"/>
        <v>92.96794211062867</v>
      </c>
      <c r="Z66" s="1">
        <f t="shared" si="39"/>
        <v>94.827300952841227</v>
      </c>
      <c r="AA66" s="1">
        <f t="shared" si="40"/>
        <v>96.723846971898055</v>
      </c>
      <c r="AB66" s="1">
        <f t="shared" si="40"/>
        <v>98.658323911336012</v>
      </c>
      <c r="AC66" s="1">
        <f t="shared" si="40"/>
        <v>100.63149038956274</v>
      </c>
      <c r="AD66" s="1">
        <f t="shared" si="40"/>
        <v>102.64412019735398</v>
      </c>
      <c r="AE66" s="1">
        <f t="shared" si="40"/>
        <v>104.69700260130108</v>
      </c>
      <c r="AF66" s="1">
        <f t="shared" si="40"/>
        <v>106.79094265332709</v>
      </c>
      <c r="AG66" s="1">
        <f t="shared" si="40"/>
        <v>108.92676150639365</v>
      </c>
      <c r="AH66" s="1">
        <f t="shared" si="40"/>
        <v>111.10529673652148</v>
      </c>
      <c r="AI66" s="1">
        <f t="shared" si="40"/>
        <v>113.32740267125193</v>
      </c>
      <c r="AJ66" s="1">
        <f t="shared" si="40"/>
        <v>115.59395072467699</v>
      </c>
      <c r="AK66" s="1">
        <f t="shared" si="41"/>
        <v>117.90582973917051</v>
      </c>
      <c r="AL66" s="1">
        <f t="shared" si="41"/>
        <v>120.26394633395391</v>
      </c>
      <c r="AM66" s="1">
        <f t="shared" si="41"/>
        <v>122.669225260633</v>
      </c>
      <c r="AN66" s="1">
        <f t="shared" si="41"/>
        <v>125.12260976584565</v>
      </c>
      <c r="AO66" s="1">
        <f t="shared" si="41"/>
        <v>127.62506196116257</v>
      </c>
      <c r="AP66" s="1">
        <f t="shared" si="41"/>
        <v>130.1775632003858</v>
      </c>
      <c r="AQ66" s="1">
        <f t="shared" si="41"/>
        <v>132.78111446439354</v>
      </c>
      <c r="AR66" s="1">
        <f t="shared" si="41"/>
        <v>135.4367367536814</v>
      </c>
      <c r="AS66" s="1">
        <f t="shared" si="41"/>
        <v>138.14547148875505</v>
      </c>
      <c r="AT66" s="1">
        <f t="shared" si="41"/>
        <v>140.90838091853013</v>
      </c>
      <c r="AU66" s="1">
        <f t="shared" si="42"/>
        <v>143.72654853690074</v>
      </c>
      <c r="AV66" s="1">
        <f t="shared" si="42"/>
        <v>146.60107950763873</v>
      </c>
      <c r="AW66" s="1">
        <f t="shared" si="42"/>
        <v>112.94616424150223</v>
      </c>
      <c r="AX66" s="1">
        <f t="shared" si="42"/>
        <v>115.20508752633228</v>
      </c>
      <c r="AY66" s="1">
        <f t="shared" si="42"/>
        <v>117.50918927685892</v>
      </c>
      <c r="AZ66" s="1">
        <f t="shared" si="42"/>
        <v>119.85937306239609</v>
      </c>
      <c r="BA66" s="1">
        <f t="shared" si="42"/>
        <v>122.25656052364401</v>
      </c>
      <c r="BB66" s="1">
        <f t="shared" si="42"/>
        <v>124.70169173411691</v>
      </c>
      <c r="BC66" s="1">
        <f t="shared" si="42"/>
        <v>127.19572556879925</v>
      </c>
      <c r="BD66" s="1">
        <f t="shared" si="42"/>
        <v>129.73964008017521</v>
      </c>
      <c r="BE66" s="1">
        <f t="shared" si="43"/>
        <v>132.33443288177872</v>
      </c>
      <c r="BF66" s="1">
        <f t="shared" si="43"/>
        <v>134.98112153941429</v>
      </c>
      <c r="BG66" s="1">
        <f t="shared" si="43"/>
        <v>137.6807439702026</v>
      </c>
      <c r="BH66" s="1">
        <f t="shared" si="43"/>
        <v>140.43435884960661</v>
      </c>
      <c r="BI66" s="1">
        <f t="shared" si="43"/>
        <v>143.24304602659876</v>
      </c>
      <c r="BJ66" s="1">
        <f t="shared" si="43"/>
        <v>146.10790694713074</v>
      </c>
      <c r="BK66" s="1">
        <f t="shared" si="43"/>
        <v>149.03006508607336</v>
      </c>
      <c r="BL66" s="1">
        <f t="shared" si="43"/>
        <v>152.0106663877948</v>
      </c>
      <c r="BM66" s="1">
        <f t="shared" si="43"/>
        <v>155.05087971555071</v>
      </c>
      <c r="BN66" s="1">
        <f t="shared" si="43"/>
        <v>158.15189730986174</v>
      </c>
      <c r="BO66" s="1">
        <f t="shared" si="44"/>
        <v>161.31493525605896</v>
      </c>
      <c r="BP66" s="1">
        <f t="shared" si="44"/>
        <v>164.54123396118013</v>
      </c>
      <c r="BQ66" s="1">
        <f t="shared" si="44"/>
        <v>167.83205864040374</v>
      </c>
      <c r="BR66" s="1">
        <f t="shared" si="44"/>
        <v>171.1886998132118</v>
      </c>
      <c r="BS66" s="1">
        <f t="shared" si="44"/>
        <v>174.61247380947606</v>
      </c>
      <c r="BT66" s="1">
        <f t="shared" si="44"/>
        <v>178.10472328566556</v>
      </c>
      <c r="BU66" s="1">
        <f t="shared" si="44"/>
        <v>181.66681775137886</v>
      </c>
      <c r="BV66" s="1">
        <f t="shared" si="44"/>
        <v>185.30015410640644</v>
      </c>
      <c r="BW66" s="1">
        <f t="shared" si="44"/>
        <v>189.00615718853459</v>
      </c>
      <c r="BX66" s="1">
        <f t="shared" si="44"/>
        <v>192.78628033230524</v>
      </c>
      <c r="BY66" s="1">
        <f t="shared" si="45"/>
        <v>196.6420059389514</v>
      </c>
      <c r="BZ66" s="1">
        <f t="shared" si="45"/>
        <v>200.57484605773038</v>
      </c>
      <c r="CA66" s="1">
        <f t="shared" si="45"/>
        <v>204.58634297888523</v>
      </c>
      <c r="CB66" s="1">
        <f t="shared" si="45"/>
        <v>208.67806983846293</v>
      </c>
      <c r="CC66" s="1">
        <f t="shared" si="45"/>
        <v>212.85163123523219</v>
      </c>
      <c r="CD66" s="1">
        <f t="shared" si="45"/>
        <v>217.10866385993683</v>
      </c>
      <c r="CE66" s="1">
        <f t="shared" si="45"/>
        <v>221.45083713713558</v>
      </c>
    </row>
    <row r="67" spans="2:83" x14ac:dyDescent="0.35">
      <c r="B67">
        <f t="shared" si="37"/>
        <v>2037</v>
      </c>
      <c r="D67" t="s">
        <v>29</v>
      </c>
      <c r="G67" s="1">
        <f t="shared" si="38"/>
        <v>0</v>
      </c>
      <c r="H67" s="1">
        <f t="shared" si="38"/>
        <v>0</v>
      </c>
      <c r="I67" s="1">
        <f t="shared" si="38"/>
        <v>0</v>
      </c>
      <c r="J67" s="1">
        <f t="shared" si="38"/>
        <v>0</v>
      </c>
      <c r="K67" s="1">
        <f t="shared" si="38"/>
        <v>0</v>
      </c>
      <c r="L67" s="1">
        <f t="shared" si="38"/>
        <v>0</v>
      </c>
      <c r="M67" s="1">
        <f t="shared" si="38"/>
        <v>0</v>
      </c>
      <c r="N67" s="1">
        <f t="shared" si="38"/>
        <v>0</v>
      </c>
      <c r="O67" s="1">
        <f t="shared" si="38"/>
        <v>0</v>
      </c>
      <c r="P67" s="1">
        <f t="shared" si="38"/>
        <v>0</v>
      </c>
      <c r="Q67" s="1">
        <f t="shared" si="39"/>
        <v>0</v>
      </c>
      <c r="R67" s="1">
        <f t="shared" si="39"/>
        <v>0</v>
      </c>
      <c r="S67" s="1">
        <f t="shared" si="39"/>
        <v>0</v>
      </c>
      <c r="T67" s="1">
        <f t="shared" si="39"/>
        <v>80.82935295548603</v>
      </c>
      <c r="U67" s="1">
        <f t="shared" si="39"/>
        <v>82.445940014595749</v>
      </c>
      <c r="V67" s="1">
        <f t="shared" si="39"/>
        <v>84.094858814887658</v>
      </c>
      <c r="W67" s="1">
        <f t="shared" si="39"/>
        <v>85.776755991185411</v>
      </c>
      <c r="X67" s="1">
        <f t="shared" si="39"/>
        <v>87.492291111009123</v>
      </c>
      <c r="Y67" s="1">
        <f t="shared" si="39"/>
        <v>89.242136933229318</v>
      </c>
      <c r="Z67" s="1">
        <f t="shared" si="39"/>
        <v>91.026979671893898</v>
      </c>
      <c r="AA67" s="1">
        <f t="shared" si="40"/>
        <v>92.847519265331755</v>
      </c>
      <c r="AB67" s="1">
        <f t="shared" si="40"/>
        <v>94.704469650638401</v>
      </c>
      <c r="AC67" s="1">
        <f t="shared" si="40"/>
        <v>96.598559043651164</v>
      </c>
      <c r="AD67" s="1">
        <f t="shared" si="40"/>
        <v>98.530530224524199</v>
      </c>
      <c r="AE67" s="1">
        <f t="shared" si="40"/>
        <v>100.50114082901466</v>
      </c>
      <c r="AF67" s="1">
        <f t="shared" si="40"/>
        <v>102.51116364559498</v>
      </c>
      <c r="AG67" s="1">
        <f t="shared" si="40"/>
        <v>104.56138691850687</v>
      </c>
      <c r="AH67" s="1">
        <f t="shared" si="40"/>
        <v>106.65261465687702</v>
      </c>
      <c r="AI67" s="1">
        <f t="shared" si="40"/>
        <v>108.78566695001453</v>
      </c>
      <c r="AJ67" s="1">
        <f t="shared" si="40"/>
        <v>110.96138028901484</v>
      </c>
      <c r="AK67" s="1">
        <f t="shared" si="41"/>
        <v>113.18060789479514</v>
      </c>
      <c r="AL67" s="1">
        <f t="shared" si="41"/>
        <v>115.44422005269104</v>
      </c>
      <c r="AM67" s="1">
        <f t="shared" si="41"/>
        <v>117.75310445374485</v>
      </c>
      <c r="AN67" s="1">
        <f t="shared" si="41"/>
        <v>120.10816654281976</v>
      </c>
      <c r="AO67" s="1">
        <f t="shared" si="41"/>
        <v>122.51032987367614</v>
      </c>
      <c r="AP67" s="1">
        <f t="shared" si="41"/>
        <v>124.96053647114967</v>
      </c>
      <c r="AQ67" s="1">
        <f t="shared" si="41"/>
        <v>127.45974720057265</v>
      </c>
      <c r="AR67" s="1">
        <f t="shared" si="41"/>
        <v>130.0089421445841</v>
      </c>
      <c r="AS67" s="1">
        <f t="shared" si="41"/>
        <v>132.60912098747579</v>
      </c>
      <c r="AT67" s="1">
        <f t="shared" si="41"/>
        <v>135.26130340722531</v>
      </c>
      <c r="AU67" s="1">
        <f t="shared" si="42"/>
        <v>137.96652947536978</v>
      </c>
      <c r="AV67" s="1">
        <f t="shared" si="42"/>
        <v>140.72586006487722</v>
      </c>
      <c r="AW67" s="1">
        <f t="shared" si="42"/>
        <v>143.54037726617474</v>
      </c>
      <c r="AX67" s="1">
        <f t="shared" si="42"/>
        <v>115.20508752633228</v>
      </c>
      <c r="AY67" s="1">
        <f t="shared" si="42"/>
        <v>117.50918927685892</v>
      </c>
      <c r="AZ67" s="1">
        <f t="shared" si="42"/>
        <v>119.8593730623961</v>
      </c>
      <c r="BA67" s="1">
        <f t="shared" si="42"/>
        <v>122.25656052364401</v>
      </c>
      <c r="BB67" s="1">
        <f t="shared" si="42"/>
        <v>124.70169173411691</v>
      </c>
      <c r="BC67" s="1">
        <f t="shared" si="42"/>
        <v>127.19572556879925</v>
      </c>
      <c r="BD67" s="1">
        <f t="shared" si="42"/>
        <v>129.73964008017523</v>
      </c>
      <c r="BE67" s="1">
        <f t="shared" si="43"/>
        <v>132.33443288177872</v>
      </c>
      <c r="BF67" s="1">
        <f t="shared" si="43"/>
        <v>134.98112153941429</v>
      </c>
      <c r="BG67" s="1">
        <f t="shared" si="43"/>
        <v>137.68074397020257</v>
      </c>
      <c r="BH67" s="1">
        <f t="shared" si="43"/>
        <v>140.43435884960664</v>
      </c>
      <c r="BI67" s="1">
        <f t="shared" si="43"/>
        <v>143.24304602659876</v>
      </c>
      <c r="BJ67" s="1">
        <f t="shared" si="43"/>
        <v>146.10790694713074</v>
      </c>
      <c r="BK67" s="1">
        <f t="shared" si="43"/>
        <v>149.03006508607336</v>
      </c>
      <c r="BL67" s="1">
        <f t="shared" si="43"/>
        <v>152.01066638779483</v>
      </c>
      <c r="BM67" s="1">
        <f t="shared" si="43"/>
        <v>155.05087971555068</v>
      </c>
      <c r="BN67" s="1">
        <f t="shared" si="43"/>
        <v>158.15189730986174</v>
      </c>
      <c r="BO67" s="1">
        <f t="shared" si="44"/>
        <v>161.31493525605899</v>
      </c>
      <c r="BP67" s="1">
        <f t="shared" si="44"/>
        <v>164.54123396118013</v>
      </c>
      <c r="BQ67" s="1">
        <f t="shared" si="44"/>
        <v>167.83205864040374</v>
      </c>
      <c r="BR67" s="1">
        <f t="shared" si="44"/>
        <v>171.18869981321183</v>
      </c>
      <c r="BS67" s="1">
        <f t="shared" si="44"/>
        <v>174.61247380947606</v>
      </c>
      <c r="BT67" s="1">
        <f t="shared" si="44"/>
        <v>178.10472328566559</v>
      </c>
      <c r="BU67" s="1">
        <f t="shared" si="44"/>
        <v>181.66681775137886</v>
      </c>
      <c r="BV67" s="1">
        <f t="shared" si="44"/>
        <v>185.30015410640644</v>
      </c>
      <c r="BW67" s="1">
        <f t="shared" si="44"/>
        <v>189.00615718853459</v>
      </c>
      <c r="BX67" s="1">
        <f t="shared" si="44"/>
        <v>192.7862803323053</v>
      </c>
      <c r="BY67" s="1">
        <f t="shared" si="45"/>
        <v>196.64200593895137</v>
      </c>
      <c r="BZ67" s="1">
        <f t="shared" si="45"/>
        <v>200.57484605773044</v>
      </c>
      <c r="CA67" s="1">
        <f t="shared" si="45"/>
        <v>204.586342978885</v>
      </c>
      <c r="CB67" s="1">
        <f t="shared" si="45"/>
        <v>208.67806983846293</v>
      </c>
      <c r="CC67" s="1">
        <f t="shared" si="45"/>
        <v>212.85163123523219</v>
      </c>
      <c r="CD67" s="1">
        <f t="shared" si="45"/>
        <v>217.10866385993683</v>
      </c>
      <c r="CE67" s="1">
        <f t="shared" si="45"/>
        <v>221.45083713713555</v>
      </c>
    </row>
    <row r="68" spans="2:83" x14ac:dyDescent="0.35">
      <c r="B68">
        <f t="shared" si="37"/>
        <v>2038</v>
      </c>
      <c r="D68" t="s">
        <v>29</v>
      </c>
      <c r="G68" s="1">
        <f t="shared" si="38"/>
        <v>0</v>
      </c>
      <c r="H68" s="1">
        <f t="shared" si="38"/>
        <v>0</v>
      </c>
      <c r="I68" s="1">
        <f t="shared" si="38"/>
        <v>0</v>
      </c>
      <c r="J68" s="1">
        <f t="shared" si="38"/>
        <v>0</v>
      </c>
      <c r="K68" s="1">
        <f t="shared" si="38"/>
        <v>0</v>
      </c>
      <c r="L68" s="1">
        <f t="shared" si="38"/>
        <v>0</v>
      </c>
      <c r="M68" s="1">
        <f t="shared" si="38"/>
        <v>0</v>
      </c>
      <c r="N68" s="1">
        <f t="shared" si="38"/>
        <v>0</v>
      </c>
      <c r="O68" s="1">
        <f t="shared" si="38"/>
        <v>0</v>
      </c>
      <c r="P68" s="1">
        <f t="shared" si="38"/>
        <v>0</v>
      </c>
      <c r="Q68" s="1">
        <f t="shared" si="39"/>
        <v>0</v>
      </c>
      <c r="R68" s="1">
        <f t="shared" si="39"/>
        <v>0</v>
      </c>
      <c r="S68" s="1">
        <f t="shared" si="39"/>
        <v>0</v>
      </c>
      <c r="T68" s="1">
        <f t="shared" si="39"/>
        <v>0</v>
      </c>
      <c r="U68" s="1">
        <f t="shared" si="39"/>
        <v>79.141817075137681</v>
      </c>
      <c r="V68" s="1">
        <f t="shared" si="39"/>
        <v>80.724653416640436</v>
      </c>
      <c r="W68" s="1">
        <f t="shared" si="39"/>
        <v>82.339146484973242</v>
      </c>
      <c r="X68" s="1">
        <f t="shared" si="39"/>
        <v>83.985929414672697</v>
      </c>
      <c r="Y68" s="1">
        <f t="shared" si="39"/>
        <v>85.665648002966165</v>
      </c>
      <c r="Z68" s="1">
        <f t="shared" si="39"/>
        <v>87.378960963025492</v>
      </c>
      <c r="AA68" s="1">
        <f t="shared" si="40"/>
        <v>89.126540182286007</v>
      </c>
      <c r="AB68" s="1">
        <f t="shared" si="40"/>
        <v>90.909070985931706</v>
      </c>
      <c r="AC68" s="1">
        <f t="shared" si="40"/>
        <v>92.727252405650347</v>
      </c>
      <c r="AD68" s="1">
        <f t="shared" si="40"/>
        <v>94.581797453763343</v>
      </c>
      <c r="AE68" s="1">
        <f t="shared" si="40"/>
        <v>96.473433402838623</v>
      </c>
      <c r="AF68" s="1">
        <f t="shared" si="40"/>
        <v>98.402902070895379</v>
      </c>
      <c r="AG68" s="1">
        <f t="shared" si="40"/>
        <v>100.3709601123133</v>
      </c>
      <c r="AH68" s="1">
        <f t="shared" si="40"/>
        <v>102.37837931455955</v>
      </c>
      <c r="AI68" s="1">
        <f t="shared" si="40"/>
        <v>104.42594690085076</v>
      </c>
      <c r="AJ68" s="1">
        <f t="shared" si="40"/>
        <v>106.51446583886775</v>
      </c>
      <c r="AK68" s="1">
        <f t="shared" si="41"/>
        <v>108.64475515564511</v>
      </c>
      <c r="AL68" s="1">
        <f t="shared" si="41"/>
        <v>110.81765025875804</v>
      </c>
      <c r="AM68" s="1">
        <f t="shared" si="41"/>
        <v>113.03400326393319</v>
      </c>
      <c r="AN68" s="1">
        <f t="shared" si="41"/>
        <v>115.29468332921184</v>
      </c>
      <c r="AO68" s="1">
        <f t="shared" si="41"/>
        <v>117.60057699579609</v>
      </c>
      <c r="AP68" s="1">
        <f t="shared" si="41"/>
        <v>119.952588535712</v>
      </c>
      <c r="AQ68" s="1">
        <f t="shared" si="41"/>
        <v>122.35164030642625</v>
      </c>
      <c r="AR68" s="1">
        <f t="shared" si="41"/>
        <v>124.79867311255475</v>
      </c>
      <c r="AS68" s="1">
        <f t="shared" si="41"/>
        <v>127.29464657480585</v>
      </c>
      <c r="AT68" s="1">
        <f t="shared" si="41"/>
        <v>129.84053950630198</v>
      </c>
      <c r="AU68" s="1">
        <f t="shared" si="42"/>
        <v>132.43735029642801</v>
      </c>
      <c r="AV68" s="1">
        <f t="shared" si="42"/>
        <v>135.08609730235656</v>
      </c>
      <c r="AW68" s="1">
        <f t="shared" si="42"/>
        <v>137.78781924840371</v>
      </c>
      <c r="AX68" s="1">
        <f t="shared" si="42"/>
        <v>140.54357563337177</v>
      </c>
      <c r="AY68" s="1">
        <f t="shared" si="42"/>
        <v>117.50918927685892</v>
      </c>
      <c r="AZ68" s="1">
        <f t="shared" si="42"/>
        <v>119.8593730623961</v>
      </c>
      <c r="BA68" s="1">
        <f t="shared" si="42"/>
        <v>122.25656052364401</v>
      </c>
      <c r="BB68" s="1">
        <f t="shared" si="42"/>
        <v>124.70169173411689</v>
      </c>
      <c r="BC68" s="1">
        <f t="shared" si="42"/>
        <v>127.19572556879923</v>
      </c>
      <c r="BD68" s="1">
        <f t="shared" si="42"/>
        <v>129.73964008017523</v>
      </c>
      <c r="BE68" s="1">
        <f t="shared" si="43"/>
        <v>132.33443288177872</v>
      </c>
      <c r="BF68" s="1">
        <f t="shared" si="43"/>
        <v>134.98112153941429</v>
      </c>
      <c r="BG68" s="1">
        <f t="shared" si="43"/>
        <v>137.68074397020257</v>
      </c>
      <c r="BH68" s="1">
        <f t="shared" si="43"/>
        <v>140.43435884960664</v>
      </c>
      <c r="BI68" s="1">
        <f t="shared" si="43"/>
        <v>143.24304602659876</v>
      </c>
      <c r="BJ68" s="1">
        <f t="shared" si="43"/>
        <v>146.10790694713072</v>
      </c>
      <c r="BK68" s="1">
        <f t="shared" si="43"/>
        <v>149.03006508607336</v>
      </c>
      <c r="BL68" s="1">
        <f t="shared" si="43"/>
        <v>152.01066638779483</v>
      </c>
      <c r="BM68" s="1">
        <f t="shared" si="43"/>
        <v>155.05087971555074</v>
      </c>
      <c r="BN68" s="1">
        <f t="shared" si="43"/>
        <v>158.15189730986171</v>
      </c>
      <c r="BO68" s="1">
        <f t="shared" si="44"/>
        <v>161.31493525605896</v>
      </c>
      <c r="BP68" s="1">
        <f t="shared" si="44"/>
        <v>164.54123396118015</v>
      </c>
      <c r="BQ68" s="1">
        <f t="shared" si="44"/>
        <v>167.83205864040374</v>
      </c>
      <c r="BR68" s="1">
        <f t="shared" si="44"/>
        <v>171.1886998132118</v>
      </c>
      <c r="BS68" s="1">
        <f t="shared" si="44"/>
        <v>174.61247380947606</v>
      </c>
      <c r="BT68" s="1">
        <f t="shared" si="44"/>
        <v>178.10472328566556</v>
      </c>
      <c r="BU68" s="1">
        <f t="shared" si="44"/>
        <v>181.66681775137889</v>
      </c>
      <c r="BV68" s="1">
        <f t="shared" si="44"/>
        <v>185.30015410640644</v>
      </c>
      <c r="BW68" s="1">
        <f t="shared" si="44"/>
        <v>189.00615718853456</v>
      </c>
      <c r="BX68" s="1">
        <f t="shared" si="44"/>
        <v>192.78628033230527</v>
      </c>
      <c r="BY68" s="1">
        <f t="shared" si="45"/>
        <v>196.6420059389514</v>
      </c>
      <c r="BZ68" s="1">
        <f t="shared" si="45"/>
        <v>200.57484605773038</v>
      </c>
      <c r="CA68" s="1">
        <f t="shared" si="45"/>
        <v>204.58634297888503</v>
      </c>
      <c r="CB68" s="1">
        <f t="shared" si="45"/>
        <v>208.6780698384627</v>
      </c>
      <c r="CC68" s="1">
        <f t="shared" si="45"/>
        <v>212.85163123523219</v>
      </c>
      <c r="CD68" s="1">
        <f t="shared" si="45"/>
        <v>217.10866385993683</v>
      </c>
      <c r="CE68" s="1">
        <f t="shared" si="45"/>
        <v>221.45083713713558</v>
      </c>
    </row>
    <row r="69" spans="2:83" x14ac:dyDescent="0.35">
      <c r="B69">
        <f t="shared" si="37"/>
        <v>2039</v>
      </c>
      <c r="D69" t="s">
        <v>29</v>
      </c>
      <c r="G69" s="1">
        <f t="shared" si="38"/>
        <v>0</v>
      </c>
      <c r="H69" s="1">
        <f t="shared" si="38"/>
        <v>0</v>
      </c>
      <c r="I69" s="1">
        <f t="shared" si="38"/>
        <v>0</v>
      </c>
      <c r="J69" s="1">
        <f t="shared" si="38"/>
        <v>0</v>
      </c>
      <c r="K69" s="1">
        <f t="shared" si="38"/>
        <v>0</v>
      </c>
      <c r="L69" s="1">
        <f t="shared" si="38"/>
        <v>0</v>
      </c>
      <c r="M69" s="1">
        <f t="shared" si="38"/>
        <v>0</v>
      </c>
      <c r="N69" s="1">
        <f t="shared" si="38"/>
        <v>0</v>
      </c>
      <c r="O69" s="1">
        <f t="shared" si="38"/>
        <v>0</v>
      </c>
      <c r="P69" s="1">
        <f t="shared" si="38"/>
        <v>0</v>
      </c>
      <c r="Q69" s="1">
        <f t="shared" si="39"/>
        <v>0</v>
      </c>
      <c r="R69" s="1">
        <f t="shared" si="39"/>
        <v>0</v>
      </c>
      <c r="S69" s="1">
        <f t="shared" si="39"/>
        <v>0</v>
      </c>
      <c r="T69" s="1">
        <f t="shared" si="39"/>
        <v>0</v>
      </c>
      <c r="U69" s="1">
        <f t="shared" si="39"/>
        <v>0</v>
      </c>
      <c r="V69" s="1">
        <f t="shared" si="39"/>
        <v>77.489513164900885</v>
      </c>
      <c r="W69" s="1">
        <f t="shared" si="39"/>
        <v>79.039303428198906</v>
      </c>
      <c r="X69" s="1">
        <f t="shared" si="39"/>
        <v>80.620089496762873</v>
      </c>
      <c r="Y69" s="1">
        <f t="shared" si="39"/>
        <v>82.232491286698135</v>
      </c>
      <c r="Z69" s="1">
        <f t="shared" si="39"/>
        <v>83.877141112432099</v>
      </c>
      <c r="AA69" s="1">
        <f t="shared" si="40"/>
        <v>85.554683934680739</v>
      </c>
      <c r="AB69" s="1">
        <f t="shared" si="40"/>
        <v>87.265777613374368</v>
      </c>
      <c r="AC69" s="1">
        <f t="shared" si="40"/>
        <v>89.011093165641824</v>
      </c>
      <c r="AD69" s="1">
        <f t="shared" si="40"/>
        <v>90.791315028954671</v>
      </c>
      <c r="AE69" s="1">
        <f t="shared" si="40"/>
        <v>92.607141329533775</v>
      </c>
      <c r="AF69" s="1">
        <f t="shared" si="40"/>
        <v>94.459284156124454</v>
      </c>
      <c r="AG69" s="1">
        <f t="shared" si="40"/>
        <v>96.348469839246917</v>
      </c>
      <c r="AH69" s="1">
        <f t="shared" si="40"/>
        <v>98.275439236031872</v>
      </c>
      <c r="AI69" s="1">
        <f t="shared" si="40"/>
        <v>100.24094802075251</v>
      </c>
      <c r="AJ69" s="1">
        <f t="shared" si="40"/>
        <v>102.24576698116756</v>
      </c>
      <c r="AK69" s="1">
        <f t="shared" si="41"/>
        <v>104.29068232079089</v>
      </c>
      <c r="AL69" s="1">
        <f t="shared" si="41"/>
        <v>106.37649596720672</v>
      </c>
      <c r="AM69" s="1">
        <f t="shared" si="41"/>
        <v>108.50402588655086</v>
      </c>
      <c r="AN69" s="1">
        <f t="shared" si="41"/>
        <v>110.67410640428187</v>
      </c>
      <c r="AO69" s="1">
        <f t="shared" si="41"/>
        <v>112.8875885323675</v>
      </c>
      <c r="AP69" s="1">
        <f t="shared" si="41"/>
        <v>115.14534030301486</v>
      </c>
      <c r="AQ69" s="1">
        <f t="shared" si="41"/>
        <v>117.44824710907515</v>
      </c>
      <c r="AR69" s="1">
        <f t="shared" si="41"/>
        <v>119.79721205125666</v>
      </c>
      <c r="AS69" s="1">
        <f t="shared" si="41"/>
        <v>122.19315629228178</v>
      </c>
      <c r="AT69" s="1">
        <f t="shared" si="41"/>
        <v>124.63701941812742</v>
      </c>
      <c r="AU69" s="1">
        <f t="shared" si="42"/>
        <v>127.12975980648997</v>
      </c>
      <c r="AV69" s="1">
        <f t="shared" si="42"/>
        <v>129.67235500261978</v>
      </c>
      <c r="AW69" s="1">
        <f t="shared" si="42"/>
        <v>132.26580210267215</v>
      </c>
      <c r="AX69" s="1">
        <f t="shared" si="42"/>
        <v>134.91111814472563</v>
      </c>
      <c r="AY69" s="1">
        <f t="shared" si="42"/>
        <v>137.60934050762012</v>
      </c>
      <c r="AZ69" s="1">
        <f t="shared" si="42"/>
        <v>119.8593730623961</v>
      </c>
      <c r="BA69" s="1">
        <f t="shared" si="42"/>
        <v>122.25656052364403</v>
      </c>
      <c r="BB69" s="1">
        <f t="shared" si="42"/>
        <v>124.70169173411691</v>
      </c>
      <c r="BC69" s="1">
        <f t="shared" si="42"/>
        <v>127.19572556879923</v>
      </c>
      <c r="BD69" s="1">
        <f t="shared" si="42"/>
        <v>129.73964008017523</v>
      </c>
      <c r="BE69" s="1">
        <f t="shared" si="43"/>
        <v>132.33443288177872</v>
      </c>
      <c r="BF69" s="1">
        <f t="shared" si="43"/>
        <v>134.98112153941432</v>
      </c>
      <c r="BG69" s="1">
        <f t="shared" si="43"/>
        <v>137.68074397020257</v>
      </c>
      <c r="BH69" s="1">
        <f t="shared" si="43"/>
        <v>140.43435884960664</v>
      </c>
      <c r="BI69" s="1">
        <f t="shared" si="43"/>
        <v>143.24304602659876</v>
      </c>
      <c r="BJ69" s="1">
        <f t="shared" si="43"/>
        <v>146.10790694713074</v>
      </c>
      <c r="BK69" s="1">
        <f t="shared" si="43"/>
        <v>149.03006508607334</v>
      </c>
      <c r="BL69" s="1">
        <f t="shared" si="43"/>
        <v>152.01066638779483</v>
      </c>
      <c r="BM69" s="1">
        <f t="shared" si="43"/>
        <v>155.05087971555071</v>
      </c>
      <c r="BN69" s="1">
        <f t="shared" si="43"/>
        <v>158.15189730986174</v>
      </c>
      <c r="BO69" s="1">
        <f t="shared" si="44"/>
        <v>161.31493525605893</v>
      </c>
      <c r="BP69" s="1">
        <f t="shared" si="44"/>
        <v>164.54123396118015</v>
      </c>
      <c r="BQ69" s="1">
        <f t="shared" si="44"/>
        <v>167.83205864040377</v>
      </c>
      <c r="BR69" s="1">
        <f t="shared" si="44"/>
        <v>171.18869981321183</v>
      </c>
      <c r="BS69" s="1">
        <f t="shared" si="44"/>
        <v>174.61247380947606</v>
      </c>
      <c r="BT69" s="1">
        <f t="shared" si="44"/>
        <v>178.10472328566559</v>
      </c>
      <c r="BU69" s="1">
        <f t="shared" si="44"/>
        <v>181.66681775137889</v>
      </c>
      <c r="BV69" s="1">
        <f t="shared" si="44"/>
        <v>185.30015410640647</v>
      </c>
      <c r="BW69" s="1">
        <f t="shared" si="44"/>
        <v>189.00615718853456</v>
      </c>
      <c r="BX69" s="1">
        <f t="shared" si="44"/>
        <v>192.78628033230527</v>
      </c>
      <c r="BY69" s="1">
        <f t="shared" si="45"/>
        <v>196.64200593895137</v>
      </c>
      <c r="BZ69" s="1">
        <f t="shared" si="45"/>
        <v>200.57484605773041</v>
      </c>
      <c r="CA69" s="1">
        <f t="shared" si="45"/>
        <v>204.586342978885</v>
      </c>
      <c r="CB69" s="1">
        <f t="shared" si="45"/>
        <v>208.67806983846273</v>
      </c>
      <c r="CC69" s="1">
        <f t="shared" si="45"/>
        <v>212.85163123523196</v>
      </c>
      <c r="CD69" s="1">
        <f t="shared" si="45"/>
        <v>217.10866385993683</v>
      </c>
      <c r="CE69" s="1">
        <f t="shared" si="45"/>
        <v>221.45083713713558</v>
      </c>
    </row>
    <row r="70" spans="2:83" x14ac:dyDescent="0.35">
      <c r="B70">
        <f t="shared" si="37"/>
        <v>2040</v>
      </c>
      <c r="D70" t="s">
        <v>29</v>
      </c>
      <c r="G70" s="1">
        <f t="shared" si="38"/>
        <v>0</v>
      </c>
      <c r="H70" s="1">
        <f t="shared" si="38"/>
        <v>0</v>
      </c>
      <c r="I70" s="1">
        <f t="shared" si="38"/>
        <v>0</v>
      </c>
      <c r="J70" s="1">
        <f t="shared" si="38"/>
        <v>0</v>
      </c>
      <c r="K70" s="1">
        <f t="shared" si="38"/>
        <v>0</v>
      </c>
      <c r="L70" s="1">
        <f t="shared" si="38"/>
        <v>0</v>
      </c>
      <c r="M70" s="1">
        <f t="shared" si="38"/>
        <v>0</v>
      </c>
      <c r="N70" s="1">
        <f t="shared" si="38"/>
        <v>0</v>
      </c>
      <c r="O70" s="1">
        <f t="shared" si="38"/>
        <v>0</v>
      </c>
      <c r="P70" s="1">
        <f t="shared" si="38"/>
        <v>0</v>
      </c>
      <c r="Q70" s="1">
        <f t="shared" si="39"/>
        <v>0</v>
      </c>
      <c r="R70" s="1">
        <f t="shared" si="39"/>
        <v>0</v>
      </c>
      <c r="S70" s="1">
        <f t="shared" si="39"/>
        <v>0</v>
      </c>
      <c r="T70" s="1">
        <f t="shared" si="39"/>
        <v>0</v>
      </c>
      <c r="U70" s="1">
        <f t="shared" si="39"/>
        <v>0</v>
      </c>
      <c r="V70" s="1">
        <f t="shared" si="39"/>
        <v>0</v>
      </c>
      <c r="W70" s="1">
        <f t="shared" si="39"/>
        <v>76.408879271273264</v>
      </c>
      <c r="X70" s="1">
        <f t="shared" si="39"/>
        <v>77.937056856698732</v>
      </c>
      <c r="Y70" s="1">
        <f t="shared" si="39"/>
        <v>79.49579799383271</v>
      </c>
      <c r="Z70" s="1">
        <f t="shared" si="39"/>
        <v>81.085713953709359</v>
      </c>
      <c r="AA70" s="1">
        <f t="shared" si="40"/>
        <v>82.707428232783542</v>
      </c>
      <c r="AB70" s="1">
        <f t="shared" si="40"/>
        <v>84.361576797439213</v>
      </c>
      <c r="AC70" s="1">
        <f t="shared" si="40"/>
        <v>86.04880833338801</v>
      </c>
      <c r="AD70" s="1">
        <f t="shared" si="40"/>
        <v>87.769784500055749</v>
      </c>
      <c r="AE70" s="1">
        <f t="shared" si="40"/>
        <v>89.525180190056872</v>
      </c>
      <c r="AF70" s="1">
        <f t="shared" si="40"/>
        <v>91.315683793858014</v>
      </c>
      <c r="AG70" s="1">
        <f t="shared" si="40"/>
        <v>93.141997469735173</v>
      </c>
      <c r="AH70" s="1">
        <f t="shared" si="40"/>
        <v>95.004837419129856</v>
      </c>
      <c r="AI70" s="1">
        <f t="shared" si="40"/>
        <v>96.904934167512465</v>
      </c>
      <c r="AJ70" s="1">
        <f t="shared" si="40"/>
        <v>98.843032850862713</v>
      </c>
      <c r="AK70" s="1">
        <f t="shared" si="41"/>
        <v>100.81989350787998</v>
      </c>
      <c r="AL70" s="1">
        <f t="shared" si="41"/>
        <v>102.83629137803754</v>
      </c>
      <c r="AM70" s="1">
        <f t="shared" si="41"/>
        <v>104.89301720559831</v>
      </c>
      <c r="AN70" s="1">
        <f t="shared" si="41"/>
        <v>106.99087754971029</v>
      </c>
      <c r="AO70" s="1">
        <f t="shared" si="41"/>
        <v>109.13069510070449</v>
      </c>
      <c r="AP70" s="1">
        <f t="shared" si="41"/>
        <v>111.31330900271857</v>
      </c>
      <c r="AQ70" s="1">
        <f t="shared" si="41"/>
        <v>113.53957518277295</v>
      </c>
      <c r="AR70" s="1">
        <f t="shared" si="41"/>
        <v>115.81036668642841</v>
      </c>
      <c r="AS70" s="1">
        <f t="shared" si="41"/>
        <v>118.12657402015698</v>
      </c>
      <c r="AT70" s="1">
        <f t="shared" si="41"/>
        <v>120.4891055005601</v>
      </c>
      <c r="AU70" s="1">
        <f t="shared" si="42"/>
        <v>122.89888761057131</v>
      </c>
      <c r="AV70" s="1">
        <f t="shared" si="42"/>
        <v>125.35686536278273</v>
      </c>
      <c r="AW70" s="1">
        <f t="shared" si="42"/>
        <v>127.8640026700384</v>
      </c>
      <c r="AX70" s="1">
        <f t="shared" si="42"/>
        <v>130.42128272343913</v>
      </c>
      <c r="AY70" s="1">
        <f t="shared" si="42"/>
        <v>133.02970837790795</v>
      </c>
      <c r="AZ70" s="1">
        <f t="shared" si="42"/>
        <v>135.6903025454661</v>
      </c>
      <c r="BA70" s="1">
        <f t="shared" si="42"/>
        <v>122.25656052364403</v>
      </c>
      <c r="BB70" s="1">
        <f t="shared" si="42"/>
        <v>124.70169173411691</v>
      </c>
      <c r="BC70" s="1">
        <f t="shared" si="42"/>
        <v>127.19572556879925</v>
      </c>
      <c r="BD70" s="1">
        <f t="shared" si="42"/>
        <v>129.73964008017523</v>
      </c>
      <c r="BE70" s="1">
        <f t="shared" si="43"/>
        <v>132.33443288177872</v>
      </c>
      <c r="BF70" s="1">
        <f t="shared" si="43"/>
        <v>134.98112153941432</v>
      </c>
      <c r="BG70" s="1">
        <f t="shared" si="43"/>
        <v>137.6807439702026</v>
      </c>
      <c r="BH70" s="1">
        <f t="shared" si="43"/>
        <v>140.43435884960664</v>
      </c>
      <c r="BI70" s="1">
        <f t="shared" si="43"/>
        <v>143.24304602659876</v>
      </c>
      <c r="BJ70" s="1">
        <f t="shared" si="43"/>
        <v>146.10790694713074</v>
      </c>
      <c r="BK70" s="1">
        <f t="shared" si="43"/>
        <v>149.03006508607336</v>
      </c>
      <c r="BL70" s="1">
        <f t="shared" si="43"/>
        <v>152.0106663877948</v>
      </c>
      <c r="BM70" s="1">
        <f t="shared" si="43"/>
        <v>155.05087971555074</v>
      </c>
      <c r="BN70" s="1">
        <f t="shared" si="43"/>
        <v>158.15189730986174</v>
      </c>
      <c r="BO70" s="1">
        <f t="shared" si="44"/>
        <v>161.31493525605899</v>
      </c>
      <c r="BP70" s="1">
        <f t="shared" si="44"/>
        <v>164.54123396118013</v>
      </c>
      <c r="BQ70" s="1">
        <f t="shared" si="44"/>
        <v>167.83205864040374</v>
      </c>
      <c r="BR70" s="1">
        <f t="shared" si="44"/>
        <v>171.18869981321183</v>
      </c>
      <c r="BS70" s="1">
        <f t="shared" si="44"/>
        <v>174.61247380947606</v>
      </c>
      <c r="BT70" s="1">
        <f t="shared" si="44"/>
        <v>178.10472328566559</v>
      </c>
      <c r="BU70" s="1">
        <f t="shared" si="44"/>
        <v>181.66681775137891</v>
      </c>
      <c r="BV70" s="1">
        <f t="shared" si="44"/>
        <v>185.30015410640647</v>
      </c>
      <c r="BW70" s="1">
        <f t="shared" si="44"/>
        <v>189.00615718853462</v>
      </c>
      <c r="BX70" s="1">
        <f t="shared" si="44"/>
        <v>192.78628033230527</v>
      </c>
      <c r="BY70" s="1">
        <f t="shared" si="45"/>
        <v>196.64200593895137</v>
      </c>
      <c r="BZ70" s="1">
        <f t="shared" si="45"/>
        <v>200.57484605773041</v>
      </c>
      <c r="CA70" s="1">
        <f t="shared" si="45"/>
        <v>204.58634297888503</v>
      </c>
      <c r="CB70" s="1">
        <f t="shared" si="45"/>
        <v>208.6780698384627</v>
      </c>
      <c r="CC70" s="1">
        <f t="shared" si="45"/>
        <v>212.85163123523199</v>
      </c>
      <c r="CD70" s="1">
        <f t="shared" si="45"/>
        <v>217.1086638599366</v>
      </c>
      <c r="CE70" s="1">
        <f t="shared" si="45"/>
        <v>221.45083713713558</v>
      </c>
    </row>
    <row r="71" spans="2:83" x14ac:dyDescent="0.35">
      <c r="B71">
        <f t="shared" si="37"/>
        <v>2041</v>
      </c>
      <c r="D71" t="s">
        <v>29</v>
      </c>
      <c r="G71" s="1">
        <f t="shared" si="38"/>
        <v>0</v>
      </c>
      <c r="H71" s="1">
        <f t="shared" si="38"/>
        <v>0</v>
      </c>
      <c r="I71" s="1">
        <f t="shared" si="38"/>
        <v>0</v>
      </c>
      <c r="J71" s="1">
        <f t="shared" si="38"/>
        <v>0</v>
      </c>
      <c r="K71" s="1">
        <f t="shared" si="38"/>
        <v>0</v>
      </c>
      <c r="L71" s="1">
        <f t="shared" si="38"/>
        <v>0</v>
      </c>
      <c r="M71" s="1">
        <f t="shared" si="38"/>
        <v>0</v>
      </c>
      <c r="N71" s="1">
        <f t="shared" si="38"/>
        <v>0</v>
      </c>
      <c r="O71" s="1">
        <f t="shared" si="38"/>
        <v>0</v>
      </c>
      <c r="P71" s="1">
        <f t="shared" si="38"/>
        <v>0</v>
      </c>
      <c r="Q71" s="1">
        <f t="shared" si="39"/>
        <v>0</v>
      </c>
      <c r="R71" s="1">
        <f t="shared" si="39"/>
        <v>0</v>
      </c>
      <c r="S71" s="1">
        <f t="shared" si="39"/>
        <v>0</v>
      </c>
      <c r="T71" s="1">
        <f t="shared" si="39"/>
        <v>0</v>
      </c>
      <c r="U71" s="1">
        <f t="shared" si="39"/>
        <v>0</v>
      </c>
      <c r="V71" s="1">
        <f t="shared" si="39"/>
        <v>0</v>
      </c>
      <c r="W71" s="1">
        <f t="shared" si="39"/>
        <v>0</v>
      </c>
      <c r="X71" s="1">
        <f t="shared" si="39"/>
        <v>76.027137586943198</v>
      </c>
      <c r="Y71" s="1">
        <f t="shared" si="39"/>
        <v>77.547680338682056</v>
      </c>
      <c r="Z71" s="1">
        <f t="shared" si="39"/>
        <v>79.098633945455703</v>
      </c>
      <c r="AA71" s="1">
        <f t="shared" si="40"/>
        <v>80.680606624364813</v>
      </c>
      <c r="AB71" s="1">
        <f t="shared" si="40"/>
        <v>82.294218756852118</v>
      </c>
      <c r="AC71" s="1">
        <f t="shared" si="40"/>
        <v>83.940103131989162</v>
      </c>
      <c r="AD71" s="1">
        <f t="shared" si="40"/>
        <v>85.618905194628951</v>
      </c>
      <c r="AE71" s="1">
        <f t="shared" si="40"/>
        <v>87.331283298521498</v>
      </c>
      <c r="AF71" s="1">
        <f t="shared" si="40"/>
        <v>89.07790896449194</v>
      </c>
      <c r="AG71" s="1">
        <f t="shared" si="40"/>
        <v>90.859467143781785</v>
      </c>
      <c r="AH71" s="1">
        <f t="shared" si="40"/>
        <v>92.676656486657421</v>
      </c>
      <c r="AI71" s="1">
        <f t="shared" si="40"/>
        <v>94.530189616390558</v>
      </c>
      <c r="AJ71" s="1">
        <f t="shared" si="40"/>
        <v>96.420793408718382</v>
      </c>
      <c r="AK71" s="1">
        <f t="shared" si="41"/>
        <v>98.349209276892736</v>
      </c>
      <c r="AL71" s="1">
        <f t="shared" si="41"/>
        <v>100.3161934624306</v>
      </c>
      <c r="AM71" s="1">
        <f t="shared" si="41"/>
        <v>102.32251733167919</v>
      </c>
      <c r="AN71" s="1">
        <f t="shared" si="41"/>
        <v>104.36896767831279</v>
      </c>
      <c r="AO71" s="1">
        <f t="shared" si="41"/>
        <v>106.45634703187906</v>
      </c>
      <c r="AP71" s="1">
        <f t="shared" si="41"/>
        <v>108.58547397251662</v>
      </c>
      <c r="AQ71" s="1">
        <f t="shared" si="41"/>
        <v>110.75718345196695</v>
      </c>
      <c r="AR71" s="1">
        <f t="shared" si="41"/>
        <v>112.9723271210063</v>
      </c>
      <c r="AS71" s="1">
        <f t="shared" si="41"/>
        <v>115.23177366342642</v>
      </c>
      <c r="AT71" s="1">
        <f t="shared" si="41"/>
        <v>117.53640913669496</v>
      </c>
      <c r="AU71" s="1">
        <f t="shared" si="42"/>
        <v>119.88713731942883</v>
      </c>
      <c r="AV71" s="1">
        <f t="shared" si="42"/>
        <v>122.28488006581742</v>
      </c>
      <c r="AW71" s="1">
        <f t="shared" si="42"/>
        <v>124.73057766713376</v>
      </c>
      <c r="AX71" s="1">
        <f t="shared" si="42"/>
        <v>127.22518922047645</v>
      </c>
      <c r="AY71" s="1">
        <f t="shared" si="42"/>
        <v>129.76969300488597</v>
      </c>
      <c r="AZ71" s="1">
        <f t="shared" si="42"/>
        <v>132.36508686498371</v>
      </c>
      <c r="BA71" s="1">
        <f t="shared" si="42"/>
        <v>135.01238860228335</v>
      </c>
      <c r="BB71" s="1">
        <f t="shared" si="42"/>
        <v>124.70169173411691</v>
      </c>
      <c r="BC71" s="1">
        <f t="shared" si="42"/>
        <v>127.19572556879925</v>
      </c>
      <c r="BD71" s="1">
        <f t="shared" si="42"/>
        <v>129.73964008017523</v>
      </c>
      <c r="BE71" s="1">
        <f t="shared" si="43"/>
        <v>132.33443288177872</v>
      </c>
      <c r="BF71" s="1">
        <f t="shared" si="43"/>
        <v>134.98112153941432</v>
      </c>
      <c r="BG71" s="1">
        <f t="shared" si="43"/>
        <v>137.6807439702026</v>
      </c>
      <c r="BH71" s="1">
        <f t="shared" si="43"/>
        <v>140.43435884960667</v>
      </c>
      <c r="BI71" s="1">
        <f t="shared" si="43"/>
        <v>143.24304602659876</v>
      </c>
      <c r="BJ71" s="1">
        <f t="shared" si="43"/>
        <v>146.10790694713074</v>
      </c>
      <c r="BK71" s="1">
        <f t="shared" si="43"/>
        <v>149.03006508607336</v>
      </c>
      <c r="BL71" s="1">
        <f t="shared" si="43"/>
        <v>152.01066638779483</v>
      </c>
      <c r="BM71" s="1">
        <f t="shared" si="43"/>
        <v>155.05087971555071</v>
      </c>
      <c r="BN71" s="1">
        <f t="shared" si="43"/>
        <v>158.15189730986174</v>
      </c>
      <c r="BO71" s="1">
        <f t="shared" si="44"/>
        <v>161.31493525605896</v>
      </c>
      <c r="BP71" s="1">
        <f t="shared" si="44"/>
        <v>164.54123396118015</v>
      </c>
      <c r="BQ71" s="1">
        <f t="shared" si="44"/>
        <v>167.83205864040372</v>
      </c>
      <c r="BR71" s="1">
        <f t="shared" si="44"/>
        <v>171.18869981321183</v>
      </c>
      <c r="BS71" s="1">
        <f t="shared" si="44"/>
        <v>174.61247380947609</v>
      </c>
      <c r="BT71" s="1">
        <f t="shared" si="44"/>
        <v>178.10472328566559</v>
      </c>
      <c r="BU71" s="1">
        <f t="shared" si="44"/>
        <v>181.66681775137889</v>
      </c>
      <c r="BV71" s="1">
        <f t="shared" si="44"/>
        <v>185.30015410640647</v>
      </c>
      <c r="BW71" s="1">
        <f t="shared" si="44"/>
        <v>189.00615718853459</v>
      </c>
      <c r="BX71" s="1">
        <f t="shared" si="44"/>
        <v>192.7862803323053</v>
      </c>
      <c r="BY71" s="1">
        <f t="shared" si="45"/>
        <v>196.64200593895137</v>
      </c>
      <c r="BZ71" s="1">
        <f t="shared" si="45"/>
        <v>200.57484605773041</v>
      </c>
      <c r="CA71" s="1">
        <f t="shared" si="45"/>
        <v>204.586342978885</v>
      </c>
      <c r="CB71" s="1">
        <f t="shared" si="45"/>
        <v>208.67806983846273</v>
      </c>
      <c r="CC71" s="1">
        <f t="shared" si="45"/>
        <v>212.85163123523196</v>
      </c>
      <c r="CD71" s="1">
        <f t="shared" si="45"/>
        <v>217.10866385993663</v>
      </c>
      <c r="CE71" s="1">
        <f t="shared" si="45"/>
        <v>221.45083713713532</v>
      </c>
    </row>
    <row r="72" spans="2:83" x14ac:dyDescent="0.35">
      <c r="B72">
        <f t="shared" si="37"/>
        <v>2042</v>
      </c>
      <c r="D72" t="s">
        <v>29</v>
      </c>
      <c r="G72" s="1">
        <f t="shared" si="38"/>
        <v>0</v>
      </c>
      <c r="H72" s="1">
        <f t="shared" si="38"/>
        <v>0</v>
      </c>
      <c r="I72" s="1">
        <f t="shared" si="38"/>
        <v>0</v>
      </c>
      <c r="J72" s="1">
        <f t="shared" si="38"/>
        <v>0</v>
      </c>
      <c r="K72" s="1">
        <f t="shared" si="38"/>
        <v>0</v>
      </c>
      <c r="L72" s="1">
        <f t="shared" si="38"/>
        <v>0</v>
      </c>
      <c r="M72" s="1">
        <f t="shared" si="38"/>
        <v>0</v>
      </c>
      <c r="N72" s="1">
        <f t="shared" si="38"/>
        <v>0</v>
      </c>
      <c r="O72" s="1">
        <f t="shared" si="38"/>
        <v>0</v>
      </c>
      <c r="P72" s="1">
        <f t="shared" si="38"/>
        <v>0</v>
      </c>
      <c r="Q72" s="1">
        <f t="shared" si="39"/>
        <v>0</v>
      </c>
      <c r="R72" s="1">
        <f t="shared" si="39"/>
        <v>0</v>
      </c>
      <c r="S72" s="1">
        <f t="shared" si="39"/>
        <v>0</v>
      </c>
      <c r="T72" s="1">
        <f t="shared" si="39"/>
        <v>0</v>
      </c>
      <c r="U72" s="1">
        <f t="shared" si="39"/>
        <v>0</v>
      </c>
      <c r="V72" s="1">
        <f t="shared" si="39"/>
        <v>0</v>
      </c>
      <c r="W72" s="1">
        <f t="shared" si="39"/>
        <v>0</v>
      </c>
      <c r="X72" s="1">
        <f t="shared" si="39"/>
        <v>0</v>
      </c>
      <c r="Y72" s="1">
        <f t="shared" si="39"/>
        <v>75.647303098673916</v>
      </c>
      <c r="Z72" s="1">
        <f t="shared" si="39"/>
        <v>77.160249160647396</v>
      </c>
      <c r="AA72" s="1">
        <f t="shared" si="40"/>
        <v>78.703454143860341</v>
      </c>
      <c r="AB72" s="1">
        <f t="shared" si="40"/>
        <v>80.277523226737543</v>
      </c>
      <c r="AC72" s="1">
        <f t="shared" si="40"/>
        <v>81.883073691272301</v>
      </c>
      <c r="AD72" s="1">
        <f t="shared" si="40"/>
        <v>83.520735165097747</v>
      </c>
      <c r="AE72" s="1">
        <f t="shared" si="40"/>
        <v>85.191149868399705</v>
      </c>
      <c r="AF72" s="1">
        <f t="shared" si="40"/>
        <v>86.894972865767684</v>
      </c>
      <c r="AG72" s="1">
        <f t="shared" si="40"/>
        <v>88.632872323083049</v>
      </c>
      <c r="AH72" s="1">
        <f t="shared" si="40"/>
        <v>90.4055297695447</v>
      </c>
      <c r="AI72" s="1">
        <f t="shared" si="40"/>
        <v>92.2136403649356</v>
      </c>
      <c r="AJ72" s="1">
        <f t="shared" si="40"/>
        <v>94.057913172234294</v>
      </c>
      <c r="AK72" s="1">
        <f t="shared" si="41"/>
        <v>95.939071435678997</v>
      </c>
      <c r="AL72" s="1">
        <f t="shared" si="41"/>
        <v>97.857852864392569</v>
      </c>
      <c r="AM72" s="1">
        <f t="shared" si="41"/>
        <v>99.815009921680428</v>
      </c>
      <c r="AN72" s="1">
        <f t="shared" si="41"/>
        <v>101.81131012011402</v>
      </c>
      <c r="AO72" s="1">
        <f t="shared" si="41"/>
        <v>103.84753632251632</v>
      </c>
      <c r="AP72" s="1">
        <f t="shared" si="41"/>
        <v>105.92448704896665</v>
      </c>
      <c r="AQ72" s="1">
        <f t="shared" si="41"/>
        <v>108.04297678994597</v>
      </c>
      <c r="AR72" s="1">
        <f t="shared" si="41"/>
        <v>110.20383632574489</v>
      </c>
      <c r="AS72" s="1">
        <f t="shared" si="41"/>
        <v>112.40791305225979</v>
      </c>
      <c r="AT72" s="1">
        <f t="shared" si="41"/>
        <v>114.65607131330498</v>
      </c>
      <c r="AU72" s="1">
        <f t="shared" si="42"/>
        <v>116.94919273957109</v>
      </c>
      <c r="AV72" s="1">
        <f t="shared" si="42"/>
        <v>119.28817659436248</v>
      </c>
      <c r="AW72" s="1">
        <f t="shared" si="42"/>
        <v>121.67394012624975</v>
      </c>
      <c r="AX72" s="1">
        <f t="shared" si="42"/>
        <v>124.10741892877473</v>
      </c>
      <c r="AY72" s="1">
        <f t="shared" si="42"/>
        <v>126.58956730735025</v>
      </c>
      <c r="AZ72" s="1">
        <f t="shared" si="42"/>
        <v>129.12135865349723</v>
      </c>
      <c r="BA72" s="1">
        <f t="shared" si="42"/>
        <v>131.70378582656721</v>
      </c>
      <c r="BB72" s="1">
        <f t="shared" si="42"/>
        <v>134.33786154309851</v>
      </c>
      <c r="BC72" s="1">
        <f t="shared" si="42"/>
        <v>127.19572556879925</v>
      </c>
      <c r="BD72" s="1">
        <f t="shared" si="42"/>
        <v>129.73964008017523</v>
      </c>
      <c r="BE72" s="1">
        <f t="shared" si="43"/>
        <v>132.33443288177872</v>
      </c>
      <c r="BF72" s="1">
        <f t="shared" si="43"/>
        <v>134.98112153941429</v>
      </c>
      <c r="BG72" s="1">
        <f t="shared" si="43"/>
        <v>137.6807439702026</v>
      </c>
      <c r="BH72" s="1">
        <f t="shared" si="43"/>
        <v>140.43435884960664</v>
      </c>
      <c r="BI72" s="1">
        <f t="shared" si="43"/>
        <v>143.24304602659879</v>
      </c>
      <c r="BJ72" s="1">
        <f t="shared" si="43"/>
        <v>146.10790694713074</v>
      </c>
      <c r="BK72" s="1">
        <f t="shared" si="43"/>
        <v>149.03006508607336</v>
      </c>
      <c r="BL72" s="1">
        <f t="shared" si="43"/>
        <v>152.01066638779483</v>
      </c>
      <c r="BM72" s="1">
        <f t="shared" si="43"/>
        <v>155.05087971555074</v>
      </c>
      <c r="BN72" s="1">
        <f t="shared" si="43"/>
        <v>158.15189730986171</v>
      </c>
      <c r="BO72" s="1">
        <f t="shared" si="44"/>
        <v>161.31493525605899</v>
      </c>
      <c r="BP72" s="1">
        <f t="shared" si="44"/>
        <v>164.54123396118015</v>
      </c>
      <c r="BQ72" s="1">
        <f t="shared" si="44"/>
        <v>167.83205864040377</v>
      </c>
      <c r="BR72" s="1">
        <f t="shared" si="44"/>
        <v>171.1886998132118</v>
      </c>
      <c r="BS72" s="1">
        <f t="shared" si="44"/>
        <v>174.61247380947606</v>
      </c>
      <c r="BT72" s="1">
        <f t="shared" si="44"/>
        <v>178.10472328566561</v>
      </c>
      <c r="BU72" s="1">
        <f t="shared" si="44"/>
        <v>181.66681775137889</v>
      </c>
      <c r="BV72" s="1">
        <f t="shared" si="44"/>
        <v>185.30015410640647</v>
      </c>
      <c r="BW72" s="1">
        <f t="shared" si="44"/>
        <v>189.00615718853462</v>
      </c>
      <c r="BX72" s="1">
        <f t="shared" si="44"/>
        <v>192.7862803323053</v>
      </c>
      <c r="BY72" s="1">
        <f t="shared" si="45"/>
        <v>196.6420059389514</v>
      </c>
      <c r="BZ72" s="1">
        <f t="shared" si="45"/>
        <v>200.57484605773041</v>
      </c>
      <c r="CA72" s="1">
        <f t="shared" si="45"/>
        <v>204.58634297888503</v>
      </c>
      <c r="CB72" s="1">
        <f t="shared" si="45"/>
        <v>208.6780698384627</v>
      </c>
      <c r="CC72" s="1">
        <f t="shared" si="45"/>
        <v>212.85163123523199</v>
      </c>
      <c r="CD72" s="1">
        <f t="shared" si="45"/>
        <v>217.1086638599366</v>
      </c>
      <c r="CE72" s="1">
        <f t="shared" si="45"/>
        <v>221.45083713713538</v>
      </c>
    </row>
    <row r="73" spans="2:83" x14ac:dyDescent="0.35">
      <c r="B73">
        <f t="shared" si="37"/>
        <v>2043</v>
      </c>
      <c r="D73" t="s">
        <v>29</v>
      </c>
      <c r="G73" s="1">
        <f t="shared" si="38"/>
        <v>0</v>
      </c>
      <c r="H73" s="1">
        <f t="shared" si="38"/>
        <v>0</v>
      </c>
      <c r="I73" s="1">
        <f t="shared" si="38"/>
        <v>0</v>
      </c>
      <c r="J73" s="1">
        <f t="shared" si="38"/>
        <v>0</v>
      </c>
      <c r="K73" s="1">
        <f t="shared" si="38"/>
        <v>0</v>
      </c>
      <c r="L73" s="1">
        <f t="shared" si="38"/>
        <v>0</v>
      </c>
      <c r="M73" s="1">
        <f t="shared" si="38"/>
        <v>0</v>
      </c>
      <c r="N73" s="1">
        <f t="shared" si="38"/>
        <v>0</v>
      </c>
      <c r="O73" s="1">
        <f t="shared" si="38"/>
        <v>0</v>
      </c>
      <c r="P73" s="1">
        <f t="shared" si="38"/>
        <v>0</v>
      </c>
      <c r="Q73" s="1">
        <f t="shared" si="39"/>
        <v>0</v>
      </c>
      <c r="R73" s="1">
        <f t="shared" si="39"/>
        <v>0</v>
      </c>
      <c r="S73" s="1">
        <f t="shared" si="39"/>
        <v>0</v>
      </c>
      <c r="T73" s="1">
        <f t="shared" si="39"/>
        <v>0</v>
      </c>
      <c r="U73" s="1">
        <f t="shared" si="39"/>
        <v>0</v>
      </c>
      <c r="V73" s="1">
        <f t="shared" si="39"/>
        <v>0</v>
      </c>
      <c r="W73" s="1">
        <f t="shared" si="39"/>
        <v>0</v>
      </c>
      <c r="X73" s="1">
        <f t="shared" si="39"/>
        <v>0</v>
      </c>
      <c r="Y73" s="1">
        <f t="shared" si="39"/>
        <v>0</v>
      </c>
      <c r="Z73" s="1">
        <f t="shared" si="39"/>
        <v>75.269366278040934</v>
      </c>
      <c r="AA73" s="1">
        <f t="shared" si="40"/>
        <v>76.774753603601752</v>
      </c>
      <c r="AB73" s="1">
        <f t="shared" si="40"/>
        <v>78.31024867567379</v>
      </c>
      <c r="AC73" s="1">
        <f t="shared" si="40"/>
        <v>79.876453649187255</v>
      </c>
      <c r="AD73" s="1">
        <f t="shared" si="40"/>
        <v>81.473982722171002</v>
      </c>
      <c r="AE73" s="1">
        <f t="shared" si="40"/>
        <v>83.103462376614431</v>
      </c>
      <c r="AF73" s="1">
        <f t="shared" si="40"/>
        <v>84.765531624146718</v>
      </c>
      <c r="AG73" s="1">
        <f t="shared" si="40"/>
        <v>86.460842256629633</v>
      </c>
      <c r="AH73" s="1">
        <f t="shared" si="40"/>
        <v>88.190059101762245</v>
      </c>
      <c r="AI73" s="1">
        <f t="shared" si="40"/>
        <v>89.953860283797482</v>
      </c>
      <c r="AJ73" s="1">
        <f t="shared" si="40"/>
        <v>91.752937489473439</v>
      </c>
      <c r="AK73" s="1">
        <f t="shared" si="41"/>
        <v>93.587996239262893</v>
      </c>
      <c r="AL73" s="1">
        <f t="shared" si="41"/>
        <v>95.459756164048159</v>
      </c>
      <c r="AM73" s="1">
        <f t="shared" si="41"/>
        <v>97.368951287329125</v>
      </c>
      <c r="AN73" s="1">
        <f t="shared" si="41"/>
        <v>99.31633031307571</v>
      </c>
      <c r="AO73" s="1">
        <f t="shared" si="41"/>
        <v>101.3026569193372</v>
      </c>
      <c r="AP73" s="1">
        <f t="shared" si="41"/>
        <v>103.32871005772397</v>
      </c>
      <c r="AQ73" s="1">
        <f t="shared" si="41"/>
        <v>105.39528425887845</v>
      </c>
      <c r="AR73" s="1">
        <f t="shared" si="41"/>
        <v>107.503189944056</v>
      </c>
      <c r="AS73" s="1">
        <f t="shared" si="41"/>
        <v>109.65325374293712</v>
      </c>
      <c r="AT73" s="1">
        <f t="shared" si="41"/>
        <v>111.84631881779588</v>
      </c>
      <c r="AU73" s="1">
        <f t="shared" si="42"/>
        <v>114.08324519415179</v>
      </c>
      <c r="AV73" s="1">
        <f t="shared" si="42"/>
        <v>116.36491009803483</v>
      </c>
      <c r="AW73" s="1">
        <f t="shared" si="42"/>
        <v>118.6922082999955</v>
      </c>
      <c r="AX73" s="1">
        <f t="shared" si="42"/>
        <v>121.06605246599541</v>
      </c>
      <c r="AY73" s="1">
        <f t="shared" si="42"/>
        <v>123.48737351531533</v>
      </c>
      <c r="AZ73" s="1">
        <f t="shared" si="42"/>
        <v>125.95712098562164</v>
      </c>
      <c r="BA73" s="1">
        <f t="shared" si="42"/>
        <v>128.47626340533407</v>
      </c>
      <c r="BB73" s="1">
        <f t="shared" si="42"/>
        <v>131.04578867344077</v>
      </c>
      <c r="BC73" s="1">
        <f t="shared" si="42"/>
        <v>133.66670444690956</v>
      </c>
      <c r="BD73" s="1">
        <f t="shared" si="42"/>
        <v>129.73964008017523</v>
      </c>
      <c r="BE73" s="1">
        <f t="shared" si="43"/>
        <v>132.33443288177875</v>
      </c>
      <c r="BF73" s="1">
        <f t="shared" si="43"/>
        <v>134.98112153941432</v>
      </c>
      <c r="BG73" s="1">
        <f t="shared" si="43"/>
        <v>137.6807439702026</v>
      </c>
      <c r="BH73" s="1">
        <f t="shared" si="43"/>
        <v>140.43435884960664</v>
      </c>
      <c r="BI73" s="1">
        <f t="shared" si="43"/>
        <v>143.24304602659879</v>
      </c>
      <c r="BJ73" s="1">
        <f t="shared" si="43"/>
        <v>146.10790694713077</v>
      </c>
      <c r="BK73" s="1">
        <f t="shared" si="43"/>
        <v>149.03006508607336</v>
      </c>
      <c r="BL73" s="1">
        <f t="shared" si="43"/>
        <v>152.01066638779483</v>
      </c>
      <c r="BM73" s="1">
        <f t="shared" si="43"/>
        <v>155.05087971555074</v>
      </c>
      <c r="BN73" s="1">
        <f t="shared" si="43"/>
        <v>158.15189730986177</v>
      </c>
      <c r="BO73" s="1">
        <f t="shared" si="44"/>
        <v>161.31493525605896</v>
      </c>
      <c r="BP73" s="1">
        <f t="shared" si="44"/>
        <v>164.54123396118015</v>
      </c>
      <c r="BQ73" s="1">
        <f t="shared" si="44"/>
        <v>167.83205864040374</v>
      </c>
      <c r="BR73" s="1">
        <f t="shared" si="44"/>
        <v>171.18869981321185</v>
      </c>
      <c r="BS73" s="1">
        <f t="shared" si="44"/>
        <v>174.61247380947603</v>
      </c>
      <c r="BT73" s="1">
        <f t="shared" si="44"/>
        <v>178.10472328566559</v>
      </c>
      <c r="BU73" s="1">
        <f t="shared" si="44"/>
        <v>181.66681775137891</v>
      </c>
      <c r="BV73" s="1">
        <f t="shared" si="44"/>
        <v>185.30015410640647</v>
      </c>
      <c r="BW73" s="1">
        <f t="shared" si="44"/>
        <v>189.00615718853459</v>
      </c>
      <c r="BX73" s="1">
        <f t="shared" si="44"/>
        <v>192.7862803323053</v>
      </c>
      <c r="BY73" s="1">
        <f t="shared" si="45"/>
        <v>196.6420059389514</v>
      </c>
      <c r="BZ73" s="1">
        <f t="shared" si="45"/>
        <v>200.57484605773044</v>
      </c>
      <c r="CA73" s="1">
        <f t="shared" si="45"/>
        <v>204.586342978885</v>
      </c>
      <c r="CB73" s="1">
        <f t="shared" si="45"/>
        <v>208.67806983846273</v>
      </c>
      <c r="CC73" s="1">
        <f t="shared" si="45"/>
        <v>212.85163123523196</v>
      </c>
      <c r="CD73" s="1">
        <f t="shared" si="45"/>
        <v>217.10866385993663</v>
      </c>
      <c r="CE73" s="1">
        <f t="shared" si="45"/>
        <v>221.45083713713532</v>
      </c>
    </row>
    <row r="74" spans="2:83" x14ac:dyDescent="0.35">
      <c r="B74">
        <f t="shared" si="37"/>
        <v>2044</v>
      </c>
      <c r="D74" t="s">
        <v>29</v>
      </c>
      <c r="G74" s="1">
        <f t="shared" ref="G74:P81" si="46">IF($B74&lt;=G$28,INDEX($G$34:$CE$34,MATCH(MIN($B74+INT((G$28-$B74)/$E$9)*$E$9),$G$28:$CE$28,0)),0)*(1+$E$12)^(MOD(G$28-$B74,$E$9))</f>
        <v>0</v>
      </c>
      <c r="H74" s="1">
        <f t="shared" si="46"/>
        <v>0</v>
      </c>
      <c r="I74" s="1">
        <f t="shared" si="46"/>
        <v>0</v>
      </c>
      <c r="J74" s="1">
        <f t="shared" si="46"/>
        <v>0</v>
      </c>
      <c r="K74" s="1">
        <f t="shared" si="46"/>
        <v>0</v>
      </c>
      <c r="L74" s="1">
        <f t="shared" si="46"/>
        <v>0</v>
      </c>
      <c r="M74" s="1">
        <f t="shared" si="46"/>
        <v>0</v>
      </c>
      <c r="N74" s="1">
        <f t="shared" si="46"/>
        <v>0</v>
      </c>
      <c r="O74" s="1">
        <f t="shared" si="46"/>
        <v>0</v>
      </c>
      <c r="P74" s="1">
        <f t="shared" si="46"/>
        <v>0</v>
      </c>
      <c r="Q74" s="1">
        <f t="shared" ref="Q74:Z81" si="47">IF($B74&lt;=Q$28,INDEX($G$34:$CE$34,MATCH(MIN($B74+INT((Q$28-$B74)/$E$9)*$E$9),$G$28:$CE$28,0)),0)*(1+$E$12)^(MOD(Q$28-$B74,$E$9))</f>
        <v>0</v>
      </c>
      <c r="R74" s="1">
        <f t="shared" si="47"/>
        <v>0</v>
      </c>
      <c r="S74" s="1">
        <f t="shared" si="47"/>
        <v>0</v>
      </c>
      <c r="T74" s="1">
        <f t="shared" si="47"/>
        <v>0</v>
      </c>
      <c r="U74" s="1">
        <f t="shared" si="47"/>
        <v>0</v>
      </c>
      <c r="V74" s="1">
        <f t="shared" si="47"/>
        <v>0</v>
      </c>
      <c r="W74" s="1">
        <f t="shared" si="47"/>
        <v>0</v>
      </c>
      <c r="X74" s="1">
        <f t="shared" si="47"/>
        <v>0</v>
      </c>
      <c r="Y74" s="1">
        <f t="shared" si="47"/>
        <v>0</v>
      </c>
      <c r="Z74" s="1">
        <f t="shared" si="47"/>
        <v>0</v>
      </c>
      <c r="AA74" s="1">
        <f t="shared" ref="AA74:AJ81" si="48">IF($B74&lt;=AA$28,INDEX($G$34:$CE$34,MATCH(MIN($B74+INT((AA$28-$B74)/$E$9)*$E$9),$G$28:$CE$28,0)),0)*(1+$E$12)^(MOD(AA$28-$B74,$E$9))</f>
        <v>74.893317644224126</v>
      </c>
      <c r="AB74" s="1">
        <f t="shared" si="48"/>
        <v>76.391183997108612</v>
      </c>
      <c r="AC74" s="1">
        <f t="shared" si="48"/>
        <v>77.919007677050786</v>
      </c>
      <c r="AD74" s="1">
        <f t="shared" si="48"/>
        <v>79.477387830591795</v>
      </c>
      <c r="AE74" s="1">
        <f t="shared" si="48"/>
        <v>81.066935587203631</v>
      </c>
      <c r="AF74" s="1">
        <f t="shared" si="48"/>
        <v>82.688274298947704</v>
      </c>
      <c r="AG74" s="1">
        <f t="shared" si="48"/>
        <v>84.342039784926669</v>
      </c>
      <c r="AH74" s="1">
        <f t="shared" si="48"/>
        <v>86.028880580625184</v>
      </c>
      <c r="AI74" s="1">
        <f t="shared" si="48"/>
        <v>87.749458192237697</v>
      </c>
      <c r="AJ74" s="1">
        <f t="shared" si="48"/>
        <v>89.504447356082451</v>
      </c>
      <c r="AK74" s="1">
        <f t="shared" ref="AK74:AT81" si="49">IF($B74&lt;=AK$28,INDEX($G$34:$CE$34,MATCH(MIN($B74+INT((AK$28-$B74)/$E$9)*$E$9),$G$28:$CE$28,0)),0)*(1+$E$12)^(MOD(AK$28-$B74,$E$9))</f>
        <v>91.294536303204097</v>
      </c>
      <c r="AL74" s="1">
        <f t="shared" si="49"/>
        <v>93.120427029268157</v>
      </c>
      <c r="AM74" s="1">
        <f t="shared" si="49"/>
        <v>94.982835569853535</v>
      </c>
      <c r="AN74" s="1">
        <f t="shared" si="49"/>
        <v>96.882492281250606</v>
      </c>
      <c r="AO74" s="1">
        <f t="shared" si="49"/>
        <v>98.820142126875623</v>
      </c>
      <c r="AP74" s="1">
        <f t="shared" si="49"/>
        <v>100.79654496941312</v>
      </c>
      <c r="AQ74" s="1">
        <f t="shared" si="49"/>
        <v>102.81247586880139</v>
      </c>
      <c r="AR74" s="1">
        <f t="shared" si="49"/>
        <v>104.86872538617743</v>
      </c>
      <c r="AS74" s="1">
        <f t="shared" si="49"/>
        <v>106.96609989390096</v>
      </c>
      <c r="AT74" s="1">
        <f t="shared" si="49"/>
        <v>109.10542189177897</v>
      </c>
      <c r="AU74" s="1">
        <f t="shared" ref="AU74:BD81" si="50">IF($B74&lt;=AU$28,INDEX($G$34:$CE$34,MATCH(MIN($B74+INT((AU$28-$B74)/$E$9)*$E$9),$G$28:$CE$28,0)),0)*(1+$E$12)^(MOD(AU$28-$B74,$E$9))</f>
        <v>111.28753032961457</v>
      </c>
      <c r="AV74" s="1">
        <f t="shared" si="50"/>
        <v>113.51328093620685</v>
      </c>
      <c r="AW74" s="1">
        <f t="shared" si="50"/>
        <v>115.78354655493099</v>
      </c>
      <c r="AX74" s="1">
        <f t="shared" si="50"/>
        <v>118.0992174860296</v>
      </c>
      <c r="AY74" s="1">
        <f t="shared" si="50"/>
        <v>120.46120183575019</v>
      </c>
      <c r="AZ74" s="1">
        <f t="shared" si="50"/>
        <v>122.8704258724652</v>
      </c>
      <c r="BA74" s="1">
        <f t="shared" si="50"/>
        <v>125.32783438991451</v>
      </c>
      <c r="BB74" s="1">
        <f t="shared" si="50"/>
        <v>127.83439107771278</v>
      </c>
      <c r="BC74" s="1">
        <f t="shared" si="50"/>
        <v>130.39107889926706</v>
      </c>
      <c r="BD74" s="1">
        <f t="shared" si="50"/>
        <v>132.99890047725239</v>
      </c>
      <c r="BE74" s="1">
        <f t="shared" ref="BE74:BN81" si="51">IF($B74&lt;=BE$28,INDEX($G$34:$CE$34,MATCH(MIN($B74+INT((BE$28-$B74)/$E$9)*$E$9),$G$28:$CE$28,0)),0)*(1+$E$12)^(MOD(BE$28-$B74,$E$9))</f>
        <v>132.33443288177875</v>
      </c>
      <c r="BF74" s="1">
        <f t="shared" si="51"/>
        <v>134.98112153941432</v>
      </c>
      <c r="BG74" s="1">
        <f t="shared" si="51"/>
        <v>137.68074397020263</v>
      </c>
      <c r="BH74" s="1">
        <f t="shared" si="51"/>
        <v>140.43435884960667</v>
      </c>
      <c r="BI74" s="1">
        <f t="shared" si="51"/>
        <v>143.24304602659879</v>
      </c>
      <c r="BJ74" s="1">
        <f t="shared" si="51"/>
        <v>146.10790694713077</v>
      </c>
      <c r="BK74" s="1">
        <f t="shared" si="51"/>
        <v>149.03006508607339</v>
      </c>
      <c r="BL74" s="1">
        <f t="shared" si="51"/>
        <v>152.01066638779483</v>
      </c>
      <c r="BM74" s="1">
        <f t="shared" si="51"/>
        <v>155.05087971555074</v>
      </c>
      <c r="BN74" s="1">
        <f t="shared" si="51"/>
        <v>158.15189730986177</v>
      </c>
      <c r="BO74" s="1">
        <f t="shared" ref="BO74:BX81" si="52">IF($B74&lt;=BO$28,INDEX($G$34:$CE$34,MATCH(MIN($B74+INT((BO$28-$B74)/$E$9)*$E$9),$G$28:$CE$28,0)),0)*(1+$E$12)^(MOD(BO$28-$B74,$E$9))</f>
        <v>161.31493525605902</v>
      </c>
      <c r="BP74" s="1">
        <f t="shared" si="52"/>
        <v>164.54123396118015</v>
      </c>
      <c r="BQ74" s="1">
        <f t="shared" si="52"/>
        <v>167.83205864040377</v>
      </c>
      <c r="BR74" s="1">
        <f t="shared" si="52"/>
        <v>171.18869981321185</v>
      </c>
      <c r="BS74" s="1">
        <f t="shared" si="52"/>
        <v>174.61247380947611</v>
      </c>
      <c r="BT74" s="1">
        <f t="shared" si="52"/>
        <v>178.10472328566559</v>
      </c>
      <c r="BU74" s="1">
        <f t="shared" si="52"/>
        <v>181.66681775137891</v>
      </c>
      <c r="BV74" s="1">
        <f t="shared" si="52"/>
        <v>185.30015410640652</v>
      </c>
      <c r="BW74" s="1">
        <f t="shared" si="52"/>
        <v>189.00615718853462</v>
      </c>
      <c r="BX74" s="1">
        <f t="shared" si="52"/>
        <v>192.7862803323053</v>
      </c>
      <c r="BY74" s="1">
        <f t="shared" ref="BY74:CE81" si="53">IF($B74&lt;=BY$28,INDEX($G$34:$CE$34,MATCH(MIN($B74+INT((BY$28-$B74)/$E$9)*$E$9),$G$28:$CE$28,0)),0)*(1+$E$12)^(MOD(BY$28-$B74,$E$9))</f>
        <v>196.64200593895143</v>
      </c>
      <c r="BZ74" s="1">
        <f t="shared" si="53"/>
        <v>200.57484605773044</v>
      </c>
      <c r="CA74" s="1">
        <f t="shared" si="53"/>
        <v>204.58634297888506</v>
      </c>
      <c r="CB74" s="1">
        <f t="shared" si="53"/>
        <v>208.67806983846273</v>
      </c>
      <c r="CC74" s="1">
        <f t="shared" si="53"/>
        <v>212.85163123523199</v>
      </c>
      <c r="CD74" s="1">
        <f t="shared" si="53"/>
        <v>217.10866385993663</v>
      </c>
      <c r="CE74" s="1">
        <f t="shared" si="53"/>
        <v>221.45083713713538</v>
      </c>
    </row>
    <row r="75" spans="2:83" x14ac:dyDescent="0.35">
      <c r="B75">
        <f t="shared" si="37"/>
        <v>2045</v>
      </c>
      <c r="D75" t="s">
        <v>29</v>
      </c>
      <c r="G75" s="1">
        <f t="shared" si="46"/>
        <v>0</v>
      </c>
      <c r="H75" s="1">
        <f t="shared" si="46"/>
        <v>0</v>
      </c>
      <c r="I75" s="1">
        <f t="shared" si="46"/>
        <v>0</v>
      </c>
      <c r="J75" s="1">
        <f t="shared" si="46"/>
        <v>0</v>
      </c>
      <c r="K75" s="1">
        <f t="shared" si="46"/>
        <v>0</v>
      </c>
      <c r="L75" s="1">
        <f t="shared" si="46"/>
        <v>0</v>
      </c>
      <c r="M75" s="1">
        <f t="shared" si="46"/>
        <v>0</v>
      </c>
      <c r="N75" s="1">
        <f t="shared" si="46"/>
        <v>0</v>
      </c>
      <c r="O75" s="1">
        <f t="shared" si="46"/>
        <v>0</v>
      </c>
      <c r="P75" s="1">
        <f t="shared" si="46"/>
        <v>0</v>
      </c>
      <c r="Q75" s="1">
        <f t="shared" si="47"/>
        <v>0</v>
      </c>
      <c r="R75" s="1">
        <f t="shared" si="47"/>
        <v>0</v>
      </c>
      <c r="S75" s="1">
        <f t="shared" si="47"/>
        <v>0</v>
      </c>
      <c r="T75" s="1">
        <f t="shared" si="47"/>
        <v>0</v>
      </c>
      <c r="U75" s="1">
        <f t="shared" si="47"/>
        <v>0</v>
      </c>
      <c r="V75" s="1">
        <f t="shared" si="47"/>
        <v>0</v>
      </c>
      <c r="W75" s="1">
        <f t="shared" si="47"/>
        <v>0</v>
      </c>
      <c r="X75" s="1">
        <f t="shared" si="47"/>
        <v>0</v>
      </c>
      <c r="Y75" s="1">
        <f t="shared" si="47"/>
        <v>0</v>
      </c>
      <c r="Z75" s="1">
        <f t="shared" si="47"/>
        <v>0</v>
      </c>
      <c r="AA75" s="1">
        <f t="shared" si="48"/>
        <v>0</v>
      </c>
      <c r="AB75" s="1">
        <f t="shared" si="48"/>
        <v>74.519147763769951</v>
      </c>
      <c r="AC75" s="1">
        <f t="shared" si="48"/>
        <v>76.009530719045344</v>
      </c>
      <c r="AD75" s="1">
        <f t="shared" si="48"/>
        <v>77.529721333426252</v>
      </c>
      <c r="AE75" s="1">
        <f t="shared" si="48"/>
        <v>79.080315760094777</v>
      </c>
      <c r="AF75" s="1">
        <f t="shared" si="48"/>
        <v>80.661922075296673</v>
      </c>
      <c r="AG75" s="1">
        <f t="shared" si="48"/>
        <v>82.275160516802615</v>
      </c>
      <c r="AH75" s="1">
        <f t="shared" si="48"/>
        <v>83.920663727138674</v>
      </c>
      <c r="AI75" s="1">
        <f t="shared" si="48"/>
        <v>85.599077001681422</v>
      </c>
      <c r="AJ75" s="1">
        <f t="shared" si="48"/>
        <v>87.311058541715056</v>
      </c>
      <c r="AK75" s="1">
        <f t="shared" si="49"/>
        <v>89.057279712549359</v>
      </c>
      <c r="AL75" s="1">
        <f t="shared" si="49"/>
        <v>90.838425306800346</v>
      </c>
      <c r="AM75" s="1">
        <f t="shared" si="49"/>
        <v>92.655193812936346</v>
      </c>
      <c r="AN75" s="1">
        <f t="shared" si="49"/>
        <v>94.508297689195089</v>
      </c>
      <c r="AO75" s="1">
        <f t="shared" si="49"/>
        <v>96.398463642978982</v>
      </c>
      <c r="AP75" s="1">
        <f t="shared" si="49"/>
        <v>98.326432915838566</v>
      </c>
      <c r="AQ75" s="1">
        <f t="shared" si="49"/>
        <v>100.29296157415531</v>
      </c>
      <c r="AR75" s="1">
        <f t="shared" si="49"/>
        <v>102.29882080563844</v>
      </c>
      <c r="AS75" s="1">
        <f t="shared" si="49"/>
        <v>104.34479722175122</v>
      </c>
      <c r="AT75" s="1">
        <f t="shared" si="49"/>
        <v>106.43169316618622</v>
      </c>
      <c r="AU75" s="1">
        <f t="shared" si="50"/>
        <v>108.56032702950995</v>
      </c>
      <c r="AV75" s="1">
        <f t="shared" si="50"/>
        <v>110.73153357010015</v>
      </c>
      <c r="AW75" s="1">
        <f t="shared" si="50"/>
        <v>112.94616424150215</v>
      </c>
      <c r="AX75" s="1">
        <f t="shared" si="50"/>
        <v>115.20508752633221</v>
      </c>
      <c r="AY75" s="1">
        <f t="shared" si="50"/>
        <v>117.50918927685882</v>
      </c>
      <c r="AZ75" s="1">
        <f t="shared" si="50"/>
        <v>119.859373062396</v>
      </c>
      <c r="BA75" s="1">
        <f t="shared" si="50"/>
        <v>122.25656052364393</v>
      </c>
      <c r="BB75" s="1">
        <f t="shared" si="50"/>
        <v>124.70169173411682</v>
      </c>
      <c r="BC75" s="1">
        <f t="shared" si="50"/>
        <v>127.19572556879913</v>
      </c>
      <c r="BD75" s="1">
        <f t="shared" si="50"/>
        <v>129.73964008017515</v>
      </c>
      <c r="BE75" s="1">
        <f t="shared" si="51"/>
        <v>132.33443288177861</v>
      </c>
      <c r="BF75" s="1">
        <f t="shared" si="51"/>
        <v>134.98112153941432</v>
      </c>
      <c r="BG75" s="1">
        <f t="shared" si="51"/>
        <v>137.6807439702026</v>
      </c>
      <c r="BH75" s="1">
        <f t="shared" si="51"/>
        <v>140.43435884960667</v>
      </c>
      <c r="BI75" s="1">
        <f t="shared" si="51"/>
        <v>143.24304602659879</v>
      </c>
      <c r="BJ75" s="1">
        <f t="shared" si="51"/>
        <v>146.10790694713077</v>
      </c>
      <c r="BK75" s="1">
        <f t="shared" si="51"/>
        <v>149.03006508607339</v>
      </c>
      <c r="BL75" s="1">
        <f t="shared" si="51"/>
        <v>152.01066638779486</v>
      </c>
      <c r="BM75" s="1">
        <f t="shared" si="51"/>
        <v>155.05087971555071</v>
      </c>
      <c r="BN75" s="1">
        <f t="shared" si="51"/>
        <v>158.15189730986174</v>
      </c>
      <c r="BO75" s="1">
        <f t="shared" si="52"/>
        <v>161.31493525605899</v>
      </c>
      <c r="BP75" s="1">
        <f t="shared" si="52"/>
        <v>164.54123396118018</v>
      </c>
      <c r="BQ75" s="1">
        <f t="shared" si="52"/>
        <v>167.83205864040374</v>
      </c>
      <c r="BR75" s="1">
        <f t="shared" si="52"/>
        <v>171.18869981321185</v>
      </c>
      <c r="BS75" s="1">
        <f t="shared" si="52"/>
        <v>174.61247380947609</v>
      </c>
      <c r="BT75" s="1">
        <f t="shared" si="52"/>
        <v>178.10472328566561</v>
      </c>
      <c r="BU75" s="1">
        <f t="shared" si="52"/>
        <v>181.66681775137889</v>
      </c>
      <c r="BV75" s="1">
        <f t="shared" si="52"/>
        <v>185.3001541064065</v>
      </c>
      <c r="BW75" s="1">
        <f t="shared" si="52"/>
        <v>189.00615718853462</v>
      </c>
      <c r="BX75" s="1">
        <f t="shared" si="52"/>
        <v>192.7862803323053</v>
      </c>
      <c r="BY75" s="1">
        <f t="shared" si="53"/>
        <v>196.6420059389514</v>
      </c>
      <c r="BZ75" s="1">
        <f t="shared" si="53"/>
        <v>200.57484605773044</v>
      </c>
      <c r="CA75" s="1">
        <f t="shared" si="53"/>
        <v>204.58634297888503</v>
      </c>
      <c r="CB75" s="1">
        <f t="shared" si="53"/>
        <v>208.67806983846276</v>
      </c>
      <c r="CC75" s="1">
        <f t="shared" si="53"/>
        <v>212.85163123523196</v>
      </c>
      <c r="CD75" s="1">
        <f t="shared" si="53"/>
        <v>217.10866385993663</v>
      </c>
      <c r="CE75" s="1">
        <f t="shared" si="53"/>
        <v>221.45083713713535</v>
      </c>
    </row>
    <row r="76" spans="2:83" x14ac:dyDescent="0.35">
      <c r="B76">
        <f t="shared" si="37"/>
        <v>2046</v>
      </c>
      <c r="D76" t="s">
        <v>29</v>
      </c>
      <c r="G76" s="1">
        <f t="shared" si="46"/>
        <v>0</v>
      </c>
      <c r="H76" s="1">
        <f t="shared" si="46"/>
        <v>0</v>
      </c>
      <c r="I76" s="1">
        <f t="shared" si="46"/>
        <v>0</v>
      </c>
      <c r="J76" s="1">
        <f t="shared" si="46"/>
        <v>0</v>
      </c>
      <c r="K76" s="1">
        <f t="shared" si="46"/>
        <v>0</v>
      </c>
      <c r="L76" s="1">
        <f t="shared" si="46"/>
        <v>0</v>
      </c>
      <c r="M76" s="1">
        <f t="shared" si="46"/>
        <v>0</v>
      </c>
      <c r="N76" s="1">
        <f t="shared" si="46"/>
        <v>0</v>
      </c>
      <c r="O76" s="1">
        <f t="shared" si="46"/>
        <v>0</v>
      </c>
      <c r="P76" s="1">
        <f t="shared" si="46"/>
        <v>0</v>
      </c>
      <c r="Q76" s="1">
        <f t="shared" si="47"/>
        <v>0</v>
      </c>
      <c r="R76" s="1">
        <f t="shared" si="47"/>
        <v>0</v>
      </c>
      <c r="S76" s="1">
        <f t="shared" si="47"/>
        <v>0</v>
      </c>
      <c r="T76" s="1">
        <f t="shared" si="47"/>
        <v>0</v>
      </c>
      <c r="U76" s="1">
        <f t="shared" si="47"/>
        <v>0</v>
      </c>
      <c r="V76" s="1">
        <f t="shared" si="47"/>
        <v>0</v>
      </c>
      <c r="W76" s="1">
        <f t="shared" si="47"/>
        <v>0</v>
      </c>
      <c r="X76" s="1">
        <f t="shared" si="47"/>
        <v>0</v>
      </c>
      <c r="Y76" s="1">
        <f t="shared" si="47"/>
        <v>0</v>
      </c>
      <c r="Z76" s="1">
        <f t="shared" si="47"/>
        <v>0</v>
      </c>
      <c r="AA76" s="1">
        <f t="shared" si="48"/>
        <v>0</v>
      </c>
      <c r="AB76" s="1">
        <f t="shared" si="48"/>
        <v>0</v>
      </c>
      <c r="AC76" s="1">
        <f t="shared" si="48"/>
        <v>76.009530719045344</v>
      </c>
      <c r="AD76" s="1">
        <f t="shared" si="48"/>
        <v>77.529721333426252</v>
      </c>
      <c r="AE76" s="1">
        <f t="shared" si="48"/>
        <v>79.080315760094777</v>
      </c>
      <c r="AF76" s="1">
        <f t="shared" si="48"/>
        <v>80.661922075296673</v>
      </c>
      <c r="AG76" s="1">
        <f t="shared" si="48"/>
        <v>82.2751605168026</v>
      </c>
      <c r="AH76" s="1">
        <f t="shared" si="48"/>
        <v>83.92066372713866</v>
      </c>
      <c r="AI76" s="1">
        <f t="shared" si="48"/>
        <v>85.599077001681437</v>
      </c>
      <c r="AJ76" s="1">
        <f t="shared" si="48"/>
        <v>87.311058541715042</v>
      </c>
      <c r="AK76" s="1">
        <f t="shared" si="49"/>
        <v>89.057279712549359</v>
      </c>
      <c r="AL76" s="1">
        <f t="shared" si="49"/>
        <v>90.838425306800346</v>
      </c>
      <c r="AM76" s="1">
        <f t="shared" si="49"/>
        <v>92.655193812936346</v>
      </c>
      <c r="AN76" s="1">
        <f t="shared" si="49"/>
        <v>94.508297689195061</v>
      </c>
      <c r="AO76" s="1">
        <f t="shared" si="49"/>
        <v>96.398463642978982</v>
      </c>
      <c r="AP76" s="1">
        <f t="shared" si="49"/>
        <v>98.326432915838552</v>
      </c>
      <c r="AQ76" s="1">
        <f t="shared" si="49"/>
        <v>100.29296157415533</v>
      </c>
      <c r="AR76" s="1">
        <f t="shared" si="49"/>
        <v>102.29882080563841</v>
      </c>
      <c r="AS76" s="1">
        <f t="shared" si="49"/>
        <v>104.34479722175119</v>
      </c>
      <c r="AT76" s="1">
        <f t="shared" si="49"/>
        <v>106.43169316618624</v>
      </c>
      <c r="AU76" s="1">
        <f t="shared" si="50"/>
        <v>108.56032702950995</v>
      </c>
      <c r="AV76" s="1">
        <f t="shared" si="50"/>
        <v>110.73153357010014</v>
      </c>
      <c r="AW76" s="1">
        <f t="shared" si="50"/>
        <v>112.94616424150215</v>
      </c>
      <c r="AX76" s="1">
        <f t="shared" si="50"/>
        <v>115.20508752633219</v>
      </c>
      <c r="AY76" s="1">
        <f t="shared" si="50"/>
        <v>117.50918927685883</v>
      </c>
      <c r="AZ76" s="1">
        <f t="shared" si="50"/>
        <v>119.85937306239599</v>
      </c>
      <c r="BA76" s="1">
        <f t="shared" si="50"/>
        <v>122.25656052364391</v>
      </c>
      <c r="BB76" s="1">
        <f t="shared" si="50"/>
        <v>124.70169173411679</v>
      </c>
      <c r="BC76" s="1">
        <f t="shared" si="50"/>
        <v>127.19572556879915</v>
      </c>
      <c r="BD76" s="1">
        <f t="shared" si="50"/>
        <v>129.73964008017509</v>
      </c>
      <c r="BE76" s="1">
        <f t="shared" si="51"/>
        <v>132.33443288177864</v>
      </c>
      <c r="BF76" s="1">
        <f t="shared" si="51"/>
        <v>134.98112153941418</v>
      </c>
      <c r="BG76" s="1">
        <f t="shared" si="51"/>
        <v>137.6807439702026</v>
      </c>
      <c r="BH76" s="1">
        <f t="shared" si="51"/>
        <v>140.43435884960667</v>
      </c>
      <c r="BI76" s="1">
        <f t="shared" si="51"/>
        <v>143.24304602659879</v>
      </c>
      <c r="BJ76" s="1">
        <f t="shared" si="51"/>
        <v>146.10790694713074</v>
      </c>
      <c r="BK76" s="1">
        <f t="shared" si="51"/>
        <v>149.03006508607336</v>
      </c>
      <c r="BL76" s="1">
        <f t="shared" si="51"/>
        <v>152.01066638779486</v>
      </c>
      <c r="BM76" s="1">
        <f t="shared" si="51"/>
        <v>155.05087971555074</v>
      </c>
      <c r="BN76" s="1">
        <f t="shared" si="51"/>
        <v>158.15189730986174</v>
      </c>
      <c r="BO76" s="1">
        <f t="shared" si="52"/>
        <v>161.31493525605899</v>
      </c>
      <c r="BP76" s="1">
        <f t="shared" si="52"/>
        <v>164.54123396118015</v>
      </c>
      <c r="BQ76" s="1">
        <f t="shared" si="52"/>
        <v>167.83205864040377</v>
      </c>
      <c r="BR76" s="1">
        <f t="shared" si="52"/>
        <v>171.1886998132118</v>
      </c>
      <c r="BS76" s="1">
        <f t="shared" si="52"/>
        <v>174.61247380947609</v>
      </c>
      <c r="BT76" s="1">
        <f t="shared" si="52"/>
        <v>178.10472328566559</v>
      </c>
      <c r="BU76" s="1">
        <f t="shared" si="52"/>
        <v>181.66681775137891</v>
      </c>
      <c r="BV76" s="1">
        <f t="shared" si="52"/>
        <v>185.30015410640644</v>
      </c>
      <c r="BW76" s="1">
        <f t="shared" si="52"/>
        <v>189.00615718853462</v>
      </c>
      <c r="BX76" s="1">
        <f t="shared" si="52"/>
        <v>192.78628033230532</v>
      </c>
      <c r="BY76" s="1">
        <f t="shared" si="53"/>
        <v>196.6420059389514</v>
      </c>
      <c r="BZ76" s="1">
        <f t="shared" si="53"/>
        <v>200.57484605773041</v>
      </c>
      <c r="CA76" s="1">
        <f t="shared" si="53"/>
        <v>204.58634297888506</v>
      </c>
      <c r="CB76" s="1">
        <f t="shared" si="53"/>
        <v>208.67806983846273</v>
      </c>
      <c r="CC76" s="1">
        <f t="shared" si="53"/>
        <v>212.85163123523199</v>
      </c>
      <c r="CD76" s="1">
        <f t="shared" si="53"/>
        <v>217.1086638599366</v>
      </c>
      <c r="CE76" s="1">
        <f t="shared" si="53"/>
        <v>221.45083713713535</v>
      </c>
    </row>
    <row r="77" spans="2:83" x14ac:dyDescent="0.35">
      <c r="B77">
        <f t="shared" si="37"/>
        <v>2047</v>
      </c>
      <c r="D77" t="s">
        <v>29</v>
      </c>
      <c r="G77" s="1">
        <f t="shared" si="46"/>
        <v>0</v>
      </c>
      <c r="H77" s="1">
        <f t="shared" si="46"/>
        <v>0</v>
      </c>
      <c r="I77" s="1">
        <f t="shared" si="46"/>
        <v>0</v>
      </c>
      <c r="J77" s="1">
        <f t="shared" si="46"/>
        <v>0</v>
      </c>
      <c r="K77" s="1">
        <f t="shared" si="46"/>
        <v>0</v>
      </c>
      <c r="L77" s="1">
        <f t="shared" si="46"/>
        <v>0</v>
      </c>
      <c r="M77" s="1">
        <f t="shared" si="46"/>
        <v>0</v>
      </c>
      <c r="N77" s="1">
        <f t="shared" si="46"/>
        <v>0</v>
      </c>
      <c r="O77" s="1">
        <f t="shared" si="46"/>
        <v>0</v>
      </c>
      <c r="P77" s="1">
        <f t="shared" si="46"/>
        <v>0</v>
      </c>
      <c r="Q77" s="1">
        <f t="shared" si="47"/>
        <v>0</v>
      </c>
      <c r="R77" s="1">
        <f t="shared" si="47"/>
        <v>0</v>
      </c>
      <c r="S77" s="1">
        <f t="shared" si="47"/>
        <v>0</v>
      </c>
      <c r="T77" s="1">
        <f t="shared" si="47"/>
        <v>0</v>
      </c>
      <c r="U77" s="1">
        <f t="shared" si="47"/>
        <v>0</v>
      </c>
      <c r="V77" s="1">
        <f t="shared" si="47"/>
        <v>0</v>
      </c>
      <c r="W77" s="1">
        <f t="shared" si="47"/>
        <v>0</v>
      </c>
      <c r="X77" s="1">
        <f t="shared" si="47"/>
        <v>0</v>
      </c>
      <c r="Y77" s="1">
        <f t="shared" si="47"/>
        <v>0</v>
      </c>
      <c r="Z77" s="1">
        <f t="shared" si="47"/>
        <v>0</v>
      </c>
      <c r="AA77" s="1">
        <f t="shared" si="48"/>
        <v>0</v>
      </c>
      <c r="AB77" s="1">
        <f t="shared" si="48"/>
        <v>0</v>
      </c>
      <c r="AC77" s="1">
        <f t="shared" si="48"/>
        <v>0</v>
      </c>
      <c r="AD77" s="1">
        <f t="shared" si="48"/>
        <v>77.529721333426252</v>
      </c>
      <c r="AE77" s="1">
        <f t="shared" si="48"/>
        <v>79.080315760094777</v>
      </c>
      <c r="AF77" s="1">
        <f t="shared" si="48"/>
        <v>80.661922075296673</v>
      </c>
      <c r="AG77" s="1">
        <f t="shared" si="48"/>
        <v>82.2751605168026</v>
      </c>
      <c r="AH77" s="1">
        <f t="shared" si="48"/>
        <v>83.92066372713866</v>
      </c>
      <c r="AI77" s="1">
        <f t="shared" si="48"/>
        <v>85.599077001681437</v>
      </c>
      <c r="AJ77" s="1">
        <f t="shared" si="48"/>
        <v>87.31105854171507</v>
      </c>
      <c r="AK77" s="1">
        <f t="shared" si="49"/>
        <v>89.057279712549345</v>
      </c>
      <c r="AL77" s="1">
        <f t="shared" si="49"/>
        <v>90.838425306800346</v>
      </c>
      <c r="AM77" s="1">
        <f t="shared" si="49"/>
        <v>92.655193812936346</v>
      </c>
      <c r="AN77" s="1">
        <f t="shared" si="49"/>
        <v>94.508297689195075</v>
      </c>
      <c r="AO77" s="1">
        <f t="shared" si="49"/>
        <v>96.398463642978967</v>
      </c>
      <c r="AP77" s="1">
        <f t="shared" si="49"/>
        <v>98.326432915838566</v>
      </c>
      <c r="AQ77" s="1">
        <f t="shared" si="49"/>
        <v>100.29296157415533</v>
      </c>
      <c r="AR77" s="1">
        <f t="shared" si="49"/>
        <v>102.29882080563844</v>
      </c>
      <c r="AS77" s="1">
        <f t="shared" si="49"/>
        <v>104.34479722175118</v>
      </c>
      <c r="AT77" s="1">
        <f t="shared" si="49"/>
        <v>106.43169316618622</v>
      </c>
      <c r="AU77" s="1">
        <f t="shared" si="50"/>
        <v>108.56032702950996</v>
      </c>
      <c r="AV77" s="1">
        <f t="shared" si="50"/>
        <v>110.73153357010014</v>
      </c>
      <c r="AW77" s="1">
        <f t="shared" si="50"/>
        <v>112.94616424150215</v>
      </c>
      <c r="AX77" s="1">
        <f t="shared" si="50"/>
        <v>115.20508752633219</v>
      </c>
      <c r="AY77" s="1">
        <f t="shared" si="50"/>
        <v>117.50918927685883</v>
      </c>
      <c r="AZ77" s="1">
        <f t="shared" si="50"/>
        <v>119.85937306239602</v>
      </c>
      <c r="BA77" s="1">
        <f t="shared" si="50"/>
        <v>122.25656052364391</v>
      </c>
      <c r="BB77" s="1">
        <f t="shared" si="50"/>
        <v>124.70169173411679</v>
      </c>
      <c r="BC77" s="1">
        <f t="shared" si="50"/>
        <v>127.19572556879913</v>
      </c>
      <c r="BD77" s="1">
        <f t="shared" si="50"/>
        <v>129.73964008017512</v>
      </c>
      <c r="BE77" s="1">
        <f t="shared" si="51"/>
        <v>132.33443288177861</v>
      </c>
      <c r="BF77" s="1">
        <f t="shared" si="51"/>
        <v>134.9811215394142</v>
      </c>
      <c r="BG77" s="1">
        <f t="shared" si="51"/>
        <v>137.68074397020249</v>
      </c>
      <c r="BH77" s="1">
        <f t="shared" si="51"/>
        <v>140.43435884960667</v>
      </c>
      <c r="BI77" s="1">
        <f t="shared" si="51"/>
        <v>143.24304602659879</v>
      </c>
      <c r="BJ77" s="1">
        <f t="shared" si="51"/>
        <v>146.10790694713077</v>
      </c>
      <c r="BK77" s="1">
        <f t="shared" si="51"/>
        <v>149.03006508607339</v>
      </c>
      <c r="BL77" s="1">
        <f t="shared" si="51"/>
        <v>152.01066638779486</v>
      </c>
      <c r="BM77" s="1">
        <f t="shared" si="51"/>
        <v>155.05087971555076</v>
      </c>
      <c r="BN77" s="1">
        <f t="shared" si="51"/>
        <v>158.15189730986179</v>
      </c>
      <c r="BO77" s="1">
        <f t="shared" si="52"/>
        <v>161.31493525605899</v>
      </c>
      <c r="BP77" s="1">
        <f t="shared" si="52"/>
        <v>164.54123396118018</v>
      </c>
      <c r="BQ77" s="1">
        <f t="shared" si="52"/>
        <v>167.83205864040377</v>
      </c>
      <c r="BR77" s="1">
        <f t="shared" si="52"/>
        <v>171.18869981321185</v>
      </c>
      <c r="BS77" s="1">
        <f t="shared" si="52"/>
        <v>174.61247380947606</v>
      </c>
      <c r="BT77" s="1">
        <f t="shared" si="52"/>
        <v>178.10472328566561</v>
      </c>
      <c r="BU77" s="1">
        <f t="shared" si="52"/>
        <v>181.66681775137891</v>
      </c>
      <c r="BV77" s="1">
        <f t="shared" si="52"/>
        <v>185.30015410640652</v>
      </c>
      <c r="BW77" s="1">
        <f t="shared" si="52"/>
        <v>189.00615718853459</v>
      </c>
      <c r="BX77" s="1">
        <f t="shared" si="52"/>
        <v>192.78628033230532</v>
      </c>
      <c r="BY77" s="1">
        <f t="shared" si="53"/>
        <v>196.64200593895146</v>
      </c>
      <c r="BZ77" s="1">
        <f t="shared" si="53"/>
        <v>200.57484605773044</v>
      </c>
      <c r="CA77" s="1">
        <f t="shared" si="53"/>
        <v>204.58634297888506</v>
      </c>
      <c r="CB77" s="1">
        <f t="shared" si="53"/>
        <v>208.67806983846276</v>
      </c>
      <c r="CC77" s="1">
        <f t="shared" si="53"/>
        <v>212.85163123523202</v>
      </c>
      <c r="CD77" s="1">
        <f t="shared" si="53"/>
        <v>217.10866385993666</v>
      </c>
      <c r="CE77" s="1">
        <f t="shared" si="53"/>
        <v>221.45083713713535</v>
      </c>
    </row>
    <row r="78" spans="2:83" x14ac:dyDescent="0.35">
      <c r="B78">
        <f t="shared" si="37"/>
        <v>2048</v>
      </c>
      <c r="D78" t="s">
        <v>29</v>
      </c>
      <c r="G78" s="1">
        <f t="shared" si="46"/>
        <v>0</v>
      </c>
      <c r="H78" s="1">
        <f t="shared" si="46"/>
        <v>0</v>
      </c>
      <c r="I78" s="1">
        <f t="shared" si="46"/>
        <v>0</v>
      </c>
      <c r="J78" s="1">
        <f t="shared" si="46"/>
        <v>0</v>
      </c>
      <c r="K78" s="1">
        <f t="shared" si="46"/>
        <v>0</v>
      </c>
      <c r="L78" s="1">
        <f t="shared" si="46"/>
        <v>0</v>
      </c>
      <c r="M78" s="1">
        <f t="shared" si="46"/>
        <v>0</v>
      </c>
      <c r="N78" s="1">
        <f t="shared" si="46"/>
        <v>0</v>
      </c>
      <c r="O78" s="1">
        <f t="shared" si="46"/>
        <v>0</v>
      </c>
      <c r="P78" s="1">
        <f t="shared" si="46"/>
        <v>0</v>
      </c>
      <c r="Q78" s="1">
        <f t="shared" si="47"/>
        <v>0</v>
      </c>
      <c r="R78" s="1">
        <f t="shared" si="47"/>
        <v>0</v>
      </c>
      <c r="S78" s="1">
        <f t="shared" si="47"/>
        <v>0</v>
      </c>
      <c r="T78" s="1">
        <f t="shared" si="47"/>
        <v>0</v>
      </c>
      <c r="U78" s="1">
        <f t="shared" si="47"/>
        <v>0</v>
      </c>
      <c r="V78" s="1">
        <f t="shared" si="47"/>
        <v>0</v>
      </c>
      <c r="W78" s="1">
        <f t="shared" si="47"/>
        <v>0</v>
      </c>
      <c r="X78" s="1">
        <f t="shared" si="47"/>
        <v>0</v>
      </c>
      <c r="Y78" s="1">
        <f t="shared" si="47"/>
        <v>0</v>
      </c>
      <c r="Z78" s="1">
        <f t="shared" si="47"/>
        <v>0</v>
      </c>
      <c r="AA78" s="1">
        <f t="shared" si="48"/>
        <v>0</v>
      </c>
      <c r="AB78" s="1">
        <f t="shared" si="48"/>
        <v>0</v>
      </c>
      <c r="AC78" s="1">
        <f t="shared" si="48"/>
        <v>0</v>
      </c>
      <c r="AD78" s="1">
        <f t="shared" si="48"/>
        <v>0</v>
      </c>
      <c r="AE78" s="1">
        <f t="shared" si="48"/>
        <v>79.080315760094777</v>
      </c>
      <c r="AF78" s="1">
        <f t="shared" si="48"/>
        <v>80.661922075296673</v>
      </c>
      <c r="AG78" s="1">
        <f t="shared" si="48"/>
        <v>82.2751605168026</v>
      </c>
      <c r="AH78" s="1">
        <f t="shared" si="48"/>
        <v>83.920663727138646</v>
      </c>
      <c r="AI78" s="1">
        <f t="shared" si="48"/>
        <v>85.599077001681422</v>
      </c>
      <c r="AJ78" s="1">
        <f t="shared" si="48"/>
        <v>87.311058541715056</v>
      </c>
      <c r="AK78" s="1">
        <f t="shared" si="49"/>
        <v>89.057279712549374</v>
      </c>
      <c r="AL78" s="1">
        <f t="shared" si="49"/>
        <v>90.838425306800332</v>
      </c>
      <c r="AM78" s="1">
        <f t="shared" si="49"/>
        <v>92.655193812936346</v>
      </c>
      <c r="AN78" s="1">
        <f t="shared" si="49"/>
        <v>94.508297689195075</v>
      </c>
      <c r="AO78" s="1">
        <f t="shared" si="49"/>
        <v>96.398463642978982</v>
      </c>
      <c r="AP78" s="1">
        <f t="shared" si="49"/>
        <v>98.326432915838538</v>
      </c>
      <c r="AQ78" s="1">
        <f t="shared" si="49"/>
        <v>100.29296157415533</v>
      </c>
      <c r="AR78" s="1">
        <f t="shared" si="49"/>
        <v>102.29882080563843</v>
      </c>
      <c r="AS78" s="1">
        <f t="shared" si="49"/>
        <v>104.34479722175121</v>
      </c>
      <c r="AT78" s="1">
        <f t="shared" si="49"/>
        <v>106.43169316618621</v>
      </c>
      <c r="AU78" s="1">
        <f t="shared" si="50"/>
        <v>108.56032702950995</v>
      </c>
      <c r="AV78" s="1">
        <f t="shared" si="50"/>
        <v>110.73153357010015</v>
      </c>
      <c r="AW78" s="1">
        <f t="shared" si="50"/>
        <v>112.94616424150215</v>
      </c>
      <c r="AX78" s="1">
        <f t="shared" si="50"/>
        <v>115.20508752633218</v>
      </c>
      <c r="AY78" s="1">
        <f t="shared" si="50"/>
        <v>117.50918927685883</v>
      </c>
      <c r="AZ78" s="1">
        <f t="shared" si="50"/>
        <v>119.859373062396</v>
      </c>
      <c r="BA78" s="1">
        <f t="shared" si="50"/>
        <v>122.25656052364394</v>
      </c>
      <c r="BB78" s="1">
        <f t="shared" si="50"/>
        <v>124.70169173411679</v>
      </c>
      <c r="BC78" s="1">
        <f t="shared" si="50"/>
        <v>127.19572556879913</v>
      </c>
      <c r="BD78" s="1">
        <f t="shared" si="50"/>
        <v>129.73964008017512</v>
      </c>
      <c r="BE78" s="1">
        <f t="shared" si="51"/>
        <v>132.33443288177864</v>
      </c>
      <c r="BF78" s="1">
        <f t="shared" si="51"/>
        <v>134.98112153941418</v>
      </c>
      <c r="BG78" s="1">
        <f t="shared" si="51"/>
        <v>137.68074397020249</v>
      </c>
      <c r="BH78" s="1">
        <f t="shared" si="51"/>
        <v>140.43435884960653</v>
      </c>
      <c r="BI78" s="1">
        <f t="shared" si="51"/>
        <v>143.24304602659879</v>
      </c>
      <c r="BJ78" s="1">
        <f t="shared" si="51"/>
        <v>146.10790694713077</v>
      </c>
      <c r="BK78" s="1">
        <f t="shared" si="51"/>
        <v>149.03006508607339</v>
      </c>
      <c r="BL78" s="1">
        <f t="shared" si="51"/>
        <v>152.01066638779483</v>
      </c>
      <c r="BM78" s="1">
        <f t="shared" si="51"/>
        <v>155.05087971555074</v>
      </c>
      <c r="BN78" s="1">
        <f t="shared" si="51"/>
        <v>158.15189730986177</v>
      </c>
      <c r="BO78" s="1">
        <f t="shared" si="52"/>
        <v>161.31493525605902</v>
      </c>
      <c r="BP78" s="1">
        <f t="shared" si="52"/>
        <v>164.54123396118015</v>
      </c>
      <c r="BQ78" s="1">
        <f t="shared" si="52"/>
        <v>167.83205864040377</v>
      </c>
      <c r="BR78" s="1">
        <f t="shared" si="52"/>
        <v>171.18869981321185</v>
      </c>
      <c r="BS78" s="1">
        <f t="shared" si="52"/>
        <v>174.61247380947609</v>
      </c>
      <c r="BT78" s="1">
        <f t="shared" si="52"/>
        <v>178.10472328566559</v>
      </c>
      <c r="BU78" s="1">
        <f t="shared" si="52"/>
        <v>181.66681775137891</v>
      </c>
      <c r="BV78" s="1">
        <f t="shared" si="52"/>
        <v>185.3001541064065</v>
      </c>
      <c r="BW78" s="1">
        <f t="shared" si="52"/>
        <v>189.00615718853464</v>
      </c>
      <c r="BX78" s="1">
        <f t="shared" si="52"/>
        <v>192.78628033230527</v>
      </c>
      <c r="BY78" s="1">
        <f t="shared" si="53"/>
        <v>196.64200593895143</v>
      </c>
      <c r="BZ78" s="1">
        <f t="shared" si="53"/>
        <v>200.57484605773047</v>
      </c>
      <c r="CA78" s="1">
        <f t="shared" si="53"/>
        <v>204.58634297888506</v>
      </c>
      <c r="CB78" s="1">
        <f t="shared" si="53"/>
        <v>208.67806983846273</v>
      </c>
      <c r="CC78" s="1">
        <f t="shared" si="53"/>
        <v>212.85163123523202</v>
      </c>
      <c r="CD78" s="1">
        <f t="shared" si="53"/>
        <v>217.10866385993663</v>
      </c>
      <c r="CE78" s="1">
        <f t="shared" si="53"/>
        <v>221.45083713713538</v>
      </c>
    </row>
    <row r="79" spans="2:83" x14ac:dyDescent="0.35">
      <c r="B79">
        <f t="shared" si="37"/>
        <v>2049</v>
      </c>
      <c r="D79" t="s">
        <v>29</v>
      </c>
      <c r="G79" s="1">
        <f t="shared" si="46"/>
        <v>0</v>
      </c>
      <c r="H79" s="1">
        <f t="shared" si="46"/>
        <v>0</v>
      </c>
      <c r="I79" s="1">
        <f t="shared" si="46"/>
        <v>0</v>
      </c>
      <c r="J79" s="1">
        <f t="shared" si="46"/>
        <v>0</v>
      </c>
      <c r="K79" s="1">
        <f t="shared" si="46"/>
        <v>0</v>
      </c>
      <c r="L79" s="1">
        <f t="shared" si="46"/>
        <v>0</v>
      </c>
      <c r="M79" s="1">
        <f t="shared" si="46"/>
        <v>0</v>
      </c>
      <c r="N79" s="1">
        <f t="shared" si="46"/>
        <v>0</v>
      </c>
      <c r="O79" s="1">
        <f t="shared" si="46"/>
        <v>0</v>
      </c>
      <c r="P79" s="1">
        <f t="shared" si="46"/>
        <v>0</v>
      </c>
      <c r="Q79" s="1">
        <f t="shared" si="47"/>
        <v>0</v>
      </c>
      <c r="R79" s="1">
        <f t="shared" si="47"/>
        <v>0</v>
      </c>
      <c r="S79" s="1">
        <f t="shared" si="47"/>
        <v>0</v>
      </c>
      <c r="T79" s="1">
        <f t="shared" si="47"/>
        <v>0</v>
      </c>
      <c r="U79" s="1">
        <f t="shared" si="47"/>
        <v>0</v>
      </c>
      <c r="V79" s="1">
        <f t="shared" si="47"/>
        <v>0</v>
      </c>
      <c r="W79" s="1">
        <f t="shared" si="47"/>
        <v>0</v>
      </c>
      <c r="X79" s="1">
        <f t="shared" si="47"/>
        <v>0</v>
      </c>
      <c r="Y79" s="1">
        <f t="shared" si="47"/>
        <v>0</v>
      </c>
      <c r="Z79" s="1">
        <f t="shared" si="47"/>
        <v>0</v>
      </c>
      <c r="AA79" s="1">
        <f t="shared" si="48"/>
        <v>0</v>
      </c>
      <c r="AB79" s="1">
        <f t="shared" si="48"/>
        <v>0</v>
      </c>
      <c r="AC79" s="1">
        <f t="shared" si="48"/>
        <v>0</v>
      </c>
      <c r="AD79" s="1">
        <f t="shared" si="48"/>
        <v>0</v>
      </c>
      <c r="AE79" s="1">
        <f t="shared" si="48"/>
        <v>0</v>
      </c>
      <c r="AF79" s="1">
        <f t="shared" si="48"/>
        <v>80.661922075296673</v>
      </c>
      <c r="AG79" s="1">
        <f t="shared" si="48"/>
        <v>82.275160516802615</v>
      </c>
      <c r="AH79" s="1">
        <f t="shared" si="48"/>
        <v>83.92066372713866</v>
      </c>
      <c r="AI79" s="1">
        <f t="shared" si="48"/>
        <v>85.599077001681422</v>
      </c>
      <c r="AJ79" s="1">
        <f t="shared" si="48"/>
        <v>87.311058541715056</v>
      </c>
      <c r="AK79" s="1">
        <f t="shared" si="49"/>
        <v>89.057279712549359</v>
      </c>
      <c r="AL79" s="1">
        <f t="shared" si="49"/>
        <v>90.83842530680036</v>
      </c>
      <c r="AM79" s="1">
        <f t="shared" si="49"/>
        <v>92.655193812936346</v>
      </c>
      <c r="AN79" s="1">
        <f t="shared" si="49"/>
        <v>94.508297689195075</v>
      </c>
      <c r="AO79" s="1">
        <f t="shared" si="49"/>
        <v>96.398463642978982</v>
      </c>
      <c r="AP79" s="1">
        <f t="shared" si="49"/>
        <v>98.326432915838566</v>
      </c>
      <c r="AQ79" s="1">
        <f t="shared" si="49"/>
        <v>100.29296157415531</v>
      </c>
      <c r="AR79" s="1">
        <f t="shared" si="49"/>
        <v>102.29882080563844</v>
      </c>
      <c r="AS79" s="1">
        <f t="shared" si="49"/>
        <v>104.34479722175119</v>
      </c>
      <c r="AT79" s="1">
        <f t="shared" si="49"/>
        <v>106.43169316618624</v>
      </c>
      <c r="AU79" s="1">
        <f t="shared" si="50"/>
        <v>108.56032702950993</v>
      </c>
      <c r="AV79" s="1">
        <f t="shared" si="50"/>
        <v>110.73153357010014</v>
      </c>
      <c r="AW79" s="1">
        <f t="shared" si="50"/>
        <v>112.94616424150216</v>
      </c>
      <c r="AX79" s="1">
        <f t="shared" si="50"/>
        <v>115.20508752633219</v>
      </c>
      <c r="AY79" s="1">
        <f t="shared" si="50"/>
        <v>117.50918927685883</v>
      </c>
      <c r="AZ79" s="1">
        <f t="shared" si="50"/>
        <v>119.85937306239602</v>
      </c>
      <c r="BA79" s="1">
        <f t="shared" si="50"/>
        <v>122.25656052364393</v>
      </c>
      <c r="BB79" s="1">
        <f t="shared" si="50"/>
        <v>124.70169173411682</v>
      </c>
      <c r="BC79" s="1">
        <f t="shared" si="50"/>
        <v>127.19572556879913</v>
      </c>
      <c r="BD79" s="1">
        <f t="shared" si="50"/>
        <v>129.73964008017512</v>
      </c>
      <c r="BE79" s="1">
        <f t="shared" si="51"/>
        <v>132.33443288177861</v>
      </c>
      <c r="BF79" s="1">
        <f t="shared" si="51"/>
        <v>134.9811215394142</v>
      </c>
      <c r="BG79" s="1">
        <f t="shared" si="51"/>
        <v>137.68074397020246</v>
      </c>
      <c r="BH79" s="1">
        <f t="shared" si="51"/>
        <v>140.43435884960655</v>
      </c>
      <c r="BI79" s="1">
        <f t="shared" si="51"/>
        <v>143.24304602659865</v>
      </c>
      <c r="BJ79" s="1">
        <f t="shared" si="51"/>
        <v>146.10790694713077</v>
      </c>
      <c r="BK79" s="1">
        <f t="shared" si="51"/>
        <v>149.03006508607339</v>
      </c>
      <c r="BL79" s="1">
        <f t="shared" si="51"/>
        <v>152.01066638779486</v>
      </c>
      <c r="BM79" s="1">
        <f t="shared" si="51"/>
        <v>155.05087971555074</v>
      </c>
      <c r="BN79" s="1">
        <f t="shared" si="51"/>
        <v>158.15189730986177</v>
      </c>
      <c r="BO79" s="1">
        <f t="shared" si="52"/>
        <v>161.31493525605902</v>
      </c>
      <c r="BP79" s="1">
        <f t="shared" si="52"/>
        <v>164.54123396118018</v>
      </c>
      <c r="BQ79" s="1">
        <f t="shared" si="52"/>
        <v>167.83205864040377</v>
      </c>
      <c r="BR79" s="1">
        <f t="shared" si="52"/>
        <v>171.18869981321185</v>
      </c>
      <c r="BS79" s="1">
        <f t="shared" si="52"/>
        <v>174.61247380947609</v>
      </c>
      <c r="BT79" s="1">
        <f t="shared" si="52"/>
        <v>178.10472328566561</v>
      </c>
      <c r="BU79" s="1">
        <f t="shared" si="52"/>
        <v>181.66681775137889</v>
      </c>
      <c r="BV79" s="1">
        <f t="shared" si="52"/>
        <v>185.3001541064065</v>
      </c>
      <c r="BW79" s="1">
        <f t="shared" si="52"/>
        <v>189.00615718853462</v>
      </c>
      <c r="BX79" s="1">
        <f t="shared" si="52"/>
        <v>192.78628033230532</v>
      </c>
      <c r="BY79" s="1">
        <f t="shared" si="53"/>
        <v>196.6420059389514</v>
      </c>
      <c r="BZ79" s="1">
        <f t="shared" si="53"/>
        <v>200.57484605773044</v>
      </c>
      <c r="CA79" s="1">
        <f t="shared" si="53"/>
        <v>204.58634297888509</v>
      </c>
      <c r="CB79" s="1">
        <f t="shared" si="53"/>
        <v>208.67806983846276</v>
      </c>
      <c r="CC79" s="1">
        <f t="shared" si="53"/>
        <v>212.85163123523199</v>
      </c>
      <c r="CD79" s="1">
        <f t="shared" si="53"/>
        <v>217.10866385993666</v>
      </c>
      <c r="CE79" s="1">
        <f t="shared" si="53"/>
        <v>221.45083713713538</v>
      </c>
    </row>
    <row r="80" spans="2:83" x14ac:dyDescent="0.35">
      <c r="B80">
        <f t="shared" si="37"/>
        <v>2050</v>
      </c>
      <c r="D80" t="s">
        <v>29</v>
      </c>
      <c r="G80" s="1">
        <f t="shared" si="46"/>
        <v>0</v>
      </c>
      <c r="H80" s="1">
        <f t="shared" si="46"/>
        <v>0</v>
      </c>
      <c r="I80" s="1">
        <f t="shared" si="46"/>
        <v>0</v>
      </c>
      <c r="J80" s="1">
        <f t="shared" si="46"/>
        <v>0</v>
      </c>
      <c r="K80" s="1">
        <f t="shared" si="46"/>
        <v>0</v>
      </c>
      <c r="L80" s="1">
        <f t="shared" si="46"/>
        <v>0</v>
      </c>
      <c r="M80" s="1">
        <f t="shared" si="46"/>
        <v>0</v>
      </c>
      <c r="N80" s="1">
        <f t="shared" si="46"/>
        <v>0</v>
      </c>
      <c r="O80" s="1">
        <f t="shared" si="46"/>
        <v>0</v>
      </c>
      <c r="P80" s="1">
        <f t="shared" si="46"/>
        <v>0</v>
      </c>
      <c r="Q80" s="1">
        <f t="shared" si="47"/>
        <v>0</v>
      </c>
      <c r="R80" s="1">
        <f t="shared" si="47"/>
        <v>0</v>
      </c>
      <c r="S80" s="1">
        <f t="shared" si="47"/>
        <v>0</v>
      </c>
      <c r="T80" s="1">
        <f t="shared" si="47"/>
        <v>0</v>
      </c>
      <c r="U80" s="1">
        <f t="shared" si="47"/>
        <v>0</v>
      </c>
      <c r="V80" s="1">
        <f t="shared" si="47"/>
        <v>0</v>
      </c>
      <c r="W80" s="1">
        <f t="shared" si="47"/>
        <v>0</v>
      </c>
      <c r="X80" s="1">
        <f t="shared" si="47"/>
        <v>0</v>
      </c>
      <c r="Y80" s="1">
        <f t="shared" si="47"/>
        <v>0</v>
      </c>
      <c r="Z80" s="1">
        <f t="shared" si="47"/>
        <v>0</v>
      </c>
      <c r="AA80" s="1">
        <f t="shared" si="48"/>
        <v>0</v>
      </c>
      <c r="AB80" s="1">
        <f t="shared" si="48"/>
        <v>0</v>
      </c>
      <c r="AC80" s="1">
        <f t="shared" si="48"/>
        <v>0</v>
      </c>
      <c r="AD80" s="1">
        <f t="shared" si="48"/>
        <v>0</v>
      </c>
      <c r="AE80" s="1">
        <f t="shared" si="48"/>
        <v>0</v>
      </c>
      <c r="AF80" s="1">
        <f t="shared" si="48"/>
        <v>0</v>
      </c>
      <c r="AG80" s="1">
        <f t="shared" si="48"/>
        <v>82.275160516802615</v>
      </c>
      <c r="AH80" s="1">
        <f t="shared" si="48"/>
        <v>83.920663727138674</v>
      </c>
      <c r="AI80" s="1">
        <f t="shared" si="48"/>
        <v>85.599077001681437</v>
      </c>
      <c r="AJ80" s="1">
        <f t="shared" si="48"/>
        <v>87.31105854171507</v>
      </c>
      <c r="AK80" s="1">
        <f t="shared" si="49"/>
        <v>89.057279712549374</v>
      </c>
      <c r="AL80" s="1">
        <f t="shared" si="49"/>
        <v>90.83842530680036</v>
      </c>
      <c r="AM80" s="1">
        <f t="shared" si="49"/>
        <v>92.655193812936375</v>
      </c>
      <c r="AN80" s="1">
        <f t="shared" si="49"/>
        <v>94.508297689195075</v>
      </c>
      <c r="AO80" s="1">
        <f t="shared" si="49"/>
        <v>96.398463642978982</v>
      </c>
      <c r="AP80" s="1">
        <f t="shared" si="49"/>
        <v>98.326432915838566</v>
      </c>
      <c r="AQ80" s="1">
        <f t="shared" si="49"/>
        <v>100.29296157415534</v>
      </c>
      <c r="AR80" s="1">
        <f t="shared" si="49"/>
        <v>102.29882080563843</v>
      </c>
      <c r="AS80" s="1">
        <f t="shared" si="49"/>
        <v>104.34479722175122</v>
      </c>
      <c r="AT80" s="1">
        <f t="shared" si="49"/>
        <v>106.43169316618624</v>
      </c>
      <c r="AU80" s="1">
        <f t="shared" si="50"/>
        <v>108.56032702950998</v>
      </c>
      <c r="AV80" s="1">
        <f t="shared" si="50"/>
        <v>110.73153357010014</v>
      </c>
      <c r="AW80" s="1">
        <f t="shared" si="50"/>
        <v>112.94616424150216</v>
      </c>
      <c r="AX80" s="1">
        <f t="shared" si="50"/>
        <v>115.20508752633222</v>
      </c>
      <c r="AY80" s="1">
        <f t="shared" si="50"/>
        <v>117.50918927685885</v>
      </c>
      <c r="AZ80" s="1">
        <f t="shared" si="50"/>
        <v>119.85937306239602</v>
      </c>
      <c r="BA80" s="1">
        <f t="shared" si="50"/>
        <v>122.25656052364396</v>
      </c>
      <c r="BB80" s="1">
        <f t="shared" si="50"/>
        <v>124.70169173411682</v>
      </c>
      <c r="BC80" s="1">
        <f t="shared" si="50"/>
        <v>127.19572556879916</v>
      </c>
      <c r="BD80" s="1">
        <f t="shared" si="50"/>
        <v>129.73964008017512</v>
      </c>
      <c r="BE80" s="1">
        <f t="shared" si="51"/>
        <v>132.33443288177864</v>
      </c>
      <c r="BF80" s="1">
        <f t="shared" si="51"/>
        <v>134.9811215394142</v>
      </c>
      <c r="BG80" s="1">
        <f t="shared" si="51"/>
        <v>137.68074397020251</v>
      </c>
      <c r="BH80" s="1">
        <f t="shared" si="51"/>
        <v>140.43435884960653</v>
      </c>
      <c r="BI80" s="1">
        <f t="shared" si="51"/>
        <v>143.24304602659868</v>
      </c>
      <c r="BJ80" s="1">
        <f t="shared" si="51"/>
        <v>146.10790694713063</v>
      </c>
      <c r="BK80" s="1">
        <f t="shared" si="51"/>
        <v>149.03006508607339</v>
      </c>
      <c r="BL80" s="1">
        <f t="shared" si="51"/>
        <v>152.01066638779486</v>
      </c>
      <c r="BM80" s="1">
        <f t="shared" si="51"/>
        <v>155.05087971555076</v>
      </c>
      <c r="BN80" s="1">
        <f t="shared" si="51"/>
        <v>158.15189730986177</v>
      </c>
      <c r="BO80" s="1">
        <f t="shared" si="52"/>
        <v>161.31493525605902</v>
      </c>
      <c r="BP80" s="1">
        <f t="shared" si="52"/>
        <v>164.54123396118018</v>
      </c>
      <c r="BQ80" s="1">
        <f t="shared" si="52"/>
        <v>167.8320586404038</v>
      </c>
      <c r="BR80" s="1">
        <f t="shared" si="52"/>
        <v>171.18869981321183</v>
      </c>
      <c r="BS80" s="1">
        <f t="shared" si="52"/>
        <v>174.61247380947609</v>
      </c>
      <c r="BT80" s="1">
        <f t="shared" si="52"/>
        <v>178.10472328566561</v>
      </c>
      <c r="BU80" s="1">
        <f t="shared" si="52"/>
        <v>181.66681775137894</v>
      </c>
      <c r="BV80" s="1">
        <f t="shared" si="52"/>
        <v>185.30015410640647</v>
      </c>
      <c r="BW80" s="1">
        <f t="shared" si="52"/>
        <v>189.00615718853464</v>
      </c>
      <c r="BX80" s="1">
        <f t="shared" si="52"/>
        <v>192.78628033230532</v>
      </c>
      <c r="BY80" s="1">
        <f t="shared" si="53"/>
        <v>196.64200593895146</v>
      </c>
      <c r="BZ80" s="1">
        <f t="shared" si="53"/>
        <v>200.57484605773041</v>
      </c>
      <c r="CA80" s="1">
        <f t="shared" si="53"/>
        <v>204.58634297888506</v>
      </c>
      <c r="CB80" s="1">
        <f t="shared" si="53"/>
        <v>208.67806983846279</v>
      </c>
      <c r="CC80" s="1">
        <f t="shared" si="53"/>
        <v>212.85163123523202</v>
      </c>
      <c r="CD80" s="1">
        <f t="shared" si="53"/>
        <v>217.10866385993666</v>
      </c>
      <c r="CE80" s="1">
        <f t="shared" si="53"/>
        <v>221.45083713713541</v>
      </c>
    </row>
    <row r="81" spans="2:83" x14ac:dyDescent="0.35">
      <c r="B81" s="45">
        <f t="shared" si="37"/>
        <v>2051</v>
      </c>
      <c r="C81" s="45"/>
      <c r="D81" s="45" t="s">
        <v>29</v>
      </c>
      <c r="E81" s="45"/>
      <c r="G81" s="1">
        <f t="shared" si="46"/>
        <v>0</v>
      </c>
      <c r="H81" s="1">
        <f t="shared" si="46"/>
        <v>0</v>
      </c>
      <c r="I81" s="1">
        <f t="shared" si="46"/>
        <v>0</v>
      </c>
      <c r="J81" s="1">
        <f t="shared" si="46"/>
        <v>0</v>
      </c>
      <c r="K81" s="1">
        <f t="shared" si="46"/>
        <v>0</v>
      </c>
      <c r="L81" s="1">
        <f t="shared" si="46"/>
        <v>0</v>
      </c>
      <c r="M81" s="1">
        <f t="shared" si="46"/>
        <v>0</v>
      </c>
      <c r="N81" s="1">
        <f t="shared" si="46"/>
        <v>0</v>
      </c>
      <c r="O81" s="1">
        <f t="shared" si="46"/>
        <v>0</v>
      </c>
      <c r="P81" s="1">
        <f t="shared" si="46"/>
        <v>0</v>
      </c>
      <c r="Q81" s="1">
        <f t="shared" si="47"/>
        <v>0</v>
      </c>
      <c r="R81" s="1">
        <f t="shared" si="47"/>
        <v>0</v>
      </c>
      <c r="S81" s="1">
        <f t="shared" si="47"/>
        <v>0</v>
      </c>
      <c r="T81" s="1">
        <f t="shared" si="47"/>
        <v>0</v>
      </c>
      <c r="U81" s="1">
        <f t="shared" si="47"/>
        <v>0</v>
      </c>
      <c r="V81" s="1">
        <f t="shared" si="47"/>
        <v>0</v>
      </c>
      <c r="W81" s="1">
        <f t="shared" si="47"/>
        <v>0</v>
      </c>
      <c r="X81" s="1">
        <f t="shared" si="47"/>
        <v>0</v>
      </c>
      <c r="Y81" s="1">
        <f t="shared" si="47"/>
        <v>0</v>
      </c>
      <c r="Z81" s="1">
        <f t="shared" si="47"/>
        <v>0</v>
      </c>
      <c r="AA81" s="1">
        <f t="shared" si="48"/>
        <v>0</v>
      </c>
      <c r="AB81" s="1">
        <f t="shared" si="48"/>
        <v>0</v>
      </c>
      <c r="AC81" s="1">
        <f t="shared" si="48"/>
        <v>0</v>
      </c>
      <c r="AD81" s="1">
        <f t="shared" si="48"/>
        <v>0</v>
      </c>
      <c r="AE81" s="1">
        <f t="shared" si="48"/>
        <v>0</v>
      </c>
      <c r="AF81" s="1">
        <f t="shared" si="48"/>
        <v>0</v>
      </c>
      <c r="AG81" s="1">
        <f t="shared" si="48"/>
        <v>0</v>
      </c>
      <c r="AH81" s="1">
        <f t="shared" si="48"/>
        <v>83.920663727138674</v>
      </c>
      <c r="AI81" s="1">
        <f t="shared" si="48"/>
        <v>85.599077001681451</v>
      </c>
      <c r="AJ81" s="1">
        <f t="shared" si="48"/>
        <v>87.31105854171507</v>
      </c>
      <c r="AK81" s="1">
        <f t="shared" si="49"/>
        <v>89.057279712549374</v>
      </c>
      <c r="AL81" s="1">
        <f t="shared" si="49"/>
        <v>90.83842530680036</v>
      </c>
      <c r="AM81" s="1">
        <f t="shared" si="49"/>
        <v>92.655193812936375</v>
      </c>
      <c r="AN81" s="1">
        <f t="shared" si="49"/>
        <v>94.508297689195103</v>
      </c>
      <c r="AO81" s="1">
        <f t="shared" si="49"/>
        <v>96.398463642978982</v>
      </c>
      <c r="AP81" s="1">
        <f t="shared" si="49"/>
        <v>98.326432915838581</v>
      </c>
      <c r="AQ81" s="1">
        <f t="shared" si="49"/>
        <v>100.29296157415534</v>
      </c>
      <c r="AR81" s="1">
        <f t="shared" si="49"/>
        <v>102.29882080563846</v>
      </c>
      <c r="AS81" s="1">
        <f t="shared" si="49"/>
        <v>104.34479722175121</v>
      </c>
      <c r="AT81" s="1">
        <f t="shared" si="49"/>
        <v>106.43169316618625</v>
      </c>
      <c r="AU81" s="1">
        <f t="shared" si="50"/>
        <v>108.56032702950996</v>
      </c>
      <c r="AV81" s="1">
        <f t="shared" si="50"/>
        <v>110.73153357010018</v>
      </c>
      <c r="AW81" s="1">
        <f t="shared" si="50"/>
        <v>112.94616424150215</v>
      </c>
      <c r="AX81" s="1">
        <f t="shared" si="50"/>
        <v>115.20508752633222</v>
      </c>
      <c r="AY81" s="1">
        <f t="shared" si="50"/>
        <v>117.50918927685886</v>
      </c>
      <c r="AZ81" s="1">
        <f t="shared" si="50"/>
        <v>119.85937306239603</v>
      </c>
      <c r="BA81" s="1">
        <f t="shared" si="50"/>
        <v>122.25656052364396</v>
      </c>
      <c r="BB81" s="1">
        <f t="shared" si="50"/>
        <v>124.70169173411684</v>
      </c>
      <c r="BC81" s="1">
        <f t="shared" si="50"/>
        <v>127.19572556879916</v>
      </c>
      <c r="BD81" s="1">
        <f t="shared" si="50"/>
        <v>129.73964008017515</v>
      </c>
      <c r="BE81" s="1">
        <f t="shared" si="51"/>
        <v>132.33443288177864</v>
      </c>
      <c r="BF81" s="1">
        <f t="shared" si="51"/>
        <v>134.9811215394142</v>
      </c>
      <c r="BG81" s="1">
        <f t="shared" si="51"/>
        <v>137.68074397020251</v>
      </c>
      <c r="BH81" s="1">
        <f t="shared" si="51"/>
        <v>140.43435884960655</v>
      </c>
      <c r="BI81" s="1">
        <f t="shared" si="51"/>
        <v>143.24304602659868</v>
      </c>
      <c r="BJ81" s="1">
        <f t="shared" si="51"/>
        <v>146.10790694713069</v>
      </c>
      <c r="BK81" s="1">
        <f t="shared" si="51"/>
        <v>149.03006508607328</v>
      </c>
      <c r="BL81" s="1">
        <f t="shared" si="51"/>
        <v>152.01066638779486</v>
      </c>
      <c r="BM81" s="1">
        <f t="shared" si="51"/>
        <v>155.05087971555076</v>
      </c>
      <c r="BN81" s="1">
        <f t="shared" si="51"/>
        <v>158.15189730986177</v>
      </c>
      <c r="BO81" s="1">
        <f t="shared" si="52"/>
        <v>161.31493525605899</v>
      </c>
      <c r="BP81" s="1">
        <f t="shared" si="52"/>
        <v>164.54123396118018</v>
      </c>
      <c r="BQ81" s="1">
        <f t="shared" si="52"/>
        <v>167.8320586404038</v>
      </c>
      <c r="BR81" s="1">
        <f t="shared" si="52"/>
        <v>171.18869981321188</v>
      </c>
      <c r="BS81" s="1">
        <f t="shared" si="52"/>
        <v>174.61247380947609</v>
      </c>
      <c r="BT81" s="1">
        <f t="shared" si="52"/>
        <v>178.10472328566561</v>
      </c>
      <c r="BU81" s="1">
        <f t="shared" si="52"/>
        <v>181.66681775137891</v>
      </c>
      <c r="BV81" s="1">
        <f t="shared" si="52"/>
        <v>185.30015410640652</v>
      </c>
      <c r="BW81" s="1">
        <f t="shared" si="52"/>
        <v>189.00615718853462</v>
      </c>
      <c r="BX81" s="1">
        <f t="shared" si="52"/>
        <v>192.78628033230532</v>
      </c>
      <c r="BY81" s="1">
        <f t="shared" si="53"/>
        <v>196.64200593895143</v>
      </c>
      <c r="BZ81" s="1">
        <f t="shared" si="53"/>
        <v>200.57484605773047</v>
      </c>
      <c r="CA81" s="1">
        <f t="shared" si="53"/>
        <v>204.58634297888503</v>
      </c>
      <c r="CB81" s="1">
        <f t="shared" si="53"/>
        <v>208.67806983846276</v>
      </c>
      <c r="CC81" s="1">
        <f t="shared" si="53"/>
        <v>212.85163123523205</v>
      </c>
      <c r="CD81" s="1">
        <f t="shared" si="53"/>
        <v>217.10866385993666</v>
      </c>
      <c r="CE81" s="1">
        <f t="shared" si="53"/>
        <v>221.45083713713538</v>
      </c>
    </row>
    <row r="83" spans="2:83" x14ac:dyDescent="0.35">
      <c r="B83" s="7" t="s">
        <v>135</v>
      </c>
    </row>
    <row r="84" spans="2:83" x14ac:dyDescent="0.35">
      <c r="B84" s="10" t="s">
        <v>136</v>
      </c>
    </row>
    <row r="85" spans="2:83" x14ac:dyDescent="0.35">
      <c r="B85" s="10" t="s">
        <v>35</v>
      </c>
      <c r="G85" s="44"/>
      <c r="H85" s="44"/>
      <c r="I85" s="44"/>
    </row>
    <row r="86" spans="2:83" x14ac:dyDescent="0.35">
      <c r="B86" s="6" t="s">
        <v>137</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row>
    <row r="87" spans="2:83" x14ac:dyDescent="0.35">
      <c r="B87" s="7">
        <v>2024</v>
      </c>
      <c r="D87" t="s">
        <v>29</v>
      </c>
      <c r="G87" s="1">
        <f>IF($B87&lt;=G$28,INDEX($G$43:$CE$43,MATCH(MIN($B87+INT((G$28-$B87)/$E$10)*$E$10),$G$28:$CE$28,0)),0)*(1+$E$12)^(MOD(G$28-$B87,$E$10))</f>
        <v>176.79280252136616</v>
      </c>
      <c r="H87" s="1">
        <f t="shared" ref="G87:P96" si="54">IF($B87&lt;=H$28,INDEX($G$43:$CE$43,MATCH(MIN($B87+INT((H$28-$B87)/$E$10)*$E$10),$G$28:$CE$28,0)),0)*(1+$E$12)^(MOD(H$28-$B87,$E$10))</f>
        <v>180.32865857179348</v>
      </c>
      <c r="I87" s="1">
        <f t="shared" si="54"/>
        <v>183.93523174322934</v>
      </c>
      <c r="J87" s="1">
        <f t="shared" si="54"/>
        <v>187.61393637809391</v>
      </c>
      <c r="K87" s="1">
        <f t="shared" si="54"/>
        <v>191.36621510565581</v>
      </c>
      <c r="L87" s="1">
        <f t="shared" si="54"/>
        <v>195.19353940776892</v>
      </c>
      <c r="M87" s="1">
        <f t="shared" si="54"/>
        <v>199.09741019592431</v>
      </c>
      <c r="N87" s="1">
        <f t="shared" si="54"/>
        <v>203.07935839984276</v>
      </c>
      <c r="O87" s="1">
        <f t="shared" si="54"/>
        <v>207.14094556783962</v>
      </c>
      <c r="P87" s="1">
        <f t="shared" si="54"/>
        <v>211.28376447919644</v>
      </c>
      <c r="Q87" s="1">
        <f t="shared" ref="Q87:Z96" si="55">IF($B87&lt;=Q$28,INDEX($G$43:$CE$43,MATCH(MIN($B87+INT((Q$28-$B87)/$E$10)*$E$10),$G$28:$CE$28,0)),0)*(1+$E$12)^(MOD(Q$28-$B87,$E$10))</f>
        <v>215.50943976878037</v>
      </c>
      <c r="R87" s="1">
        <f t="shared" si="55"/>
        <v>219.81962856415595</v>
      </c>
      <c r="S87" s="1">
        <f t="shared" si="55"/>
        <v>224.21602113543909</v>
      </c>
      <c r="T87" s="1">
        <f t="shared" si="55"/>
        <v>228.70034155814787</v>
      </c>
      <c r="U87" s="1">
        <f t="shared" si="55"/>
        <v>233.27434838931083</v>
      </c>
      <c r="V87" s="1">
        <f t="shared" si="55"/>
        <v>237.939835357097</v>
      </c>
      <c r="W87" s="1">
        <f t="shared" si="55"/>
        <v>242.69863206423898</v>
      </c>
      <c r="X87" s="1">
        <f t="shared" si="55"/>
        <v>247.55260470552378</v>
      </c>
      <c r="Y87" s="1">
        <f t="shared" si="55"/>
        <v>252.50365679963423</v>
      </c>
      <c r="Z87" s="1">
        <f t="shared" si="55"/>
        <v>257.5537299356269</v>
      </c>
      <c r="AA87" s="1">
        <f t="shared" ref="AA87:AJ96" si="56">IF($B87&lt;=AA$28,INDEX($G$43:$CE$43,MATCH(MIN($B87+INT((AA$28-$B87)/$E$10)*$E$10),$G$28:$CE$28,0)),0)*(1+$E$12)^(MOD(AA$28-$B87,$E$10))</f>
        <v>168.82040870820114</v>
      </c>
      <c r="AB87" s="1">
        <f t="shared" si="56"/>
        <v>172.19681688236517</v>
      </c>
      <c r="AC87" s="1">
        <f t="shared" si="56"/>
        <v>175.64075322001247</v>
      </c>
      <c r="AD87" s="1">
        <f t="shared" si="56"/>
        <v>179.1535682844127</v>
      </c>
      <c r="AE87" s="1">
        <f t="shared" si="56"/>
        <v>182.73663965010095</v>
      </c>
      <c r="AF87" s="1">
        <f t="shared" si="56"/>
        <v>186.39137244310299</v>
      </c>
      <c r="AG87" s="1">
        <f t="shared" si="56"/>
        <v>190.11919989196505</v>
      </c>
      <c r="AH87" s="1">
        <f t="shared" si="56"/>
        <v>193.92158388980431</v>
      </c>
      <c r="AI87" s="1">
        <f t="shared" si="56"/>
        <v>197.80001556760044</v>
      </c>
      <c r="AJ87" s="1">
        <f t="shared" si="56"/>
        <v>201.75601587895244</v>
      </c>
      <c r="AK87" s="1">
        <f t="shared" ref="AK87:AT96" si="57">IF($B87&lt;=AK$28,INDEX($G$43:$CE$43,MATCH(MIN($B87+INT((AK$28-$B87)/$E$10)*$E$10),$G$28:$CE$28,0)),0)*(1+$E$12)^(MOD(AK$28-$B87,$E$10))</f>
        <v>205.79113619653148</v>
      </c>
      <c r="AL87" s="1">
        <f t="shared" si="57"/>
        <v>209.90695892046207</v>
      </c>
      <c r="AM87" s="1">
        <f t="shared" si="57"/>
        <v>214.10509809887137</v>
      </c>
      <c r="AN87" s="1">
        <f t="shared" si="57"/>
        <v>218.38720006084878</v>
      </c>
      <c r="AO87" s="1">
        <f t="shared" si="57"/>
        <v>222.75494406206576</v>
      </c>
      <c r="AP87" s="1">
        <f t="shared" si="57"/>
        <v>227.21004294330703</v>
      </c>
      <c r="AQ87" s="1">
        <f t="shared" si="57"/>
        <v>231.75424380217319</v>
      </c>
      <c r="AR87" s="1">
        <f t="shared" si="57"/>
        <v>236.38932867821669</v>
      </c>
      <c r="AS87" s="1">
        <f t="shared" si="57"/>
        <v>241.117115251781</v>
      </c>
      <c r="AT87" s="1">
        <f t="shared" si="57"/>
        <v>245.93945755681662</v>
      </c>
      <c r="AU87" s="1">
        <f t="shared" ref="AU87:BD96" si="58">IF($B87&lt;=AU$28,INDEX($G$43:$CE$43,MATCH(MIN($B87+INT((AU$28-$B87)/$E$10)*$E$10),$G$28:$CE$28,0)),0)*(1+$E$12)^(MOD(AU$28-$B87,$E$10))</f>
        <v>247.92868637068858</v>
      </c>
      <c r="AV87" s="1">
        <f t="shared" si="58"/>
        <v>252.88726009810236</v>
      </c>
      <c r="AW87" s="1">
        <f t="shared" si="58"/>
        <v>257.94500530006439</v>
      </c>
      <c r="AX87" s="1">
        <f t="shared" si="58"/>
        <v>263.10390540606568</v>
      </c>
      <c r="AY87" s="1">
        <f t="shared" si="58"/>
        <v>268.36598351418701</v>
      </c>
      <c r="AZ87" s="1">
        <f t="shared" si="58"/>
        <v>273.73330318447074</v>
      </c>
      <c r="BA87" s="1">
        <f t="shared" si="58"/>
        <v>279.20796924816017</v>
      </c>
      <c r="BB87" s="1">
        <f t="shared" si="58"/>
        <v>284.7921286331233</v>
      </c>
      <c r="BC87" s="1">
        <f t="shared" si="58"/>
        <v>290.48797120578581</v>
      </c>
      <c r="BD87" s="1">
        <f t="shared" si="58"/>
        <v>296.29773062990154</v>
      </c>
      <c r="BE87" s="1">
        <f t="shared" ref="BE87:BN96" si="59">IF($B87&lt;=BE$28,INDEX($G$43:$CE$43,MATCH(MIN($B87+INT((BE$28-$B87)/$E$10)*$E$10),$G$28:$CE$28,0)),0)*(1+$E$12)^(MOD(BE$28-$B87,$E$10))</f>
        <v>302.22368524249958</v>
      </c>
      <c r="BF87" s="1">
        <f t="shared" si="59"/>
        <v>308.26815894734949</v>
      </c>
      <c r="BG87" s="1">
        <f t="shared" si="59"/>
        <v>314.43352212629657</v>
      </c>
      <c r="BH87" s="1">
        <f t="shared" si="59"/>
        <v>320.72219256882244</v>
      </c>
      <c r="BI87" s="1">
        <f t="shared" si="59"/>
        <v>327.13663642019895</v>
      </c>
      <c r="BJ87" s="1">
        <f t="shared" si="59"/>
        <v>333.6793691486028</v>
      </c>
      <c r="BK87" s="1">
        <f t="shared" si="59"/>
        <v>340.35295653157493</v>
      </c>
      <c r="BL87" s="1">
        <f t="shared" si="59"/>
        <v>347.16001566220649</v>
      </c>
      <c r="BM87" s="1">
        <f t="shared" si="59"/>
        <v>354.10321597545055</v>
      </c>
      <c r="BN87" s="1">
        <f t="shared" si="59"/>
        <v>361.18528029495957</v>
      </c>
      <c r="BO87" s="1">
        <f t="shared" ref="BO87:BX96" si="60">IF($B87&lt;=BO$28,INDEX($G$43:$CE$43,MATCH(MIN($B87+INT((BO$28-$B87)/$E$10)*$E$10),$G$28:$CE$28,0)),0)*(1+$E$12)^(MOD(BO$28-$B87,$E$10))</f>
        <v>368.40898590085891</v>
      </c>
      <c r="BP87" s="1">
        <f t="shared" si="60"/>
        <v>375.7771656188761</v>
      </c>
      <c r="BQ87" s="1">
        <f t="shared" si="60"/>
        <v>383.29270893125363</v>
      </c>
      <c r="BR87" s="1">
        <f t="shared" si="60"/>
        <v>390.95856310987864</v>
      </c>
      <c r="BS87" s="1">
        <f t="shared" si="60"/>
        <v>398.77773437207622</v>
      </c>
      <c r="BT87" s="1">
        <f t="shared" si="60"/>
        <v>406.75328905951778</v>
      </c>
      <c r="BU87" s="1">
        <f t="shared" si="60"/>
        <v>414.88835484070819</v>
      </c>
      <c r="BV87" s="1">
        <f t="shared" si="60"/>
        <v>423.18612193752222</v>
      </c>
      <c r="BW87" s="1">
        <f t="shared" si="60"/>
        <v>431.64984437627271</v>
      </c>
      <c r="BX87" s="1">
        <f t="shared" si="60"/>
        <v>440.28284126379816</v>
      </c>
      <c r="BY87" s="1">
        <f t="shared" ref="BY87:CE96" si="61">IF($B87&lt;=BY$28,INDEX($G$43:$CE$43,MATCH(MIN($B87+INT((BY$28-$B87)/$E$10)*$E$10),$G$28:$CE$28,0)),0)*(1+$E$12)^(MOD(BY$28-$B87,$E$10))</f>
        <v>449.08849808907416</v>
      </c>
      <c r="BZ87" s="1">
        <f t="shared" si="61"/>
        <v>458.07026805085553</v>
      </c>
      <c r="CA87" s="1">
        <f t="shared" si="61"/>
        <v>467.23167341187275</v>
      </c>
      <c r="CB87" s="1">
        <f t="shared" si="61"/>
        <v>476.57630688011017</v>
      </c>
      <c r="CC87" s="1">
        <f t="shared" si="61"/>
        <v>486.10783301771244</v>
      </c>
      <c r="CD87" s="1">
        <f t="shared" si="61"/>
        <v>495.82998967806651</v>
      </c>
      <c r="CE87" s="1">
        <f t="shared" si="61"/>
        <v>505.74658947162794</v>
      </c>
    </row>
    <row r="88" spans="2:83" x14ac:dyDescent="0.35">
      <c r="B88">
        <f t="shared" ref="B88:B114" si="62">B87+1</f>
        <v>2025</v>
      </c>
      <c r="D88" t="s">
        <v>29</v>
      </c>
      <c r="G88" s="1">
        <f t="shared" si="54"/>
        <v>0</v>
      </c>
      <c r="H88" s="1">
        <f t="shared" si="54"/>
        <v>180.32865857179345</v>
      </c>
      <c r="I88" s="1">
        <f t="shared" si="54"/>
        <v>183.93523174322934</v>
      </c>
      <c r="J88" s="1">
        <f t="shared" si="54"/>
        <v>187.61393637809391</v>
      </c>
      <c r="K88" s="1">
        <f t="shared" si="54"/>
        <v>191.36621510565578</v>
      </c>
      <c r="L88" s="1">
        <f t="shared" si="54"/>
        <v>195.1935394077689</v>
      </c>
      <c r="M88" s="1">
        <f t="shared" si="54"/>
        <v>199.09741019592428</v>
      </c>
      <c r="N88" s="1">
        <f t="shared" si="54"/>
        <v>203.07935839984279</v>
      </c>
      <c r="O88" s="1">
        <f t="shared" si="54"/>
        <v>207.14094556783959</v>
      </c>
      <c r="P88" s="1">
        <f t="shared" si="54"/>
        <v>211.28376447919641</v>
      </c>
      <c r="Q88" s="1">
        <f t="shared" si="55"/>
        <v>215.50943976878034</v>
      </c>
      <c r="R88" s="1">
        <f t="shared" si="55"/>
        <v>219.81962856415595</v>
      </c>
      <c r="S88" s="1">
        <f t="shared" si="55"/>
        <v>224.21602113543904</v>
      </c>
      <c r="T88" s="1">
        <f t="shared" si="55"/>
        <v>228.70034155814784</v>
      </c>
      <c r="U88" s="1">
        <f t="shared" si="55"/>
        <v>233.27434838931077</v>
      </c>
      <c r="V88" s="1">
        <f t="shared" si="55"/>
        <v>237.93983535709702</v>
      </c>
      <c r="W88" s="1">
        <f t="shared" si="55"/>
        <v>242.69863206423889</v>
      </c>
      <c r="X88" s="1">
        <f t="shared" si="55"/>
        <v>247.55260470552372</v>
      </c>
      <c r="Y88" s="1">
        <f t="shared" si="55"/>
        <v>252.5036567996342</v>
      </c>
      <c r="Z88" s="1">
        <f t="shared" si="55"/>
        <v>257.55372993562685</v>
      </c>
      <c r="AA88" s="1">
        <f t="shared" si="56"/>
        <v>262.70480453433942</v>
      </c>
      <c r="AB88" s="1">
        <f t="shared" si="56"/>
        <v>170.18587655426401</v>
      </c>
      <c r="AC88" s="1">
        <f t="shared" si="56"/>
        <v>173.58959408534929</v>
      </c>
      <c r="AD88" s="1">
        <f t="shared" si="56"/>
        <v>177.06138596705628</v>
      </c>
      <c r="AE88" s="1">
        <f t="shared" si="56"/>
        <v>180.6026136863974</v>
      </c>
      <c r="AF88" s="1">
        <f t="shared" si="56"/>
        <v>184.21466596012536</v>
      </c>
      <c r="AG88" s="1">
        <f t="shared" si="56"/>
        <v>187.89895927932787</v>
      </c>
      <c r="AH88" s="1">
        <f t="shared" si="56"/>
        <v>191.65693846491442</v>
      </c>
      <c r="AI88" s="1">
        <f t="shared" si="56"/>
        <v>195.49007723421266</v>
      </c>
      <c r="AJ88" s="1">
        <f t="shared" si="56"/>
        <v>199.39987877889695</v>
      </c>
      <c r="AK88" s="1">
        <f t="shared" si="57"/>
        <v>203.38787635447488</v>
      </c>
      <c r="AL88" s="1">
        <f t="shared" si="57"/>
        <v>207.45563388156438</v>
      </c>
      <c r="AM88" s="1">
        <f t="shared" si="57"/>
        <v>211.60474655919563</v>
      </c>
      <c r="AN88" s="1">
        <f t="shared" si="57"/>
        <v>215.83684149037958</v>
      </c>
      <c r="AO88" s="1">
        <f t="shared" si="57"/>
        <v>220.15357832018717</v>
      </c>
      <c r="AP88" s="1">
        <f t="shared" si="57"/>
        <v>224.55664988659095</v>
      </c>
      <c r="AQ88" s="1">
        <f t="shared" si="57"/>
        <v>229.04778288432269</v>
      </c>
      <c r="AR88" s="1">
        <f t="shared" si="57"/>
        <v>233.62873854200919</v>
      </c>
      <c r="AS88" s="1">
        <f t="shared" si="57"/>
        <v>238.30131331284937</v>
      </c>
      <c r="AT88" s="1">
        <f t="shared" si="57"/>
        <v>243.06733957910635</v>
      </c>
      <c r="AU88" s="1">
        <f t="shared" si="58"/>
        <v>247.92868637068847</v>
      </c>
      <c r="AV88" s="1">
        <f t="shared" si="58"/>
        <v>252.88726009810236</v>
      </c>
      <c r="AW88" s="1">
        <f t="shared" si="58"/>
        <v>257.94500530006439</v>
      </c>
      <c r="AX88" s="1">
        <f t="shared" si="58"/>
        <v>263.10390540606568</v>
      </c>
      <c r="AY88" s="1">
        <f t="shared" si="58"/>
        <v>268.36598351418701</v>
      </c>
      <c r="AZ88" s="1">
        <f t="shared" si="58"/>
        <v>273.73330318447074</v>
      </c>
      <c r="BA88" s="1">
        <f t="shared" si="58"/>
        <v>279.20796924816017</v>
      </c>
      <c r="BB88" s="1">
        <f t="shared" si="58"/>
        <v>284.79212863312341</v>
      </c>
      <c r="BC88" s="1">
        <f t="shared" si="58"/>
        <v>290.48797120578581</v>
      </c>
      <c r="BD88" s="1">
        <f t="shared" si="58"/>
        <v>296.29773062990154</v>
      </c>
      <c r="BE88" s="1">
        <f t="shared" si="59"/>
        <v>302.22368524249958</v>
      </c>
      <c r="BF88" s="1">
        <f t="shared" si="59"/>
        <v>308.26815894734955</v>
      </c>
      <c r="BG88" s="1">
        <f t="shared" si="59"/>
        <v>314.43352212629651</v>
      </c>
      <c r="BH88" s="1">
        <f t="shared" si="59"/>
        <v>320.72219256882249</v>
      </c>
      <c r="BI88" s="1">
        <f t="shared" si="59"/>
        <v>327.1366364201989</v>
      </c>
      <c r="BJ88" s="1">
        <f t="shared" si="59"/>
        <v>333.67936914860292</v>
      </c>
      <c r="BK88" s="1">
        <f t="shared" si="59"/>
        <v>340.35295653157488</v>
      </c>
      <c r="BL88" s="1">
        <f t="shared" si="59"/>
        <v>347.16001566220643</v>
      </c>
      <c r="BM88" s="1">
        <f t="shared" si="59"/>
        <v>354.10321597545061</v>
      </c>
      <c r="BN88" s="1">
        <f t="shared" si="59"/>
        <v>361.18528029495957</v>
      </c>
      <c r="BO88" s="1">
        <f t="shared" si="60"/>
        <v>368.40898590085874</v>
      </c>
      <c r="BP88" s="1">
        <f t="shared" si="60"/>
        <v>375.7771656188761</v>
      </c>
      <c r="BQ88" s="1">
        <f t="shared" si="60"/>
        <v>383.29270893125363</v>
      </c>
      <c r="BR88" s="1">
        <f t="shared" si="60"/>
        <v>390.9585631098787</v>
      </c>
      <c r="BS88" s="1">
        <f t="shared" si="60"/>
        <v>398.77773437207622</v>
      </c>
      <c r="BT88" s="1">
        <f t="shared" si="60"/>
        <v>406.75328905951778</v>
      </c>
      <c r="BU88" s="1">
        <f t="shared" si="60"/>
        <v>414.88835484070813</v>
      </c>
      <c r="BV88" s="1">
        <f t="shared" si="60"/>
        <v>423.18612193752233</v>
      </c>
      <c r="BW88" s="1">
        <f t="shared" si="60"/>
        <v>431.64984437627271</v>
      </c>
      <c r="BX88" s="1">
        <f t="shared" si="60"/>
        <v>440.28284126379816</v>
      </c>
      <c r="BY88" s="1">
        <f t="shared" si="61"/>
        <v>449.08849808907416</v>
      </c>
      <c r="BZ88" s="1">
        <f t="shared" si="61"/>
        <v>458.07026805085565</v>
      </c>
      <c r="CA88" s="1">
        <f t="shared" si="61"/>
        <v>467.23167341187269</v>
      </c>
      <c r="CB88" s="1">
        <f t="shared" si="61"/>
        <v>476.57630688011022</v>
      </c>
      <c r="CC88" s="1">
        <f t="shared" si="61"/>
        <v>486.10783301771238</v>
      </c>
      <c r="CD88" s="1">
        <f t="shared" si="61"/>
        <v>495.82998967806668</v>
      </c>
      <c r="CE88" s="1">
        <f t="shared" si="61"/>
        <v>505.74658947162789</v>
      </c>
    </row>
    <row r="89" spans="2:83" x14ac:dyDescent="0.35">
      <c r="B89">
        <f t="shared" si="62"/>
        <v>2026</v>
      </c>
      <c r="D89" t="s">
        <v>29</v>
      </c>
      <c r="G89" s="1">
        <f t="shared" si="54"/>
        <v>0</v>
      </c>
      <c r="H89" s="1">
        <f t="shared" si="54"/>
        <v>0</v>
      </c>
      <c r="I89" s="1">
        <f t="shared" si="54"/>
        <v>185.78788846733394</v>
      </c>
      <c r="J89" s="1">
        <f t="shared" si="54"/>
        <v>189.50364623668062</v>
      </c>
      <c r="K89" s="1">
        <f t="shared" si="54"/>
        <v>193.29371916141423</v>
      </c>
      <c r="L89" s="1">
        <f t="shared" si="54"/>
        <v>197.15959354464252</v>
      </c>
      <c r="M89" s="1">
        <f t="shared" si="54"/>
        <v>201.10278541553535</v>
      </c>
      <c r="N89" s="1">
        <f t="shared" si="54"/>
        <v>205.12484112384607</v>
      </c>
      <c r="O89" s="1">
        <f t="shared" si="54"/>
        <v>209.22733794632302</v>
      </c>
      <c r="P89" s="1">
        <f t="shared" si="54"/>
        <v>213.41188470524943</v>
      </c>
      <c r="Q89" s="1">
        <f t="shared" si="55"/>
        <v>217.68012239935445</v>
      </c>
      <c r="R89" s="1">
        <f t="shared" si="55"/>
        <v>222.03372484734152</v>
      </c>
      <c r="S89" s="1">
        <f t="shared" si="55"/>
        <v>226.47439934428837</v>
      </c>
      <c r="T89" s="1">
        <f t="shared" si="55"/>
        <v>231.0038873311741</v>
      </c>
      <c r="U89" s="1">
        <f t="shared" si="55"/>
        <v>235.62396507779761</v>
      </c>
      <c r="V89" s="1">
        <f t="shared" si="55"/>
        <v>240.33644437935354</v>
      </c>
      <c r="W89" s="1">
        <f t="shared" si="55"/>
        <v>245.14317326694064</v>
      </c>
      <c r="X89" s="1">
        <f t="shared" si="55"/>
        <v>250.04603673227939</v>
      </c>
      <c r="Y89" s="1">
        <f t="shared" si="55"/>
        <v>255.04695746692502</v>
      </c>
      <c r="Z89" s="1">
        <f t="shared" si="55"/>
        <v>260.14789661626355</v>
      </c>
      <c r="AA89" s="1">
        <f t="shared" si="56"/>
        <v>265.35085454858876</v>
      </c>
      <c r="AB89" s="1">
        <f t="shared" si="56"/>
        <v>270.65787163956054</v>
      </c>
      <c r="AC89" s="1">
        <f t="shared" si="56"/>
        <v>173.58959408534929</v>
      </c>
      <c r="AD89" s="1">
        <f t="shared" si="56"/>
        <v>177.06138596705628</v>
      </c>
      <c r="AE89" s="1">
        <f t="shared" si="56"/>
        <v>180.6026136863974</v>
      </c>
      <c r="AF89" s="1">
        <f t="shared" si="56"/>
        <v>184.21466596012533</v>
      </c>
      <c r="AG89" s="1">
        <f t="shared" si="56"/>
        <v>187.89895927932784</v>
      </c>
      <c r="AH89" s="1">
        <f t="shared" si="56"/>
        <v>191.65693846491442</v>
      </c>
      <c r="AI89" s="1">
        <f t="shared" si="56"/>
        <v>195.49007723421272</v>
      </c>
      <c r="AJ89" s="1">
        <f t="shared" si="56"/>
        <v>199.39987877889692</v>
      </c>
      <c r="AK89" s="1">
        <f t="shared" si="57"/>
        <v>203.38787635447488</v>
      </c>
      <c r="AL89" s="1">
        <f t="shared" si="57"/>
        <v>207.45563388156438</v>
      </c>
      <c r="AM89" s="1">
        <f t="shared" si="57"/>
        <v>211.60474655919569</v>
      </c>
      <c r="AN89" s="1">
        <f t="shared" si="57"/>
        <v>215.83684149037956</v>
      </c>
      <c r="AO89" s="1">
        <f t="shared" si="57"/>
        <v>220.15357832018717</v>
      </c>
      <c r="AP89" s="1">
        <f t="shared" si="57"/>
        <v>224.55664988659092</v>
      </c>
      <c r="AQ89" s="1">
        <f t="shared" si="57"/>
        <v>229.04778288432274</v>
      </c>
      <c r="AR89" s="1">
        <f t="shared" si="57"/>
        <v>233.62873854200913</v>
      </c>
      <c r="AS89" s="1">
        <f t="shared" si="57"/>
        <v>238.30131331284937</v>
      </c>
      <c r="AT89" s="1">
        <f t="shared" si="57"/>
        <v>243.06733957910637</v>
      </c>
      <c r="AU89" s="1">
        <f t="shared" si="58"/>
        <v>247.92868637068847</v>
      </c>
      <c r="AV89" s="1">
        <f t="shared" si="58"/>
        <v>252.88726009810222</v>
      </c>
      <c r="AW89" s="1">
        <f t="shared" si="58"/>
        <v>257.94500530006439</v>
      </c>
      <c r="AX89" s="1">
        <f t="shared" si="58"/>
        <v>263.10390540606568</v>
      </c>
      <c r="AY89" s="1">
        <f t="shared" si="58"/>
        <v>268.36598351418701</v>
      </c>
      <c r="AZ89" s="1">
        <f t="shared" si="58"/>
        <v>273.73330318447074</v>
      </c>
      <c r="BA89" s="1">
        <f t="shared" si="58"/>
        <v>279.20796924816017</v>
      </c>
      <c r="BB89" s="1">
        <f t="shared" si="58"/>
        <v>284.79212863312335</v>
      </c>
      <c r="BC89" s="1">
        <f t="shared" si="58"/>
        <v>290.48797120578581</v>
      </c>
      <c r="BD89" s="1">
        <f t="shared" si="58"/>
        <v>296.29773062990148</v>
      </c>
      <c r="BE89" s="1">
        <f t="shared" si="59"/>
        <v>302.22368524249953</v>
      </c>
      <c r="BF89" s="1">
        <f t="shared" si="59"/>
        <v>308.26815894734955</v>
      </c>
      <c r="BG89" s="1">
        <f t="shared" si="59"/>
        <v>314.43352212629657</v>
      </c>
      <c r="BH89" s="1">
        <f t="shared" si="59"/>
        <v>320.72219256882244</v>
      </c>
      <c r="BI89" s="1">
        <f t="shared" si="59"/>
        <v>327.1366364201989</v>
      </c>
      <c r="BJ89" s="1">
        <f t="shared" si="59"/>
        <v>333.67936914860286</v>
      </c>
      <c r="BK89" s="1">
        <f t="shared" si="59"/>
        <v>340.35295653157499</v>
      </c>
      <c r="BL89" s="1">
        <f t="shared" si="59"/>
        <v>347.16001566220638</v>
      </c>
      <c r="BM89" s="1">
        <f t="shared" si="59"/>
        <v>354.10321597545055</v>
      </c>
      <c r="BN89" s="1">
        <f t="shared" si="59"/>
        <v>361.18528029495963</v>
      </c>
      <c r="BO89" s="1">
        <f t="shared" si="60"/>
        <v>368.40898590085874</v>
      </c>
      <c r="BP89" s="1">
        <f t="shared" si="60"/>
        <v>375.77716561887593</v>
      </c>
      <c r="BQ89" s="1">
        <f t="shared" si="60"/>
        <v>383.29270893125363</v>
      </c>
      <c r="BR89" s="1">
        <f t="shared" si="60"/>
        <v>390.9585631098787</v>
      </c>
      <c r="BS89" s="1">
        <f t="shared" si="60"/>
        <v>398.77773437207628</v>
      </c>
      <c r="BT89" s="1">
        <f t="shared" si="60"/>
        <v>406.75328905951778</v>
      </c>
      <c r="BU89" s="1">
        <f t="shared" si="60"/>
        <v>414.88835484070813</v>
      </c>
      <c r="BV89" s="1">
        <f t="shared" si="60"/>
        <v>423.18612193752233</v>
      </c>
      <c r="BW89" s="1">
        <f t="shared" si="60"/>
        <v>431.64984437627277</v>
      </c>
      <c r="BX89" s="1">
        <f t="shared" si="60"/>
        <v>440.28284126379816</v>
      </c>
      <c r="BY89" s="1">
        <f t="shared" si="61"/>
        <v>449.08849808907416</v>
      </c>
      <c r="BZ89" s="1">
        <f t="shared" si="61"/>
        <v>458.07026805085565</v>
      </c>
      <c r="CA89" s="1">
        <f t="shared" si="61"/>
        <v>467.23167341187275</v>
      </c>
      <c r="CB89" s="1">
        <f t="shared" si="61"/>
        <v>476.57630688011017</v>
      </c>
      <c r="CC89" s="1">
        <f t="shared" si="61"/>
        <v>486.10783301771244</v>
      </c>
      <c r="CD89" s="1">
        <f t="shared" si="61"/>
        <v>495.82998967806662</v>
      </c>
      <c r="CE89" s="1">
        <f t="shared" si="61"/>
        <v>505.746589471628</v>
      </c>
    </row>
    <row r="90" spans="2:83" x14ac:dyDescent="0.35">
      <c r="B90">
        <f t="shared" si="62"/>
        <v>2027</v>
      </c>
      <c r="D90" t="s">
        <v>29</v>
      </c>
      <c r="G90" s="1">
        <f t="shared" si="54"/>
        <v>0</v>
      </c>
      <c r="H90" s="1">
        <f t="shared" si="54"/>
        <v>0</v>
      </c>
      <c r="I90" s="1">
        <f t="shared" si="54"/>
        <v>0</v>
      </c>
      <c r="J90" s="1">
        <f t="shared" si="54"/>
        <v>186.99150899625792</v>
      </c>
      <c r="K90" s="1">
        <f t="shared" si="54"/>
        <v>190.73133917618307</v>
      </c>
      <c r="L90" s="1">
        <f t="shared" si="54"/>
        <v>194.54596595970673</v>
      </c>
      <c r="M90" s="1">
        <f t="shared" si="54"/>
        <v>198.43688527890086</v>
      </c>
      <c r="N90" s="1">
        <f t="shared" si="54"/>
        <v>202.4056229844789</v>
      </c>
      <c r="O90" s="1">
        <f t="shared" si="54"/>
        <v>206.45373544416847</v>
      </c>
      <c r="P90" s="1">
        <f t="shared" si="54"/>
        <v>210.58281015305187</v>
      </c>
      <c r="Q90" s="1">
        <f t="shared" si="55"/>
        <v>214.79446635611285</v>
      </c>
      <c r="R90" s="1">
        <f t="shared" si="55"/>
        <v>219.09035568323512</v>
      </c>
      <c r="S90" s="1">
        <f t="shared" si="55"/>
        <v>223.47216279689982</v>
      </c>
      <c r="T90" s="1">
        <f t="shared" si="55"/>
        <v>227.94160605283784</v>
      </c>
      <c r="U90" s="1">
        <f t="shared" si="55"/>
        <v>232.50043817389454</v>
      </c>
      <c r="V90" s="1">
        <f t="shared" si="55"/>
        <v>237.15044693737246</v>
      </c>
      <c r="W90" s="1">
        <f t="shared" si="55"/>
        <v>241.8934558761199</v>
      </c>
      <c r="X90" s="1">
        <f t="shared" si="55"/>
        <v>246.73132499364232</v>
      </c>
      <c r="Y90" s="1">
        <f t="shared" si="55"/>
        <v>251.66595149351511</v>
      </c>
      <c r="Z90" s="1">
        <f t="shared" si="55"/>
        <v>256.69927052338545</v>
      </c>
      <c r="AA90" s="1">
        <f t="shared" si="56"/>
        <v>261.8332559338532</v>
      </c>
      <c r="AB90" s="1">
        <f t="shared" si="56"/>
        <v>267.06992105253022</v>
      </c>
      <c r="AC90" s="1">
        <f t="shared" si="56"/>
        <v>272.41131947358082</v>
      </c>
      <c r="AD90" s="1">
        <f t="shared" si="56"/>
        <v>177.06138596705628</v>
      </c>
      <c r="AE90" s="1">
        <f t="shared" si="56"/>
        <v>180.6026136863974</v>
      </c>
      <c r="AF90" s="1">
        <f t="shared" si="56"/>
        <v>184.21466596012536</v>
      </c>
      <c r="AG90" s="1">
        <f t="shared" si="56"/>
        <v>187.89895927932784</v>
      </c>
      <c r="AH90" s="1">
        <f t="shared" si="56"/>
        <v>191.65693846491442</v>
      </c>
      <c r="AI90" s="1">
        <f t="shared" si="56"/>
        <v>195.49007723421272</v>
      </c>
      <c r="AJ90" s="1">
        <f t="shared" si="56"/>
        <v>199.39987877889698</v>
      </c>
      <c r="AK90" s="1">
        <f t="shared" si="57"/>
        <v>203.38787635447488</v>
      </c>
      <c r="AL90" s="1">
        <f t="shared" si="57"/>
        <v>207.45563388156438</v>
      </c>
      <c r="AM90" s="1">
        <f t="shared" si="57"/>
        <v>211.60474655919566</v>
      </c>
      <c r="AN90" s="1">
        <f t="shared" si="57"/>
        <v>215.83684149037958</v>
      </c>
      <c r="AO90" s="1">
        <f t="shared" si="57"/>
        <v>220.15357832018714</v>
      </c>
      <c r="AP90" s="1">
        <f t="shared" si="57"/>
        <v>224.55664988659092</v>
      </c>
      <c r="AQ90" s="1">
        <f t="shared" si="57"/>
        <v>229.04778288432274</v>
      </c>
      <c r="AR90" s="1">
        <f t="shared" si="57"/>
        <v>233.62873854200922</v>
      </c>
      <c r="AS90" s="1">
        <f t="shared" si="57"/>
        <v>238.30131331284932</v>
      </c>
      <c r="AT90" s="1">
        <f t="shared" si="57"/>
        <v>243.06733957910635</v>
      </c>
      <c r="AU90" s="1">
        <f t="shared" si="58"/>
        <v>247.9286863706885</v>
      </c>
      <c r="AV90" s="1">
        <f t="shared" si="58"/>
        <v>252.88726009810225</v>
      </c>
      <c r="AW90" s="1">
        <f t="shared" si="58"/>
        <v>257.94500530006428</v>
      </c>
      <c r="AX90" s="1">
        <f t="shared" si="58"/>
        <v>263.10390540606568</v>
      </c>
      <c r="AY90" s="1">
        <f t="shared" si="58"/>
        <v>268.36598351418701</v>
      </c>
      <c r="AZ90" s="1">
        <f t="shared" si="58"/>
        <v>273.73330318447074</v>
      </c>
      <c r="BA90" s="1">
        <f t="shared" si="58"/>
        <v>279.20796924816011</v>
      </c>
      <c r="BB90" s="1">
        <f t="shared" si="58"/>
        <v>284.79212863312335</v>
      </c>
      <c r="BC90" s="1">
        <f t="shared" si="58"/>
        <v>290.48797120578581</v>
      </c>
      <c r="BD90" s="1">
        <f t="shared" si="58"/>
        <v>296.29773062990154</v>
      </c>
      <c r="BE90" s="1">
        <f t="shared" si="59"/>
        <v>302.22368524249953</v>
      </c>
      <c r="BF90" s="1">
        <f t="shared" si="59"/>
        <v>308.26815894734955</v>
      </c>
      <c r="BG90" s="1">
        <f t="shared" si="59"/>
        <v>314.43352212629651</v>
      </c>
      <c r="BH90" s="1">
        <f t="shared" si="59"/>
        <v>320.72219256882249</v>
      </c>
      <c r="BI90" s="1">
        <f t="shared" si="59"/>
        <v>327.13663642019884</v>
      </c>
      <c r="BJ90" s="1">
        <f t="shared" si="59"/>
        <v>333.67936914860292</v>
      </c>
      <c r="BK90" s="1">
        <f t="shared" si="59"/>
        <v>340.35295653157493</v>
      </c>
      <c r="BL90" s="1">
        <f t="shared" si="59"/>
        <v>347.16001566220649</v>
      </c>
      <c r="BM90" s="1">
        <f t="shared" si="59"/>
        <v>354.1032159754505</v>
      </c>
      <c r="BN90" s="1">
        <f t="shared" si="59"/>
        <v>361.18528029495957</v>
      </c>
      <c r="BO90" s="1">
        <f t="shared" si="60"/>
        <v>368.4089859008588</v>
      </c>
      <c r="BP90" s="1">
        <f t="shared" si="60"/>
        <v>375.77716561887593</v>
      </c>
      <c r="BQ90" s="1">
        <f t="shared" si="60"/>
        <v>383.2927089312534</v>
      </c>
      <c r="BR90" s="1">
        <f t="shared" si="60"/>
        <v>390.9585631098787</v>
      </c>
      <c r="BS90" s="1">
        <f t="shared" si="60"/>
        <v>398.77773437207628</v>
      </c>
      <c r="BT90" s="1">
        <f t="shared" si="60"/>
        <v>406.75328905951778</v>
      </c>
      <c r="BU90" s="1">
        <f t="shared" si="60"/>
        <v>414.88835484070813</v>
      </c>
      <c r="BV90" s="1">
        <f t="shared" si="60"/>
        <v>423.18612193752233</v>
      </c>
      <c r="BW90" s="1">
        <f t="shared" si="60"/>
        <v>431.64984437627277</v>
      </c>
      <c r="BX90" s="1">
        <f t="shared" si="60"/>
        <v>440.28284126379822</v>
      </c>
      <c r="BY90" s="1">
        <f t="shared" si="61"/>
        <v>449.08849808907411</v>
      </c>
      <c r="BZ90" s="1">
        <f t="shared" si="61"/>
        <v>458.07026805085565</v>
      </c>
      <c r="CA90" s="1">
        <f t="shared" si="61"/>
        <v>467.23167341187275</v>
      </c>
      <c r="CB90" s="1">
        <f t="shared" si="61"/>
        <v>476.57630688011022</v>
      </c>
      <c r="CC90" s="1">
        <f t="shared" si="61"/>
        <v>486.10783301771232</v>
      </c>
      <c r="CD90" s="1">
        <f t="shared" si="61"/>
        <v>495.82998967806668</v>
      </c>
      <c r="CE90" s="1">
        <f t="shared" si="61"/>
        <v>505.74658947162794</v>
      </c>
    </row>
    <row r="91" spans="2:83" x14ac:dyDescent="0.35">
      <c r="B91">
        <f t="shared" si="62"/>
        <v>2028</v>
      </c>
      <c r="D91" t="s">
        <v>29</v>
      </c>
      <c r="G91" s="1">
        <f t="shared" si="54"/>
        <v>0</v>
      </c>
      <c r="H91" s="1">
        <f t="shared" si="54"/>
        <v>0</v>
      </c>
      <c r="I91" s="1">
        <f t="shared" si="54"/>
        <v>0</v>
      </c>
      <c r="J91" s="1">
        <f t="shared" si="54"/>
        <v>0</v>
      </c>
      <c r="K91" s="1">
        <f t="shared" si="54"/>
        <v>188.20292713992205</v>
      </c>
      <c r="L91" s="1">
        <f t="shared" si="54"/>
        <v>191.96698568272049</v>
      </c>
      <c r="M91" s="1">
        <f t="shared" si="54"/>
        <v>195.80632539637492</v>
      </c>
      <c r="N91" s="1">
        <f t="shared" si="54"/>
        <v>199.7224519043024</v>
      </c>
      <c r="O91" s="1">
        <f t="shared" si="54"/>
        <v>203.71690094238843</v>
      </c>
      <c r="P91" s="1">
        <f t="shared" si="54"/>
        <v>207.79123896123622</v>
      </c>
      <c r="Q91" s="1">
        <f t="shared" si="55"/>
        <v>211.94706374046095</v>
      </c>
      <c r="R91" s="1">
        <f t="shared" si="55"/>
        <v>216.18600501527013</v>
      </c>
      <c r="S91" s="1">
        <f t="shared" si="55"/>
        <v>220.50972511557555</v>
      </c>
      <c r="T91" s="1">
        <f t="shared" si="55"/>
        <v>224.91991961788707</v>
      </c>
      <c r="U91" s="1">
        <f t="shared" si="55"/>
        <v>229.4183180102448</v>
      </c>
      <c r="V91" s="1">
        <f t="shared" si="55"/>
        <v>234.00668437044968</v>
      </c>
      <c r="W91" s="1">
        <f t="shared" si="55"/>
        <v>238.68681805785869</v>
      </c>
      <c r="X91" s="1">
        <f t="shared" si="55"/>
        <v>243.46055441901586</v>
      </c>
      <c r="Y91" s="1">
        <f t="shared" si="55"/>
        <v>248.32976550739619</v>
      </c>
      <c r="Z91" s="1">
        <f t="shared" si="55"/>
        <v>253.29636081754407</v>
      </c>
      <c r="AA91" s="1">
        <f t="shared" si="56"/>
        <v>258.36228803389497</v>
      </c>
      <c r="AB91" s="1">
        <f t="shared" si="56"/>
        <v>263.5295337945729</v>
      </c>
      <c r="AC91" s="1">
        <f t="shared" si="56"/>
        <v>268.80012447046431</v>
      </c>
      <c r="AD91" s="1">
        <f t="shared" si="56"/>
        <v>274.17612695987361</v>
      </c>
      <c r="AE91" s="1">
        <f t="shared" si="56"/>
        <v>180.6026136863974</v>
      </c>
      <c r="AF91" s="1">
        <f t="shared" si="56"/>
        <v>184.21466596012536</v>
      </c>
      <c r="AG91" s="1">
        <f t="shared" si="56"/>
        <v>187.89895927932787</v>
      </c>
      <c r="AH91" s="1">
        <f t="shared" si="56"/>
        <v>191.65693846491439</v>
      </c>
      <c r="AI91" s="1">
        <f t="shared" si="56"/>
        <v>195.49007723421269</v>
      </c>
      <c r="AJ91" s="1">
        <f t="shared" si="56"/>
        <v>199.39987877889695</v>
      </c>
      <c r="AK91" s="1">
        <f t="shared" si="57"/>
        <v>203.38787635447491</v>
      </c>
      <c r="AL91" s="1">
        <f t="shared" si="57"/>
        <v>207.45563388156435</v>
      </c>
      <c r="AM91" s="1">
        <f t="shared" si="57"/>
        <v>211.60474655919566</v>
      </c>
      <c r="AN91" s="1">
        <f t="shared" si="57"/>
        <v>215.83684149037958</v>
      </c>
      <c r="AO91" s="1">
        <f t="shared" si="57"/>
        <v>220.15357832018719</v>
      </c>
      <c r="AP91" s="1">
        <f t="shared" si="57"/>
        <v>224.55664988659089</v>
      </c>
      <c r="AQ91" s="1">
        <f t="shared" si="57"/>
        <v>229.04778288432274</v>
      </c>
      <c r="AR91" s="1">
        <f t="shared" si="57"/>
        <v>233.62873854200919</v>
      </c>
      <c r="AS91" s="1">
        <f t="shared" si="57"/>
        <v>238.3013133128494</v>
      </c>
      <c r="AT91" s="1">
        <f t="shared" si="57"/>
        <v>243.06733957910632</v>
      </c>
      <c r="AU91" s="1">
        <f t="shared" si="58"/>
        <v>247.92868637068847</v>
      </c>
      <c r="AV91" s="1">
        <f t="shared" si="58"/>
        <v>252.88726009810227</v>
      </c>
      <c r="AW91" s="1">
        <f t="shared" si="58"/>
        <v>257.94500530006428</v>
      </c>
      <c r="AX91" s="1">
        <f t="shared" si="58"/>
        <v>263.10390540606556</v>
      </c>
      <c r="AY91" s="1">
        <f t="shared" si="58"/>
        <v>268.36598351418701</v>
      </c>
      <c r="AZ91" s="1">
        <f t="shared" si="58"/>
        <v>273.73330318447074</v>
      </c>
      <c r="BA91" s="1">
        <f t="shared" si="58"/>
        <v>279.20796924816017</v>
      </c>
      <c r="BB91" s="1">
        <f t="shared" si="58"/>
        <v>284.79212863312335</v>
      </c>
      <c r="BC91" s="1">
        <f t="shared" si="58"/>
        <v>290.48797120578581</v>
      </c>
      <c r="BD91" s="1">
        <f t="shared" si="58"/>
        <v>296.29773062990154</v>
      </c>
      <c r="BE91" s="1">
        <f t="shared" si="59"/>
        <v>302.22368524249958</v>
      </c>
      <c r="BF91" s="1">
        <f t="shared" si="59"/>
        <v>308.26815894734955</v>
      </c>
      <c r="BG91" s="1">
        <f t="shared" si="59"/>
        <v>314.43352212629657</v>
      </c>
      <c r="BH91" s="1">
        <f t="shared" si="59"/>
        <v>320.72219256882249</v>
      </c>
      <c r="BI91" s="1">
        <f t="shared" si="59"/>
        <v>327.13663642019895</v>
      </c>
      <c r="BJ91" s="1">
        <f t="shared" si="59"/>
        <v>333.67936914860286</v>
      </c>
      <c r="BK91" s="1">
        <f t="shared" si="59"/>
        <v>340.35295653157499</v>
      </c>
      <c r="BL91" s="1">
        <f t="shared" si="59"/>
        <v>347.16001566220643</v>
      </c>
      <c r="BM91" s="1">
        <f t="shared" si="59"/>
        <v>354.10321597545061</v>
      </c>
      <c r="BN91" s="1">
        <f t="shared" si="59"/>
        <v>361.18528029495951</v>
      </c>
      <c r="BO91" s="1">
        <f t="shared" si="60"/>
        <v>368.4089859008588</v>
      </c>
      <c r="BP91" s="1">
        <f t="shared" si="60"/>
        <v>375.77716561887598</v>
      </c>
      <c r="BQ91" s="1">
        <f t="shared" si="60"/>
        <v>383.29270893125346</v>
      </c>
      <c r="BR91" s="1">
        <f t="shared" si="60"/>
        <v>390.95856310987853</v>
      </c>
      <c r="BS91" s="1">
        <f t="shared" si="60"/>
        <v>398.77773437207628</v>
      </c>
      <c r="BT91" s="1">
        <f t="shared" si="60"/>
        <v>406.75328905951784</v>
      </c>
      <c r="BU91" s="1">
        <f t="shared" si="60"/>
        <v>414.88835484070813</v>
      </c>
      <c r="BV91" s="1">
        <f t="shared" si="60"/>
        <v>423.18612193752227</v>
      </c>
      <c r="BW91" s="1">
        <f t="shared" si="60"/>
        <v>431.64984437627277</v>
      </c>
      <c r="BX91" s="1">
        <f t="shared" si="60"/>
        <v>440.28284126379822</v>
      </c>
      <c r="BY91" s="1">
        <f t="shared" si="61"/>
        <v>449.08849808907422</v>
      </c>
      <c r="BZ91" s="1">
        <f t="shared" si="61"/>
        <v>458.07026805085559</v>
      </c>
      <c r="CA91" s="1">
        <f t="shared" si="61"/>
        <v>467.23167341187275</v>
      </c>
      <c r="CB91" s="1">
        <f t="shared" si="61"/>
        <v>476.57630688011022</v>
      </c>
      <c r="CC91" s="1">
        <f t="shared" si="61"/>
        <v>486.10783301771244</v>
      </c>
      <c r="CD91" s="1">
        <f t="shared" si="61"/>
        <v>495.82998967806662</v>
      </c>
      <c r="CE91" s="1">
        <f t="shared" si="61"/>
        <v>505.746589471628</v>
      </c>
    </row>
    <row r="92" spans="2:83" x14ac:dyDescent="0.35">
      <c r="B92">
        <f t="shared" si="62"/>
        <v>2029</v>
      </c>
      <c r="D92" t="s">
        <v>29</v>
      </c>
      <c r="G92" s="1">
        <f t="shared" si="54"/>
        <v>0</v>
      </c>
      <c r="H92" s="1">
        <f t="shared" si="54"/>
        <v>0</v>
      </c>
      <c r="I92" s="1">
        <f t="shared" si="54"/>
        <v>0</v>
      </c>
      <c r="J92" s="1">
        <f t="shared" si="54"/>
        <v>0</v>
      </c>
      <c r="K92" s="1">
        <f t="shared" si="54"/>
        <v>0</v>
      </c>
      <c r="L92" s="1">
        <f t="shared" si="54"/>
        <v>180.30498465099197</v>
      </c>
      <c r="M92" s="1">
        <f t="shared" si="54"/>
        <v>183.91108434401181</v>
      </c>
      <c r="N92" s="1">
        <f t="shared" si="54"/>
        <v>187.58930603089203</v>
      </c>
      <c r="O92" s="1">
        <f t="shared" si="54"/>
        <v>191.34109215150988</v>
      </c>
      <c r="P92" s="1">
        <f t="shared" si="54"/>
        <v>195.16791399454007</v>
      </c>
      <c r="Q92" s="1">
        <f t="shared" si="55"/>
        <v>199.0712722744309</v>
      </c>
      <c r="R92" s="1">
        <f t="shared" si="55"/>
        <v>203.05269771991951</v>
      </c>
      <c r="S92" s="1">
        <f t="shared" si="55"/>
        <v>207.11375167431785</v>
      </c>
      <c r="T92" s="1">
        <f t="shared" si="55"/>
        <v>211.25602670780424</v>
      </c>
      <c r="U92" s="1">
        <f t="shared" si="55"/>
        <v>215.48114724196031</v>
      </c>
      <c r="V92" s="1">
        <f t="shared" si="55"/>
        <v>219.79077018679953</v>
      </c>
      <c r="W92" s="1">
        <f t="shared" si="55"/>
        <v>224.18658559053549</v>
      </c>
      <c r="X92" s="1">
        <f t="shared" si="55"/>
        <v>228.67031730234623</v>
      </c>
      <c r="Y92" s="1">
        <f t="shared" si="55"/>
        <v>233.24372364839314</v>
      </c>
      <c r="Z92" s="1">
        <f t="shared" si="55"/>
        <v>237.90859812136102</v>
      </c>
      <c r="AA92" s="1">
        <f t="shared" si="56"/>
        <v>242.66677008378818</v>
      </c>
      <c r="AB92" s="1">
        <f t="shared" si="56"/>
        <v>247.520105485464</v>
      </c>
      <c r="AC92" s="1">
        <f t="shared" si="56"/>
        <v>252.4705075951733</v>
      </c>
      <c r="AD92" s="1">
        <f t="shared" si="56"/>
        <v>257.5199177470767</v>
      </c>
      <c r="AE92" s="1">
        <f t="shared" si="56"/>
        <v>262.67031610201826</v>
      </c>
      <c r="AF92" s="1">
        <f t="shared" si="56"/>
        <v>184.21466596012536</v>
      </c>
      <c r="AG92" s="1">
        <f t="shared" si="56"/>
        <v>187.89895927932787</v>
      </c>
      <c r="AH92" s="1">
        <f t="shared" si="56"/>
        <v>191.65693846491442</v>
      </c>
      <c r="AI92" s="1">
        <f t="shared" si="56"/>
        <v>195.49007723421269</v>
      </c>
      <c r="AJ92" s="1">
        <f t="shared" si="56"/>
        <v>199.39987877889695</v>
      </c>
      <c r="AK92" s="1">
        <f t="shared" si="57"/>
        <v>203.38787635447491</v>
      </c>
      <c r="AL92" s="1">
        <f t="shared" si="57"/>
        <v>207.45563388156441</v>
      </c>
      <c r="AM92" s="1">
        <f t="shared" si="57"/>
        <v>211.60474655919566</v>
      </c>
      <c r="AN92" s="1">
        <f t="shared" si="57"/>
        <v>215.83684149037958</v>
      </c>
      <c r="AO92" s="1">
        <f t="shared" si="57"/>
        <v>220.15357832018719</v>
      </c>
      <c r="AP92" s="1">
        <f t="shared" si="57"/>
        <v>224.55664988659095</v>
      </c>
      <c r="AQ92" s="1">
        <f t="shared" si="57"/>
        <v>229.04778288432271</v>
      </c>
      <c r="AR92" s="1">
        <f t="shared" si="57"/>
        <v>233.62873854200922</v>
      </c>
      <c r="AS92" s="1">
        <f t="shared" si="57"/>
        <v>238.30131331284937</v>
      </c>
      <c r="AT92" s="1">
        <f t="shared" si="57"/>
        <v>243.06733957910637</v>
      </c>
      <c r="AU92" s="1">
        <f t="shared" si="58"/>
        <v>247.92868637068844</v>
      </c>
      <c r="AV92" s="1">
        <f t="shared" si="58"/>
        <v>252.88726009810225</v>
      </c>
      <c r="AW92" s="1">
        <f t="shared" si="58"/>
        <v>257.94500530006434</v>
      </c>
      <c r="AX92" s="1">
        <f t="shared" si="58"/>
        <v>263.10390540606556</v>
      </c>
      <c r="AY92" s="1">
        <f t="shared" si="58"/>
        <v>268.36598351418689</v>
      </c>
      <c r="AZ92" s="1">
        <f t="shared" si="58"/>
        <v>273.73330318447074</v>
      </c>
      <c r="BA92" s="1">
        <f t="shared" si="58"/>
        <v>279.20796924816017</v>
      </c>
      <c r="BB92" s="1">
        <f t="shared" si="58"/>
        <v>284.79212863312335</v>
      </c>
      <c r="BC92" s="1">
        <f t="shared" si="58"/>
        <v>290.48797120578581</v>
      </c>
      <c r="BD92" s="1">
        <f t="shared" si="58"/>
        <v>296.29773062990154</v>
      </c>
      <c r="BE92" s="1">
        <f t="shared" si="59"/>
        <v>302.22368524249958</v>
      </c>
      <c r="BF92" s="1">
        <f t="shared" si="59"/>
        <v>308.2681589473496</v>
      </c>
      <c r="BG92" s="1">
        <f t="shared" si="59"/>
        <v>314.43352212629651</v>
      </c>
      <c r="BH92" s="1">
        <f t="shared" si="59"/>
        <v>320.72219256882249</v>
      </c>
      <c r="BI92" s="1">
        <f t="shared" si="59"/>
        <v>327.1366364201989</v>
      </c>
      <c r="BJ92" s="1">
        <f t="shared" si="59"/>
        <v>333.67936914860292</v>
      </c>
      <c r="BK92" s="1">
        <f t="shared" si="59"/>
        <v>340.35295653157493</v>
      </c>
      <c r="BL92" s="1">
        <f t="shared" si="59"/>
        <v>347.16001566220643</v>
      </c>
      <c r="BM92" s="1">
        <f t="shared" si="59"/>
        <v>354.10321597545055</v>
      </c>
      <c r="BN92" s="1">
        <f t="shared" si="59"/>
        <v>361.18528029495963</v>
      </c>
      <c r="BO92" s="1">
        <f t="shared" si="60"/>
        <v>368.40898590085868</v>
      </c>
      <c r="BP92" s="1">
        <f t="shared" si="60"/>
        <v>375.77716561887593</v>
      </c>
      <c r="BQ92" s="1">
        <f t="shared" si="60"/>
        <v>383.29270893125351</v>
      </c>
      <c r="BR92" s="1">
        <f t="shared" si="60"/>
        <v>390.95856310987853</v>
      </c>
      <c r="BS92" s="1">
        <f t="shared" si="60"/>
        <v>398.77773437207605</v>
      </c>
      <c r="BT92" s="1">
        <f t="shared" si="60"/>
        <v>406.75328905951784</v>
      </c>
      <c r="BU92" s="1">
        <f t="shared" si="60"/>
        <v>414.88835484070819</v>
      </c>
      <c r="BV92" s="1">
        <f t="shared" si="60"/>
        <v>423.18612193752233</v>
      </c>
      <c r="BW92" s="1">
        <f t="shared" si="60"/>
        <v>431.64984437627277</v>
      </c>
      <c r="BX92" s="1">
        <f t="shared" si="60"/>
        <v>440.28284126379828</v>
      </c>
      <c r="BY92" s="1">
        <f t="shared" si="61"/>
        <v>449.08849808907422</v>
      </c>
      <c r="BZ92" s="1">
        <f t="shared" si="61"/>
        <v>458.07026805085576</v>
      </c>
      <c r="CA92" s="1">
        <f t="shared" si="61"/>
        <v>467.23167341187275</v>
      </c>
      <c r="CB92" s="1">
        <f t="shared" si="61"/>
        <v>476.57630688011028</v>
      </c>
      <c r="CC92" s="1">
        <f t="shared" si="61"/>
        <v>486.10783301771244</v>
      </c>
      <c r="CD92" s="1">
        <f t="shared" si="61"/>
        <v>495.82998967806674</v>
      </c>
      <c r="CE92" s="1">
        <f t="shared" si="61"/>
        <v>505.746589471628</v>
      </c>
    </row>
    <row r="93" spans="2:83" x14ac:dyDescent="0.35">
      <c r="B93">
        <f t="shared" si="62"/>
        <v>2030</v>
      </c>
      <c r="D93" t="s">
        <v>29</v>
      </c>
      <c r="G93" s="1">
        <f t="shared" si="54"/>
        <v>0</v>
      </c>
      <c r="H93" s="1">
        <f t="shared" si="54"/>
        <v>0</v>
      </c>
      <c r="I93" s="1">
        <f t="shared" si="54"/>
        <v>0</v>
      </c>
      <c r="J93" s="1">
        <f t="shared" si="54"/>
        <v>0</v>
      </c>
      <c r="K93" s="1">
        <f t="shared" si="54"/>
        <v>0</v>
      </c>
      <c r="L93" s="1">
        <f t="shared" si="54"/>
        <v>0</v>
      </c>
      <c r="M93" s="1">
        <f t="shared" si="54"/>
        <v>172.73847959774042</v>
      </c>
      <c r="N93" s="1">
        <f t="shared" si="54"/>
        <v>176.19324918969522</v>
      </c>
      <c r="O93" s="1">
        <f t="shared" si="54"/>
        <v>179.71711417348914</v>
      </c>
      <c r="P93" s="1">
        <f t="shared" si="54"/>
        <v>183.31145645695889</v>
      </c>
      <c r="Q93" s="1">
        <f t="shared" si="55"/>
        <v>186.97768558609809</v>
      </c>
      <c r="R93" s="1">
        <f t="shared" si="55"/>
        <v>190.71723929782007</v>
      </c>
      <c r="S93" s="1">
        <f t="shared" si="55"/>
        <v>194.53158408377647</v>
      </c>
      <c r="T93" s="1">
        <f t="shared" si="55"/>
        <v>198.42221576545197</v>
      </c>
      <c r="U93" s="1">
        <f t="shared" si="55"/>
        <v>202.39066008076102</v>
      </c>
      <c r="V93" s="1">
        <f t="shared" si="55"/>
        <v>206.43847328237624</v>
      </c>
      <c r="W93" s="1">
        <f t="shared" si="55"/>
        <v>210.56724274802377</v>
      </c>
      <c r="X93" s="1">
        <f t="shared" si="55"/>
        <v>214.7785876029842</v>
      </c>
      <c r="Y93" s="1">
        <f t="shared" si="55"/>
        <v>219.07415935504392</v>
      </c>
      <c r="Z93" s="1">
        <f t="shared" si="55"/>
        <v>223.4556425421448</v>
      </c>
      <c r="AA93" s="1">
        <f t="shared" si="56"/>
        <v>227.92475539298772</v>
      </c>
      <c r="AB93" s="1">
        <f t="shared" si="56"/>
        <v>232.48325050084739</v>
      </c>
      <c r="AC93" s="1">
        <f t="shared" si="56"/>
        <v>237.13291551086439</v>
      </c>
      <c r="AD93" s="1">
        <f t="shared" si="56"/>
        <v>241.8755738210817</v>
      </c>
      <c r="AE93" s="1">
        <f t="shared" si="56"/>
        <v>246.71308529750331</v>
      </c>
      <c r="AF93" s="1">
        <f t="shared" si="56"/>
        <v>251.64734700345335</v>
      </c>
      <c r="AG93" s="1">
        <f t="shared" si="56"/>
        <v>187.89895927932787</v>
      </c>
      <c r="AH93" s="1">
        <f t="shared" si="56"/>
        <v>191.65693846491442</v>
      </c>
      <c r="AI93" s="1">
        <f t="shared" si="56"/>
        <v>195.49007723421272</v>
      </c>
      <c r="AJ93" s="1">
        <f t="shared" si="56"/>
        <v>199.39987877889695</v>
      </c>
      <c r="AK93" s="1">
        <f t="shared" si="57"/>
        <v>203.38787635447491</v>
      </c>
      <c r="AL93" s="1">
        <f t="shared" si="57"/>
        <v>207.45563388156441</v>
      </c>
      <c r="AM93" s="1">
        <f t="shared" si="57"/>
        <v>211.60474655919572</v>
      </c>
      <c r="AN93" s="1">
        <f t="shared" si="57"/>
        <v>215.83684149037958</v>
      </c>
      <c r="AO93" s="1">
        <f t="shared" si="57"/>
        <v>220.15357832018719</v>
      </c>
      <c r="AP93" s="1">
        <f t="shared" si="57"/>
        <v>224.55664988659092</v>
      </c>
      <c r="AQ93" s="1">
        <f t="shared" si="57"/>
        <v>229.04778288432277</v>
      </c>
      <c r="AR93" s="1">
        <f t="shared" si="57"/>
        <v>233.62873854200916</v>
      </c>
      <c r="AS93" s="1">
        <f t="shared" si="57"/>
        <v>238.3013133128494</v>
      </c>
      <c r="AT93" s="1">
        <f t="shared" si="57"/>
        <v>243.06733957910637</v>
      </c>
      <c r="AU93" s="1">
        <f t="shared" si="58"/>
        <v>247.92868637068852</v>
      </c>
      <c r="AV93" s="1">
        <f t="shared" si="58"/>
        <v>252.88726009810222</v>
      </c>
      <c r="AW93" s="1">
        <f t="shared" si="58"/>
        <v>257.94500530006428</v>
      </c>
      <c r="AX93" s="1">
        <f t="shared" si="58"/>
        <v>263.10390540606562</v>
      </c>
      <c r="AY93" s="1">
        <f t="shared" si="58"/>
        <v>268.36598351418689</v>
      </c>
      <c r="AZ93" s="1">
        <f t="shared" si="58"/>
        <v>273.73330318447063</v>
      </c>
      <c r="BA93" s="1">
        <f t="shared" si="58"/>
        <v>279.20796924816017</v>
      </c>
      <c r="BB93" s="1">
        <f t="shared" si="58"/>
        <v>284.79212863312335</v>
      </c>
      <c r="BC93" s="1">
        <f t="shared" si="58"/>
        <v>290.48797120578581</v>
      </c>
      <c r="BD93" s="1">
        <f t="shared" si="58"/>
        <v>296.29773062990154</v>
      </c>
      <c r="BE93" s="1">
        <f t="shared" si="59"/>
        <v>302.22368524249958</v>
      </c>
      <c r="BF93" s="1">
        <f t="shared" si="59"/>
        <v>308.2681589473496</v>
      </c>
      <c r="BG93" s="1">
        <f t="shared" si="59"/>
        <v>314.43352212629657</v>
      </c>
      <c r="BH93" s="1">
        <f t="shared" si="59"/>
        <v>320.72219256882244</v>
      </c>
      <c r="BI93" s="1">
        <f t="shared" si="59"/>
        <v>327.13663642019895</v>
      </c>
      <c r="BJ93" s="1">
        <f t="shared" si="59"/>
        <v>333.67936914860292</v>
      </c>
      <c r="BK93" s="1">
        <f t="shared" si="59"/>
        <v>340.35295653157499</v>
      </c>
      <c r="BL93" s="1">
        <f t="shared" si="59"/>
        <v>347.16001566220643</v>
      </c>
      <c r="BM93" s="1">
        <f t="shared" si="59"/>
        <v>354.10321597545061</v>
      </c>
      <c r="BN93" s="1">
        <f t="shared" si="59"/>
        <v>361.18528029495957</v>
      </c>
      <c r="BO93" s="1">
        <f t="shared" si="60"/>
        <v>368.40898590085885</v>
      </c>
      <c r="BP93" s="1">
        <f t="shared" si="60"/>
        <v>375.77716561887587</v>
      </c>
      <c r="BQ93" s="1">
        <f t="shared" si="60"/>
        <v>383.29270893125346</v>
      </c>
      <c r="BR93" s="1">
        <f t="shared" si="60"/>
        <v>390.95856310987858</v>
      </c>
      <c r="BS93" s="1">
        <f t="shared" si="60"/>
        <v>398.77773437207611</v>
      </c>
      <c r="BT93" s="1">
        <f t="shared" si="60"/>
        <v>406.75328905951761</v>
      </c>
      <c r="BU93" s="1">
        <f t="shared" si="60"/>
        <v>414.88835484070819</v>
      </c>
      <c r="BV93" s="1">
        <f t="shared" si="60"/>
        <v>423.18612193752239</v>
      </c>
      <c r="BW93" s="1">
        <f t="shared" si="60"/>
        <v>431.64984437627282</v>
      </c>
      <c r="BX93" s="1">
        <f t="shared" si="60"/>
        <v>440.28284126379822</v>
      </c>
      <c r="BY93" s="1">
        <f t="shared" si="61"/>
        <v>449.08849808907422</v>
      </c>
      <c r="BZ93" s="1">
        <f t="shared" si="61"/>
        <v>458.0702680508557</v>
      </c>
      <c r="CA93" s="1">
        <f t="shared" si="61"/>
        <v>467.23167341187286</v>
      </c>
      <c r="CB93" s="1">
        <f t="shared" si="61"/>
        <v>476.57630688011022</v>
      </c>
      <c r="CC93" s="1">
        <f t="shared" si="61"/>
        <v>486.10783301771244</v>
      </c>
      <c r="CD93" s="1">
        <f t="shared" si="61"/>
        <v>495.82998967806668</v>
      </c>
      <c r="CE93" s="1">
        <f t="shared" si="61"/>
        <v>505.74658947162806</v>
      </c>
    </row>
    <row r="94" spans="2:83" x14ac:dyDescent="0.35">
      <c r="B94">
        <f t="shared" si="62"/>
        <v>2031</v>
      </c>
      <c r="D94" t="s">
        <v>29</v>
      </c>
      <c r="G94" s="1">
        <f t="shared" si="54"/>
        <v>0</v>
      </c>
      <c r="H94" s="1">
        <f t="shared" si="54"/>
        <v>0</v>
      </c>
      <c r="I94" s="1">
        <f t="shared" si="54"/>
        <v>0</v>
      </c>
      <c r="J94" s="1">
        <f t="shared" si="54"/>
        <v>0</v>
      </c>
      <c r="K94" s="1">
        <f t="shared" si="54"/>
        <v>0</v>
      </c>
      <c r="L94" s="1">
        <f t="shared" si="54"/>
        <v>0</v>
      </c>
      <c r="M94" s="1">
        <f t="shared" si="54"/>
        <v>0</v>
      </c>
      <c r="N94" s="1">
        <f t="shared" si="54"/>
        <v>168.45569904766651</v>
      </c>
      <c r="O94" s="1">
        <f t="shared" si="54"/>
        <v>171.82481302861984</v>
      </c>
      <c r="P94" s="1">
        <f t="shared" si="54"/>
        <v>175.26130928919224</v>
      </c>
      <c r="Q94" s="1">
        <f t="shared" si="55"/>
        <v>178.76653547497608</v>
      </c>
      <c r="R94" s="1">
        <f t="shared" si="55"/>
        <v>182.34186618447561</v>
      </c>
      <c r="S94" s="1">
        <f t="shared" si="55"/>
        <v>185.98870350816512</v>
      </c>
      <c r="T94" s="1">
        <f t="shared" si="55"/>
        <v>189.70847757832843</v>
      </c>
      <c r="U94" s="1">
        <f t="shared" si="55"/>
        <v>193.50264712989497</v>
      </c>
      <c r="V94" s="1">
        <f t="shared" si="55"/>
        <v>197.37270007249288</v>
      </c>
      <c r="W94" s="1">
        <f t="shared" si="55"/>
        <v>201.32015407394275</v>
      </c>
      <c r="X94" s="1">
        <f t="shared" si="55"/>
        <v>205.34655715542161</v>
      </c>
      <c r="Y94" s="1">
        <f t="shared" si="55"/>
        <v>209.45348829853</v>
      </c>
      <c r="Z94" s="1">
        <f t="shared" si="55"/>
        <v>213.64255806450063</v>
      </c>
      <c r="AA94" s="1">
        <f t="shared" si="56"/>
        <v>217.91540922579063</v>
      </c>
      <c r="AB94" s="1">
        <f t="shared" si="56"/>
        <v>222.27371741030646</v>
      </c>
      <c r="AC94" s="1">
        <f t="shared" si="56"/>
        <v>226.71919175851252</v>
      </c>
      <c r="AD94" s="1">
        <f t="shared" si="56"/>
        <v>231.25357559368283</v>
      </c>
      <c r="AE94" s="1">
        <f t="shared" si="56"/>
        <v>235.8786471055565</v>
      </c>
      <c r="AF94" s="1">
        <f t="shared" si="56"/>
        <v>240.5962200476676</v>
      </c>
      <c r="AG94" s="1">
        <f t="shared" si="56"/>
        <v>245.40814444862093</v>
      </c>
      <c r="AH94" s="1">
        <f t="shared" si="56"/>
        <v>191.65693846491442</v>
      </c>
      <c r="AI94" s="1">
        <f t="shared" si="56"/>
        <v>195.49007723421272</v>
      </c>
      <c r="AJ94" s="1">
        <f t="shared" si="56"/>
        <v>199.39987877889695</v>
      </c>
      <c r="AK94" s="1">
        <f t="shared" si="57"/>
        <v>203.38787635447488</v>
      </c>
      <c r="AL94" s="1">
        <f t="shared" si="57"/>
        <v>207.45563388156438</v>
      </c>
      <c r="AM94" s="1">
        <f t="shared" si="57"/>
        <v>211.60474655919569</v>
      </c>
      <c r="AN94" s="1">
        <f t="shared" si="57"/>
        <v>215.83684149037961</v>
      </c>
      <c r="AO94" s="1">
        <f t="shared" si="57"/>
        <v>220.15357832018717</v>
      </c>
      <c r="AP94" s="1">
        <f t="shared" si="57"/>
        <v>224.55664988659092</v>
      </c>
      <c r="AQ94" s="1">
        <f t="shared" si="57"/>
        <v>229.04778288432274</v>
      </c>
      <c r="AR94" s="1">
        <f t="shared" si="57"/>
        <v>233.62873854200922</v>
      </c>
      <c r="AS94" s="1">
        <f t="shared" si="57"/>
        <v>238.30131331284935</v>
      </c>
      <c r="AT94" s="1">
        <f t="shared" si="57"/>
        <v>243.06733957910637</v>
      </c>
      <c r="AU94" s="1">
        <f t="shared" si="58"/>
        <v>247.9286863706885</v>
      </c>
      <c r="AV94" s="1">
        <f t="shared" si="58"/>
        <v>252.88726009810227</v>
      </c>
      <c r="AW94" s="1">
        <f t="shared" si="58"/>
        <v>257.94500530006428</v>
      </c>
      <c r="AX94" s="1">
        <f t="shared" si="58"/>
        <v>263.10390540606556</v>
      </c>
      <c r="AY94" s="1">
        <f t="shared" si="58"/>
        <v>268.36598351418689</v>
      </c>
      <c r="AZ94" s="1">
        <f t="shared" si="58"/>
        <v>273.73330318447063</v>
      </c>
      <c r="BA94" s="1">
        <f t="shared" si="58"/>
        <v>279.20796924816005</v>
      </c>
      <c r="BB94" s="1">
        <f t="shared" si="58"/>
        <v>284.79212863312335</v>
      </c>
      <c r="BC94" s="1">
        <f t="shared" si="58"/>
        <v>290.48797120578581</v>
      </c>
      <c r="BD94" s="1">
        <f t="shared" si="58"/>
        <v>296.29773062990154</v>
      </c>
      <c r="BE94" s="1">
        <f t="shared" si="59"/>
        <v>302.22368524249953</v>
      </c>
      <c r="BF94" s="1">
        <f t="shared" si="59"/>
        <v>308.26815894734955</v>
      </c>
      <c r="BG94" s="1">
        <f t="shared" si="59"/>
        <v>314.43352212629657</v>
      </c>
      <c r="BH94" s="1">
        <f t="shared" si="59"/>
        <v>320.72219256882249</v>
      </c>
      <c r="BI94" s="1">
        <f t="shared" si="59"/>
        <v>327.1366364201989</v>
      </c>
      <c r="BJ94" s="1">
        <f t="shared" si="59"/>
        <v>333.67936914860292</v>
      </c>
      <c r="BK94" s="1">
        <f t="shared" si="59"/>
        <v>340.35295653157493</v>
      </c>
      <c r="BL94" s="1">
        <f t="shared" si="59"/>
        <v>347.16001566220643</v>
      </c>
      <c r="BM94" s="1">
        <f t="shared" si="59"/>
        <v>354.10321597545055</v>
      </c>
      <c r="BN94" s="1">
        <f t="shared" si="59"/>
        <v>361.18528029495957</v>
      </c>
      <c r="BO94" s="1">
        <f t="shared" si="60"/>
        <v>368.40898590085874</v>
      </c>
      <c r="BP94" s="1">
        <f t="shared" si="60"/>
        <v>375.77716561887598</v>
      </c>
      <c r="BQ94" s="1">
        <f t="shared" si="60"/>
        <v>383.2927089312534</v>
      </c>
      <c r="BR94" s="1">
        <f t="shared" si="60"/>
        <v>390.95856310987853</v>
      </c>
      <c r="BS94" s="1">
        <f t="shared" si="60"/>
        <v>398.77773437207611</v>
      </c>
      <c r="BT94" s="1">
        <f t="shared" si="60"/>
        <v>406.75328905951761</v>
      </c>
      <c r="BU94" s="1">
        <f t="shared" si="60"/>
        <v>414.88835484070796</v>
      </c>
      <c r="BV94" s="1">
        <f t="shared" si="60"/>
        <v>423.18612193752239</v>
      </c>
      <c r="BW94" s="1">
        <f t="shared" si="60"/>
        <v>431.64984437627282</v>
      </c>
      <c r="BX94" s="1">
        <f t="shared" si="60"/>
        <v>440.28284126379828</v>
      </c>
      <c r="BY94" s="1">
        <f t="shared" si="61"/>
        <v>449.08849808907422</v>
      </c>
      <c r="BZ94" s="1">
        <f t="shared" si="61"/>
        <v>458.07026805085576</v>
      </c>
      <c r="CA94" s="1">
        <f t="shared" si="61"/>
        <v>467.23167341187286</v>
      </c>
      <c r="CB94" s="1">
        <f t="shared" si="61"/>
        <v>476.57630688011034</v>
      </c>
      <c r="CC94" s="1">
        <f t="shared" si="61"/>
        <v>486.10783301771244</v>
      </c>
      <c r="CD94" s="1">
        <f t="shared" si="61"/>
        <v>495.82998967806674</v>
      </c>
      <c r="CE94" s="1">
        <f t="shared" si="61"/>
        <v>505.74658947162806</v>
      </c>
    </row>
    <row r="95" spans="2:83" x14ac:dyDescent="0.35">
      <c r="B95">
        <f t="shared" si="62"/>
        <v>2032</v>
      </c>
      <c r="D95" t="s">
        <v>29</v>
      </c>
      <c r="G95" s="1">
        <f t="shared" si="54"/>
        <v>0</v>
      </c>
      <c r="H95" s="1">
        <f t="shared" si="54"/>
        <v>0</v>
      </c>
      <c r="I95" s="1">
        <f t="shared" si="54"/>
        <v>0</v>
      </c>
      <c r="J95" s="1">
        <f t="shared" si="54"/>
        <v>0</v>
      </c>
      <c r="K95" s="1">
        <f t="shared" si="54"/>
        <v>0</v>
      </c>
      <c r="L95" s="1">
        <f t="shared" si="54"/>
        <v>0</v>
      </c>
      <c r="M95" s="1">
        <f t="shared" si="54"/>
        <v>0</v>
      </c>
      <c r="N95" s="1">
        <f t="shared" si="54"/>
        <v>0</v>
      </c>
      <c r="O95" s="1">
        <f t="shared" si="54"/>
        <v>164.27910334582566</v>
      </c>
      <c r="P95" s="1">
        <f t="shared" si="54"/>
        <v>167.56468541274216</v>
      </c>
      <c r="Q95" s="1">
        <f t="shared" si="55"/>
        <v>170.91597912099701</v>
      </c>
      <c r="R95" s="1">
        <f t="shared" si="55"/>
        <v>174.33429870341695</v>
      </c>
      <c r="S95" s="1">
        <f t="shared" si="55"/>
        <v>177.82098467748528</v>
      </c>
      <c r="T95" s="1">
        <f t="shared" si="55"/>
        <v>181.377404371035</v>
      </c>
      <c r="U95" s="1">
        <f t="shared" si="55"/>
        <v>185.0049524584557</v>
      </c>
      <c r="V95" s="1">
        <f t="shared" si="55"/>
        <v>188.70505150762477</v>
      </c>
      <c r="W95" s="1">
        <f t="shared" si="55"/>
        <v>192.47915253777731</v>
      </c>
      <c r="X95" s="1">
        <f t="shared" si="55"/>
        <v>196.32873558853285</v>
      </c>
      <c r="Y95" s="1">
        <f t="shared" si="55"/>
        <v>200.25531030030351</v>
      </c>
      <c r="Z95" s="1">
        <f t="shared" si="55"/>
        <v>204.26041650630955</v>
      </c>
      <c r="AA95" s="1">
        <f t="shared" si="56"/>
        <v>208.34562483643577</v>
      </c>
      <c r="AB95" s="1">
        <f t="shared" si="56"/>
        <v>212.51253733316446</v>
      </c>
      <c r="AC95" s="1">
        <f t="shared" si="56"/>
        <v>216.76278807982777</v>
      </c>
      <c r="AD95" s="1">
        <f t="shared" si="56"/>
        <v>221.09804384142427</v>
      </c>
      <c r="AE95" s="1">
        <f t="shared" si="56"/>
        <v>225.52000471825281</v>
      </c>
      <c r="AF95" s="1">
        <f t="shared" si="56"/>
        <v>230.03040481261789</v>
      </c>
      <c r="AG95" s="1">
        <f t="shared" si="56"/>
        <v>234.63101290887022</v>
      </c>
      <c r="AH95" s="1">
        <f t="shared" si="56"/>
        <v>239.3236331670476</v>
      </c>
      <c r="AI95" s="1">
        <f t="shared" si="56"/>
        <v>195.49007723421272</v>
      </c>
      <c r="AJ95" s="1">
        <f t="shared" si="56"/>
        <v>199.39987877889698</v>
      </c>
      <c r="AK95" s="1">
        <f t="shared" si="57"/>
        <v>203.38787635447491</v>
      </c>
      <c r="AL95" s="1">
        <f t="shared" si="57"/>
        <v>207.45563388156441</v>
      </c>
      <c r="AM95" s="1">
        <f t="shared" si="57"/>
        <v>211.60474655919569</v>
      </c>
      <c r="AN95" s="1">
        <f t="shared" si="57"/>
        <v>215.83684149037961</v>
      </c>
      <c r="AO95" s="1">
        <f t="shared" si="57"/>
        <v>220.15357832018722</v>
      </c>
      <c r="AP95" s="1">
        <f t="shared" si="57"/>
        <v>224.55664988659092</v>
      </c>
      <c r="AQ95" s="1">
        <f t="shared" si="57"/>
        <v>229.04778288432274</v>
      </c>
      <c r="AR95" s="1">
        <f t="shared" si="57"/>
        <v>233.62873854200922</v>
      </c>
      <c r="AS95" s="1">
        <f t="shared" si="57"/>
        <v>238.3013133128494</v>
      </c>
      <c r="AT95" s="1">
        <f t="shared" si="57"/>
        <v>243.06733957910635</v>
      </c>
      <c r="AU95" s="1">
        <f t="shared" si="58"/>
        <v>247.92868637068852</v>
      </c>
      <c r="AV95" s="1">
        <f t="shared" si="58"/>
        <v>252.88726009810227</v>
      </c>
      <c r="AW95" s="1">
        <f t="shared" si="58"/>
        <v>257.94500530006434</v>
      </c>
      <c r="AX95" s="1">
        <f t="shared" si="58"/>
        <v>263.10390540606556</v>
      </c>
      <c r="AY95" s="1">
        <f t="shared" si="58"/>
        <v>268.36598351418689</v>
      </c>
      <c r="AZ95" s="1">
        <f t="shared" si="58"/>
        <v>273.73330318447069</v>
      </c>
      <c r="BA95" s="1">
        <f t="shared" si="58"/>
        <v>279.20796924816005</v>
      </c>
      <c r="BB95" s="1">
        <f t="shared" si="58"/>
        <v>284.79212863312324</v>
      </c>
      <c r="BC95" s="1">
        <f t="shared" si="58"/>
        <v>290.48797120578581</v>
      </c>
      <c r="BD95" s="1">
        <f t="shared" si="58"/>
        <v>296.29773062990154</v>
      </c>
      <c r="BE95" s="1">
        <f t="shared" si="59"/>
        <v>302.22368524249953</v>
      </c>
      <c r="BF95" s="1">
        <f t="shared" si="59"/>
        <v>308.26815894734955</v>
      </c>
      <c r="BG95" s="1">
        <f t="shared" si="59"/>
        <v>314.43352212629651</v>
      </c>
      <c r="BH95" s="1">
        <f t="shared" si="59"/>
        <v>320.72219256882249</v>
      </c>
      <c r="BI95" s="1">
        <f t="shared" si="59"/>
        <v>327.13663642019895</v>
      </c>
      <c r="BJ95" s="1">
        <f t="shared" si="59"/>
        <v>333.67936914860286</v>
      </c>
      <c r="BK95" s="1">
        <f t="shared" si="59"/>
        <v>340.35295653157493</v>
      </c>
      <c r="BL95" s="1">
        <f t="shared" si="59"/>
        <v>347.16001566220643</v>
      </c>
      <c r="BM95" s="1">
        <f t="shared" si="59"/>
        <v>354.10321597545055</v>
      </c>
      <c r="BN95" s="1">
        <f t="shared" si="59"/>
        <v>361.18528029495951</v>
      </c>
      <c r="BO95" s="1">
        <f t="shared" si="60"/>
        <v>368.4089859008588</v>
      </c>
      <c r="BP95" s="1">
        <f t="shared" si="60"/>
        <v>375.77716561887593</v>
      </c>
      <c r="BQ95" s="1">
        <f t="shared" si="60"/>
        <v>383.29270893125346</v>
      </c>
      <c r="BR95" s="1">
        <f t="shared" si="60"/>
        <v>390.95856310987847</v>
      </c>
      <c r="BS95" s="1">
        <f t="shared" si="60"/>
        <v>398.77773437207611</v>
      </c>
      <c r="BT95" s="1">
        <f t="shared" si="60"/>
        <v>406.75328905951761</v>
      </c>
      <c r="BU95" s="1">
        <f t="shared" si="60"/>
        <v>414.88835484070796</v>
      </c>
      <c r="BV95" s="1">
        <f t="shared" si="60"/>
        <v>423.1861219375221</v>
      </c>
      <c r="BW95" s="1">
        <f t="shared" si="60"/>
        <v>431.64984437627282</v>
      </c>
      <c r="BX95" s="1">
        <f t="shared" si="60"/>
        <v>440.28284126379828</v>
      </c>
      <c r="BY95" s="1">
        <f t="shared" si="61"/>
        <v>449.08849808907422</v>
      </c>
      <c r="BZ95" s="1">
        <f t="shared" si="61"/>
        <v>458.0702680508557</v>
      </c>
      <c r="CA95" s="1">
        <f t="shared" si="61"/>
        <v>467.23167341187286</v>
      </c>
      <c r="CB95" s="1">
        <f t="shared" si="61"/>
        <v>476.57630688011034</v>
      </c>
      <c r="CC95" s="1">
        <f t="shared" si="61"/>
        <v>486.10783301771255</v>
      </c>
      <c r="CD95" s="1">
        <f t="shared" si="61"/>
        <v>495.82998967806668</v>
      </c>
      <c r="CE95" s="1">
        <f t="shared" si="61"/>
        <v>505.74658947162806</v>
      </c>
    </row>
    <row r="96" spans="2:83" x14ac:dyDescent="0.35">
      <c r="B96">
        <f t="shared" si="62"/>
        <v>2033</v>
      </c>
      <c r="D96" t="s">
        <v>29</v>
      </c>
      <c r="G96" s="1">
        <f t="shared" si="54"/>
        <v>0</v>
      </c>
      <c r="H96" s="1">
        <f t="shared" si="54"/>
        <v>0</v>
      </c>
      <c r="I96" s="1">
        <f t="shared" si="54"/>
        <v>0</v>
      </c>
      <c r="J96" s="1">
        <f t="shared" si="54"/>
        <v>0</v>
      </c>
      <c r="K96" s="1">
        <f t="shared" si="54"/>
        <v>0</v>
      </c>
      <c r="L96" s="1">
        <f t="shared" si="54"/>
        <v>0</v>
      </c>
      <c r="M96" s="1">
        <f t="shared" si="54"/>
        <v>0</v>
      </c>
      <c r="N96" s="1">
        <f t="shared" si="54"/>
        <v>0</v>
      </c>
      <c r="O96" s="1">
        <f t="shared" si="54"/>
        <v>0</v>
      </c>
      <c r="P96" s="1">
        <f t="shared" si="54"/>
        <v>162.5166008636883</v>
      </c>
      <c r="Q96" s="1">
        <f t="shared" si="55"/>
        <v>165.76693288096206</v>
      </c>
      <c r="R96" s="1">
        <f t="shared" si="55"/>
        <v>169.0822715385813</v>
      </c>
      <c r="S96" s="1">
        <f t="shared" si="55"/>
        <v>172.46391696935291</v>
      </c>
      <c r="T96" s="1">
        <f t="shared" si="55"/>
        <v>175.91319530873997</v>
      </c>
      <c r="U96" s="1">
        <f t="shared" si="55"/>
        <v>179.43145921491478</v>
      </c>
      <c r="V96" s="1">
        <f t="shared" si="55"/>
        <v>183.02008839921311</v>
      </c>
      <c r="W96" s="1">
        <f t="shared" si="55"/>
        <v>186.68049016719732</v>
      </c>
      <c r="X96" s="1">
        <f t="shared" si="55"/>
        <v>190.41409997054129</v>
      </c>
      <c r="Y96" s="1">
        <f t="shared" si="55"/>
        <v>194.2223819699521</v>
      </c>
      <c r="Z96" s="1">
        <f t="shared" si="55"/>
        <v>198.10682960935117</v>
      </c>
      <c r="AA96" s="1">
        <f t="shared" si="56"/>
        <v>202.06896620153813</v>
      </c>
      <c r="AB96" s="1">
        <f t="shared" si="56"/>
        <v>206.11034552556893</v>
      </c>
      <c r="AC96" s="1">
        <f t="shared" si="56"/>
        <v>210.23255243608031</v>
      </c>
      <c r="AD96" s="1">
        <f t="shared" si="56"/>
        <v>214.43720348480193</v>
      </c>
      <c r="AE96" s="1">
        <f t="shared" si="56"/>
        <v>218.72594755449791</v>
      </c>
      <c r="AF96" s="1">
        <f t="shared" si="56"/>
        <v>223.10046650558792</v>
      </c>
      <c r="AG96" s="1">
        <f t="shared" si="56"/>
        <v>227.56247583569967</v>
      </c>
      <c r="AH96" s="1">
        <f t="shared" si="56"/>
        <v>232.11372535241364</v>
      </c>
      <c r="AI96" s="1">
        <f t="shared" si="56"/>
        <v>236.75599985946192</v>
      </c>
      <c r="AJ96" s="1">
        <f t="shared" si="56"/>
        <v>199.39987877889698</v>
      </c>
      <c r="AK96" s="1">
        <f t="shared" si="57"/>
        <v>203.38787635447491</v>
      </c>
      <c r="AL96" s="1">
        <f t="shared" si="57"/>
        <v>207.45563388156441</v>
      </c>
      <c r="AM96" s="1">
        <f t="shared" si="57"/>
        <v>211.60474655919569</v>
      </c>
      <c r="AN96" s="1">
        <f t="shared" si="57"/>
        <v>215.83684149037961</v>
      </c>
      <c r="AO96" s="1">
        <f t="shared" si="57"/>
        <v>220.15357832018722</v>
      </c>
      <c r="AP96" s="1">
        <f t="shared" si="57"/>
        <v>224.55664988659098</v>
      </c>
      <c r="AQ96" s="1">
        <f t="shared" si="57"/>
        <v>229.04778288432274</v>
      </c>
      <c r="AR96" s="1">
        <f t="shared" si="57"/>
        <v>233.62873854200922</v>
      </c>
      <c r="AS96" s="1">
        <f t="shared" si="57"/>
        <v>238.3013133128494</v>
      </c>
      <c r="AT96" s="1">
        <f t="shared" si="57"/>
        <v>243.0673395791064</v>
      </c>
      <c r="AU96" s="1">
        <f t="shared" si="58"/>
        <v>247.92868637068847</v>
      </c>
      <c r="AV96" s="1">
        <f t="shared" si="58"/>
        <v>252.8872600981023</v>
      </c>
      <c r="AW96" s="1">
        <f t="shared" si="58"/>
        <v>257.94500530006434</v>
      </c>
      <c r="AX96" s="1">
        <f t="shared" si="58"/>
        <v>263.10390540606562</v>
      </c>
      <c r="AY96" s="1">
        <f t="shared" si="58"/>
        <v>268.36598351418689</v>
      </c>
      <c r="AZ96" s="1">
        <f t="shared" si="58"/>
        <v>273.73330318447063</v>
      </c>
      <c r="BA96" s="1">
        <f t="shared" si="58"/>
        <v>279.20796924816011</v>
      </c>
      <c r="BB96" s="1">
        <f t="shared" si="58"/>
        <v>284.79212863312324</v>
      </c>
      <c r="BC96" s="1">
        <f t="shared" si="58"/>
        <v>290.4879712057857</v>
      </c>
      <c r="BD96" s="1">
        <f t="shared" si="58"/>
        <v>296.29773062990154</v>
      </c>
      <c r="BE96" s="1">
        <f t="shared" si="59"/>
        <v>302.22368524249958</v>
      </c>
      <c r="BF96" s="1">
        <f t="shared" si="59"/>
        <v>308.26815894734955</v>
      </c>
      <c r="BG96" s="1">
        <f t="shared" si="59"/>
        <v>314.43352212629651</v>
      </c>
      <c r="BH96" s="1">
        <f t="shared" si="59"/>
        <v>320.72219256882249</v>
      </c>
      <c r="BI96" s="1">
        <f t="shared" si="59"/>
        <v>327.13663642019895</v>
      </c>
      <c r="BJ96" s="1">
        <f t="shared" si="59"/>
        <v>333.67936914860292</v>
      </c>
      <c r="BK96" s="1">
        <f t="shared" si="59"/>
        <v>340.35295653157493</v>
      </c>
      <c r="BL96" s="1">
        <f t="shared" si="59"/>
        <v>347.16001566220643</v>
      </c>
      <c r="BM96" s="1">
        <f t="shared" si="59"/>
        <v>354.10321597545055</v>
      </c>
      <c r="BN96" s="1">
        <f t="shared" si="59"/>
        <v>361.18528029495963</v>
      </c>
      <c r="BO96" s="1">
        <f t="shared" si="60"/>
        <v>368.40898590085874</v>
      </c>
      <c r="BP96" s="1">
        <f t="shared" si="60"/>
        <v>375.77716561887598</v>
      </c>
      <c r="BQ96" s="1">
        <f t="shared" si="60"/>
        <v>383.29270893125346</v>
      </c>
      <c r="BR96" s="1">
        <f t="shared" si="60"/>
        <v>390.95856310987858</v>
      </c>
      <c r="BS96" s="1">
        <f t="shared" si="60"/>
        <v>398.77773437207605</v>
      </c>
      <c r="BT96" s="1">
        <f t="shared" si="60"/>
        <v>406.75328905951761</v>
      </c>
      <c r="BU96" s="1">
        <f t="shared" si="60"/>
        <v>414.88835484070802</v>
      </c>
      <c r="BV96" s="1">
        <f t="shared" si="60"/>
        <v>423.1861219375221</v>
      </c>
      <c r="BW96" s="1">
        <f t="shared" si="60"/>
        <v>431.64984437627254</v>
      </c>
      <c r="BX96" s="1">
        <f t="shared" si="60"/>
        <v>440.28284126379828</v>
      </c>
      <c r="BY96" s="1">
        <f t="shared" si="61"/>
        <v>449.08849808907422</v>
      </c>
      <c r="BZ96" s="1">
        <f t="shared" si="61"/>
        <v>458.0702680508557</v>
      </c>
      <c r="CA96" s="1">
        <f t="shared" si="61"/>
        <v>467.2316734118728</v>
      </c>
      <c r="CB96" s="1">
        <f t="shared" si="61"/>
        <v>476.57630688011028</v>
      </c>
      <c r="CC96" s="1">
        <f t="shared" si="61"/>
        <v>486.10783301771249</v>
      </c>
      <c r="CD96" s="1">
        <f t="shared" si="61"/>
        <v>495.8299896780668</v>
      </c>
      <c r="CE96" s="1">
        <f t="shared" si="61"/>
        <v>505.746589471628</v>
      </c>
    </row>
    <row r="97" spans="2:83" x14ac:dyDescent="0.35">
      <c r="B97">
        <f t="shared" si="62"/>
        <v>2034</v>
      </c>
      <c r="D97" t="s">
        <v>29</v>
      </c>
      <c r="G97" s="1">
        <f t="shared" ref="G97:P106" si="63">IF($B97&lt;=G$28,INDEX($G$43:$CE$43,MATCH(MIN($B97+INT((G$28-$B97)/$E$10)*$E$10),$G$28:$CE$28,0)),0)*(1+$E$12)^(MOD(G$28-$B97,$E$10))</f>
        <v>0</v>
      </c>
      <c r="H97" s="1">
        <f t="shared" si="63"/>
        <v>0</v>
      </c>
      <c r="I97" s="1">
        <f t="shared" si="63"/>
        <v>0</v>
      </c>
      <c r="J97" s="1">
        <f t="shared" si="63"/>
        <v>0</v>
      </c>
      <c r="K97" s="1">
        <f t="shared" si="63"/>
        <v>0</v>
      </c>
      <c r="L97" s="1">
        <f t="shared" si="63"/>
        <v>0</v>
      </c>
      <c r="M97" s="1">
        <f t="shared" si="63"/>
        <v>0</v>
      </c>
      <c r="N97" s="1">
        <f t="shared" si="63"/>
        <v>0</v>
      </c>
      <c r="O97" s="1">
        <f t="shared" si="63"/>
        <v>0</v>
      </c>
      <c r="P97" s="1">
        <f t="shared" si="63"/>
        <v>0</v>
      </c>
      <c r="Q97" s="1">
        <f t="shared" ref="Q97:Z106" si="64">IF($B97&lt;=Q$28,INDEX($G$43:$CE$43,MATCH(MIN($B97+INT((Q$28-$B97)/$E$10)*$E$10),$G$28:$CE$28,0)),0)*(1+$E$12)^(MOD(Q$28-$B97,$E$10))</f>
        <v>160.62666796457322</v>
      </c>
      <c r="R97" s="1">
        <f t="shared" si="64"/>
        <v>163.83920132386467</v>
      </c>
      <c r="S97" s="1">
        <f t="shared" si="64"/>
        <v>167.11598535034196</v>
      </c>
      <c r="T97" s="1">
        <f t="shared" si="64"/>
        <v>170.45830505734881</v>
      </c>
      <c r="U97" s="1">
        <f t="shared" si="64"/>
        <v>173.86747115849579</v>
      </c>
      <c r="V97" s="1">
        <f t="shared" si="64"/>
        <v>177.34482058166572</v>
      </c>
      <c r="W97" s="1">
        <f t="shared" si="64"/>
        <v>180.89171699329904</v>
      </c>
      <c r="X97" s="1">
        <f t="shared" si="64"/>
        <v>184.50955133316498</v>
      </c>
      <c r="Y97" s="1">
        <f t="shared" si="64"/>
        <v>188.19974235982829</v>
      </c>
      <c r="Z97" s="1">
        <f t="shared" si="64"/>
        <v>191.96373720702485</v>
      </c>
      <c r="AA97" s="1">
        <f t="shared" ref="AA97:AJ106" si="65">IF($B97&lt;=AA$28,INDEX($G$43:$CE$43,MATCH(MIN($B97+INT((AA$28-$B97)/$E$10)*$E$10),$G$28:$CE$28,0)),0)*(1+$E$12)^(MOD(AA$28-$B97,$E$10))</f>
        <v>195.80301195116536</v>
      </c>
      <c r="AB97" s="1">
        <f t="shared" si="65"/>
        <v>199.71907219018863</v>
      </c>
      <c r="AC97" s="1">
        <f t="shared" si="65"/>
        <v>203.71345363399243</v>
      </c>
      <c r="AD97" s="1">
        <f t="shared" si="65"/>
        <v>207.78772270667227</v>
      </c>
      <c r="AE97" s="1">
        <f t="shared" si="65"/>
        <v>211.94347716080574</v>
      </c>
      <c r="AF97" s="1">
        <f t="shared" si="65"/>
        <v>216.1823467040218</v>
      </c>
      <c r="AG97" s="1">
        <f t="shared" si="65"/>
        <v>220.50599363810227</v>
      </c>
      <c r="AH97" s="1">
        <f t="shared" si="65"/>
        <v>224.91611351086434</v>
      </c>
      <c r="AI97" s="1">
        <f t="shared" si="65"/>
        <v>229.41443578108158</v>
      </c>
      <c r="AJ97" s="1">
        <f t="shared" si="65"/>
        <v>234.00272449670322</v>
      </c>
      <c r="AK97" s="1">
        <f t="shared" ref="AK97:AT106" si="66">IF($B97&lt;=AK$28,INDEX($G$43:$CE$43,MATCH(MIN($B97+INT((AK$28-$B97)/$E$10)*$E$10),$G$28:$CE$28,0)),0)*(1+$E$12)^(MOD(AK$28-$B97,$E$10))</f>
        <v>203.38787635447491</v>
      </c>
      <c r="AL97" s="1">
        <f t="shared" si="66"/>
        <v>207.45563388156441</v>
      </c>
      <c r="AM97" s="1">
        <f t="shared" si="66"/>
        <v>211.60474655919569</v>
      </c>
      <c r="AN97" s="1">
        <f t="shared" si="66"/>
        <v>215.83684149037958</v>
      </c>
      <c r="AO97" s="1">
        <f t="shared" si="66"/>
        <v>220.15357832018719</v>
      </c>
      <c r="AP97" s="1">
        <f t="shared" si="66"/>
        <v>224.55664988659095</v>
      </c>
      <c r="AQ97" s="1">
        <f t="shared" si="66"/>
        <v>229.04778288432277</v>
      </c>
      <c r="AR97" s="1">
        <f t="shared" si="66"/>
        <v>233.62873854200919</v>
      </c>
      <c r="AS97" s="1">
        <f t="shared" si="66"/>
        <v>238.3013133128494</v>
      </c>
      <c r="AT97" s="1">
        <f t="shared" si="66"/>
        <v>243.06733957910637</v>
      </c>
      <c r="AU97" s="1">
        <f t="shared" ref="AU97:BD106" si="67">IF($B97&lt;=AU$28,INDEX($G$43:$CE$43,MATCH(MIN($B97+INT((AU$28-$B97)/$E$10)*$E$10),$G$28:$CE$28,0)),0)*(1+$E$12)^(MOD(AU$28-$B97,$E$10))</f>
        <v>247.92868637068852</v>
      </c>
      <c r="AV97" s="1">
        <f t="shared" si="67"/>
        <v>252.88726009810225</v>
      </c>
      <c r="AW97" s="1">
        <f t="shared" si="67"/>
        <v>257.94500530006434</v>
      </c>
      <c r="AX97" s="1">
        <f t="shared" si="67"/>
        <v>263.10390540606562</v>
      </c>
      <c r="AY97" s="1">
        <f t="shared" si="67"/>
        <v>268.36598351418695</v>
      </c>
      <c r="AZ97" s="1">
        <f t="shared" si="67"/>
        <v>273.73330318447063</v>
      </c>
      <c r="BA97" s="1">
        <f t="shared" si="67"/>
        <v>279.20796924816005</v>
      </c>
      <c r="BB97" s="1">
        <f t="shared" si="67"/>
        <v>284.7921286331233</v>
      </c>
      <c r="BC97" s="1">
        <f t="shared" si="67"/>
        <v>290.4879712057857</v>
      </c>
      <c r="BD97" s="1">
        <f t="shared" si="67"/>
        <v>296.29773062990142</v>
      </c>
      <c r="BE97" s="1">
        <f t="shared" ref="BE97:BN106" si="68">IF($B97&lt;=BE$28,INDEX($G$43:$CE$43,MATCH(MIN($B97+INT((BE$28-$B97)/$E$10)*$E$10),$G$28:$CE$28,0)),0)*(1+$E$12)^(MOD(BE$28-$B97,$E$10))</f>
        <v>302.22368524249958</v>
      </c>
      <c r="BF97" s="1">
        <f t="shared" si="68"/>
        <v>308.2681589473496</v>
      </c>
      <c r="BG97" s="1">
        <f t="shared" si="68"/>
        <v>314.43352212629657</v>
      </c>
      <c r="BH97" s="1">
        <f t="shared" si="68"/>
        <v>320.72219256882249</v>
      </c>
      <c r="BI97" s="1">
        <f t="shared" si="68"/>
        <v>327.13663642019895</v>
      </c>
      <c r="BJ97" s="1">
        <f t="shared" si="68"/>
        <v>333.67936914860292</v>
      </c>
      <c r="BK97" s="1">
        <f t="shared" si="68"/>
        <v>340.35295653157499</v>
      </c>
      <c r="BL97" s="1">
        <f t="shared" si="68"/>
        <v>347.16001566220643</v>
      </c>
      <c r="BM97" s="1">
        <f t="shared" si="68"/>
        <v>354.10321597545061</v>
      </c>
      <c r="BN97" s="1">
        <f t="shared" si="68"/>
        <v>361.18528029495963</v>
      </c>
      <c r="BO97" s="1">
        <f t="shared" ref="BO97:BX106" si="69">IF($B97&lt;=BO$28,INDEX($G$43:$CE$43,MATCH(MIN($B97+INT((BO$28-$B97)/$E$10)*$E$10),$G$28:$CE$28,0)),0)*(1+$E$12)^(MOD(BO$28-$B97,$E$10))</f>
        <v>368.4089859008588</v>
      </c>
      <c r="BP97" s="1">
        <f t="shared" si="69"/>
        <v>375.77716561887593</v>
      </c>
      <c r="BQ97" s="1">
        <f t="shared" si="69"/>
        <v>383.29270893125351</v>
      </c>
      <c r="BR97" s="1">
        <f t="shared" si="69"/>
        <v>390.95856310987853</v>
      </c>
      <c r="BS97" s="1">
        <f t="shared" si="69"/>
        <v>398.77773437207617</v>
      </c>
      <c r="BT97" s="1">
        <f t="shared" si="69"/>
        <v>406.75328905951756</v>
      </c>
      <c r="BU97" s="1">
        <f t="shared" si="69"/>
        <v>414.88835484070802</v>
      </c>
      <c r="BV97" s="1">
        <f t="shared" si="69"/>
        <v>423.18612193752216</v>
      </c>
      <c r="BW97" s="1">
        <f t="shared" si="69"/>
        <v>431.6498443762726</v>
      </c>
      <c r="BX97" s="1">
        <f t="shared" si="69"/>
        <v>440.28284126379799</v>
      </c>
      <c r="BY97" s="1">
        <f t="shared" ref="BY97:CE106" si="70">IF($B97&lt;=BY$28,INDEX($G$43:$CE$43,MATCH(MIN($B97+INT((BY$28-$B97)/$E$10)*$E$10),$G$28:$CE$28,0)),0)*(1+$E$12)^(MOD(BY$28-$B97,$E$10))</f>
        <v>449.08849808907422</v>
      </c>
      <c r="BZ97" s="1">
        <f t="shared" si="70"/>
        <v>458.0702680508557</v>
      </c>
      <c r="CA97" s="1">
        <f t="shared" si="70"/>
        <v>467.2316734118728</v>
      </c>
      <c r="CB97" s="1">
        <f t="shared" si="70"/>
        <v>476.57630688011022</v>
      </c>
      <c r="CC97" s="1">
        <f t="shared" si="70"/>
        <v>486.10783301771249</v>
      </c>
      <c r="CD97" s="1">
        <f t="shared" si="70"/>
        <v>495.82998967806674</v>
      </c>
      <c r="CE97" s="1">
        <f t="shared" si="70"/>
        <v>505.74658947162811</v>
      </c>
    </row>
    <row r="98" spans="2:83" x14ac:dyDescent="0.35">
      <c r="B98">
        <f t="shared" si="62"/>
        <v>2035</v>
      </c>
      <c r="D98" t="s">
        <v>29</v>
      </c>
      <c r="G98" s="1">
        <f t="shared" si="63"/>
        <v>0</v>
      </c>
      <c r="H98" s="1">
        <f t="shared" si="63"/>
        <v>0</v>
      </c>
      <c r="I98" s="1">
        <f t="shared" si="63"/>
        <v>0</v>
      </c>
      <c r="J98" s="1">
        <f t="shared" si="63"/>
        <v>0</v>
      </c>
      <c r="K98" s="1">
        <f t="shared" si="63"/>
        <v>0</v>
      </c>
      <c r="L98" s="1">
        <f t="shared" si="63"/>
        <v>0</v>
      </c>
      <c r="M98" s="1">
        <f t="shared" si="63"/>
        <v>0</v>
      </c>
      <c r="N98" s="1">
        <f t="shared" si="63"/>
        <v>0</v>
      </c>
      <c r="O98" s="1">
        <f t="shared" si="63"/>
        <v>0</v>
      </c>
      <c r="P98" s="1">
        <f t="shared" si="63"/>
        <v>0</v>
      </c>
      <c r="Q98" s="1">
        <f t="shared" si="64"/>
        <v>0</v>
      </c>
      <c r="R98" s="1">
        <f t="shared" si="64"/>
        <v>159.63133356462035</v>
      </c>
      <c r="S98" s="1">
        <f t="shared" si="64"/>
        <v>162.82396023591275</v>
      </c>
      <c r="T98" s="1">
        <f t="shared" si="64"/>
        <v>166.08043944063101</v>
      </c>
      <c r="U98" s="1">
        <f t="shared" si="64"/>
        <v>169.40204822944361</v>
      </c>
      <c r="V98" s="1">
        <f t="shared" si="64"/>
        <v>172.7900891940325</v>
      </c>
      <c r="W98" s="1">
        <f t="shared" si="64"/>
        <v>176.24589097791315</v>
      </c>
      <c r="X98" s="1">
        <f t="shared" si="64"/>
        <v>179.77080879747143</v>
      </c>
      <c r="Y98" s="1">
        <f t="shared" si="64"/>
        <v>183.36622497342083</v>
      </c>
      <c r="Z98" s="1">
        <f t="shared" si="64"/>
        <v>187.03354947288926</v>
      </c>
      <c r="AA98" s="1">
        <f t="shared" si="65"/>
        <v>190.77422046234705</v>
      </c>
      <c r="AB98" s="1">
        <f t="shared" si="65"/>
        <v>194.58970487159399</v>
      </c>
      <c r="AC98" s="1">
        <f t="shared" si="65"/>
        <v>198.48149896902584</v>
      </c>
      <c r="AD98" s="1">
        <f t="shared" si="65"/>
        <v>202.45112894840636</v>
      </c>
      <c r="AE98" s="1">
        <f t="shared" si="65"/>
        <v>206.5001515273745</v>
      </c>
      <c r="AF98" s="1">
        <f t="shared" si="65"/>
        <v>210.630154557922</v>
      </c>
      <c r="AG98" s="1">
        <f t="shared" si="65"/>
        <v>214.8427576490804</v>
      </c>
      <c r="AH98" s="1">
        <f t="shared" si="65"/>
        <v>219.13961280206203</v>
      </c>
      <c r="AI98" s="1">
        <f t="shared" si="65"/>
        <v>223.52240505810329</v>
      </c>
      <c r="AJ98" s="1">
        <f t="shared" si="65"/>
        <v>227.99285315926534</v>
      </c>
      <c r="AK98" s="1">
        <f t="shared" si="66"/>
        <v>232.55271022245063</v>
      </c>
      <c r="AL98" s="1">
        <f t="shared" si="66"/>
        <v>207.45563388156441</v>
      </c>
      <c r="AM98" s="1">
        <f t="shared" si="66"/>
        <v>211.60474655919569</v>
      </c>
      <c r="AN98" s="1">
        <f t="shared" si="66"/>
        <v>215.83684149037961</v>
      </c>
      <c r="AO98" s="1">
        <f t="shared" si="66"/>
        <v>220.15357832018719</v>
      </c>
      <c r="AP98" s="1">
        <f t="shared" si="66"/>
        <v>224.55664988659095</v>
      </c>
      <c r="AQ98" s="1">
        <f t="shared" si="66"/>
        <v>229.04778288432277</v>
      </c>
      <c r="AR98" s="1">
        <f t="shared" si="66"/>
        <v>233.62873854200924</v>
      </c>
      <c r="AS98" s="1">
        <f t="shared" si="66"/>
        <v>238.30131331284937</v>
      </c>
      <c r="AT98" s="1">
        <f t="shared" si="66"/>
        <v>243.06733957910637</v>
      </c>
      <c r="AU98" s="1">
        <f t="shared" si="67"/>
        <v>247.9286863706885</v>
      </c>
      <c r="AV98" s="1">
        <f t="shared" si="67"/>
        <v>252.88726009810227</v>
      </c>
      <c r="AW98" s="1">
        <f t="shared" si="67"/>
        <v>257.94500530006428</v>
      </c>
      <c r="AX98" s="1">
        <f t="shared" si="67"/>
        <v>263.10390540606562</v>
      </c>
      <c r="AY98" s="1">
        <f t="shared" si="67"/>
        <v>268.36598351418689</v>
      </c>
      <c r="AZ98" s="1">
        <f t="shared" si="67"/>
        <v>273.73330318447069</v>
      </c>
      <c r="BA98" s="1">
        <f t="shared" si="67"/>
        <v>279.20796924816</v>
      </c>
      <c r="BB98" s="1">
        <f t="shared" si="67"/>
        <v>284.79212863312324</v>
      </c>
      <c r="BC98" s="1">
        <f t="shared" si="67"/>
        <v>290.48797120578575</v>
      </c>
      <c r="BD98" s="1">
        <f t="shared" si="67"/>
        <v>296.29773062990142</v>
      </c>
      <c r="BE98" s="1">
        <f t="shared" si="68"/>
        <v>302.22368524249947</v>
      </c>
      <c r="BF98" s="1">
        <f t="shared" si="68"/>
        <v>308.2681589473496</v>
      </c>
      <c r="BG98" s="1">
        <f t="shared" si="68"/>
        <v>314.43352212629662</v>
      </c>
      <c r="BH98" s="1">
        <f t="shared" si="68"/>
        <v>320.72219256882255</v>
      </c>
      <c r="BI98" s="1">
        <f t="shared" si="68"/>
        <v>327.13663642019895</v>
      </c>
      <c r="BJ98" s="1">
        <f t="shared" si="68"/>
        <v>333.67936914860297</v>
      </c>
      <c r="BK98" s="1">
        <f t="shared" si="68"/>
        <v>340.35295653157505</v>
      </c>
      <c r="BL98" s="1">
        <f t="shared" si="68"/>
        <v>347.16001566220655</v>
      </c>
      <c r="BM98" s="1">
        <f t="shared" si="68"/>
        <v>354.10321597545061</v>
      </c>
      <c r="BN98" s="1">
        <f t="shared" si="68"/>
        <v>361.18528029495963</v>
      </c>
      <c r="BO98" s="1">
        <f t="shared" si="69"/>
        <v>368.40898590085885</v>
      </c>
      <c r="BP98" s="1">
        <f t="shared" si="69"/>
        <v>375.77716561887604</v>
      </c>
      <c r="BQ98" s="1">
        <f t="shared" si="69"/>
        <v>383.29270893125346</v>
      </c>
      <c r="BR98" s="1">
        <f t="shared" si="69"/>
        <v>390.95856310987858</v>
      </c>
      <c r="BS98" s="1">
        <f t="shared" si="69"/>
        <v>398.77773437207617</v>
      </c>
      <c r="BT98" s="1">
        <f t="shared" si="69"/>
        <v>406.75328905951773</v>
      </c>
      <c r="BU98" s="1">
        <f t="shared" si="69"/>
        <v>414.88835484070796</v>
      </c>
      <c r="BV98" s="1">
        <f t="shared" si="69"/>
        <v>423.18612193752222</v>
      </c>
      <c r="BW98" s="1">
        <f t="shared" si="69"/>
        <v>431.64984437627265</v>
      </c>
      <c r="BX98" s="1">
        <f t="shared" si="69"/>
        <v>440.28284126379805</v>
      </c>
      <c r="BY98" s="1">
        <f t="shared" si="70"/>
        <v>449.08849808907399</v>
      </c>
      <c r="BZ98" s="1">
        <f t="shared" si="70"/>
        <v>458.0702680508557</v>
      </c>
      <c r="CA98" s="1">
        <f t="shared" si="70"/>
        <v>467.2316734118728</v>
      </c>
      <c r="CB98" s="1">
        <f t="shared" si="70"/>
        <v>476.57630688011028</v>
      </c>
      <c r="CC98" s="1">
        <f t="shared" si="70"/>
        <v>486.10783301771244</v>
      </c>
      <c r="CD98" s="1">
        <f t="shared" si="70"/>
        <v>495.82998967806674</v>
      </c>
      <c r="CE98" s="1">
        <f t="shared" si="70"/>
        <v>505.74658947162806</v>
      </c>
    </row>
    <row r="99" spans="2:83" x14ac:dyDescent="0.35">
      <c r="B99">
        <f t="shared" si="62"/>
        <v>2036</v>
      </c>
      <c r="D99" t="s">
        <v>29</v>
      </c>
      <c r="G99" s="1">
        <f t="shared" si="63"/>
        <v>0</v>
      </c>
      <c r="H99" s="1">
        <f t="shared" si="63"/>
        <v>0</v>
      </c>
      <c r="I99" s="1">
        <f t="shared" si="63"/>
        <v>0</v>
      </c>
      <c r="J99" s="1">
        <f t="shared" si="63"/>
        <v>0</v>
      </c>
      <c r="K99" s="1">
        <f t="shared" si="63"/>
        <v>0</v>
      </c>
      <c r="L99" s="1">
        <f t="shared" si="63"/>
        <v>0</v>
      </c>
      <c r="M99" s="1">
        <f t="shared" si="63"/>
        <v>0</v>
      </c>
      <c r="N99" s="1">
        <f t="shared" si="63"/>
        <v>0</v>
      </c>
      <c r="O99" s="1">
        <f t="shared" si="63"/>
        <v>0</v>
      </c>
      <c r="P99" s="1">
        <f t="shared" si="63"/>
        <v>0</v>
      </c>
      <c r="Q99" s="1">
        <f t="shared" si="64"/>
        <v>0</v>
      </c>
      <c r="R99" s="1">
        <f t="shared" si="64"/>
        <v>0</v>
      </c>
      <c r="S99" s="1">
        <f t="shared" si="64"/>
        <v>160.35334158464136</v>
      </c>
      <c r="T99" s="1">
        <f t="shared" si="64"/>
        <v>163.56040841633418</v>
      </c>
      <c r="U99" s="1">
        <f t="shared" si="64"/>
        <v>166.83161658466088</v>
      </c>
      <c r="V99" s="1">
        <f t="shared" si="64"/>
        <v>170.16824891635406</v>
      </c>
      <c r="W99" s="1">
        <f t="shared" si="64"/>
        <v>173.57161389468115</v>
      </c>
      <c r="X99" s="1">
        <f t="shared" si="64"/>
        <v>177.0430461725748</v>
      </c>
      <c r="Y99" s="1">
        <f t="shared" si="64"/>
        <v>180.58390709602631</v>
      </c>
      <c r="Z99" s="1">
        <f t="shared" si="64"/>
        <v>184.19558523794677</v>
      </c>
      <c r="AA99" s="1">
        <f t="shared" si="65"/>
        <v>187.87949694270574</v>
      </c>
      <c r="AB99" s="1">
        <f t="shared" si="65"/>
        <v>191.63708688155984</v>
      </c>
      <c r="AC99" s="1">
        <f t="shared" si="65"/>
        <v>195.46982861919105</v>
      </c>
      <c r="AD99" s="1">
        <f t="shared" si="65"/>
        <v>199.37922519157485</v>
      </c>
      <c r="AE99" s="1">
        <f t="shared" si="65"/>
        <v>203.36680969540637</v>
      </c>
      <c r="AF99" s="1">
        <f t="shared" si="65"/>
        <v>207.43414588931449</v>
      </c>
      <c r="AG99" s="1">
        <f t="shared" si="65"/>
        <v>211.58282880710078</v>
      </c>
      <c r="AH99" s="1">
        <f t="shared" si="65"/>
        <v>215.81448538324275</v>
      </c>
      <c r="AI99" s="1">
        <f t="shared" si="65"/>
        <v>220.13077509090763</v>
      </c>
      <c r="AJ99" s="1">
        <f t="shared" si="65"/>
        <v>224.53339059272582</v>
      </c>
      <c r="AK99" s="1">
        <f t="shared" si="66"/>
        <v>229.0240584045803</v>
      </c>
      <c r="AL99" s="1">
        <f t="shared" si="66"/>
        <v>233.60453957267191</v>
      </c>
      <c r="AM99" s="1">
        <f t="shared" si="66"/>
        <v>211.60474655919569</v>
      </c>
      <c r="AN99" s="1">
        <f t="shared" si="66"/>
        <v>215.83684149037961</v>
      </c>
      <c r="AO99" s="1">
        <f t="shared" si="66"/>
        <v>220.15357832018719</v>
      </c>
      <c r="AP99" s="1">
        <f t="shared" si="66"/>
        <v>224.55664988659092</v>
      </c>
      <c r="AQ99" s="1">
        <f t="shared" si="66"/>
        <v>229.04778288432274</v>
      </c>
      <c r="AR99" s="1">
        <f t="shared" si="66"/>
        <v>233.62873854200922</v>
      </c>
      <c r="AS99" s="1">
        <f t="shared" si="66"/>
        <v>238.3013133128494</v>
      </c>
      <c r="AT99" s="1">
        <f t="shared" si="66"/>
        <v>243.06733957910635</v>
      </c>
      <c r="AU99" s="1">
        <f t="shared" si="67"/>
        <v>247.9286863706885</v>
      </c>
      <c r="AV99" s="1">
        <f t="shared" si="67"/>
        <v>252.88726009810227</v>
      </c>
      <c r="AW99" s="1">
        <f t="shared" si="67"/>
        <v>257.94500530006434</v>
      </c>
      <c r="AX99" s="1">
        <f t="shared" si="67"/>
        <v>263.10390540606556</v>
      </c>
      <c r="AY99" s="1">
        <f t="shared" si="67"/>
        <v>268.36598351418689</v>
      </c>
      <c r="AZ99" s="1">
        <f t="shared" si="67"/>
        <v>273.73330318447063</v>
      </c>
      <c r="BA99" s="1">
        <f t="shared" si="67"/>
        <v>279.20796924816005</v>
      </c>
      <c r="BB99" s="1">
        <f t="shared" si="67"/>
        <v>284.79212863312318</v>
      </c>
      <c r="BC99" s="1">
        <f t="shared" si="67"/>
        <v>290.4879712057857</v>
      </c>
      <c r="BD99" s="1">
        <f t="shared" si="67"/>
        <v>296.29773062990148</v>
      </c>
      <c r="BE99" s="1">
        <f t="shared" si="68"/>
        <v>302.22368524249947</v>
      </c>
      <c r="BF99" s="1">
        <f t="shared" si="68"/>
        <v>308.26815894734943</v>
      </c>
      <c r="BG99" s="1">
        <f t="shared" si="68"/>
        <v>314.43352212629662</v>
      </c>
      <c r="BH99" s="1">
        <f t="shared" si="68"/>
        <v>320.72219256882255</v>
      </c>
      <c r="BI99" s="1">
        <f t="shared" si="68"/>
        <v>327.13663642019901</v>
      </c>
      <c r="BJ99" s="1">
        <f t="shared" si="68"/>
        <v>333.67936914860297</v>
      </c>
      <c r="BK99" s="1">
        <f t="shared" si="68"/>
        <v>340.35295653157505</v>
      </c>
      <c r="BL99" s="1">
        <f t="shared" si="68"/>
        <v>347.16001566220655</v>
      </c>
      <c r="BM99" s="1">
        <f t="shared" si="68"/>
        <v>354.10321597545072</v>
      </c>
      <c r="BN99" s="1">
        <f t="shared" si="68"/>
        <v>361.18528029495963</v>
      </c>
      <c r="BO99" s="1">
        <f t="shared" si="69"/>
        <v>368.40898590085885</v>
      </c>
      <c r="BP99" s="1">
        <f t="shared" si="69"/>
        <v>375.77716561887604</v>
      </c>
      <c r="BQ99" s="1">
        <f t="shared" si="69"/>
        <v>383.29270893125357</v>
      </c>
      <c r="BR99" s="1">
        <f t="shared" si="69"/>
        <v>390.95856310987858</v>
      </c>
      <c r="BS99" s="1">
        <f t="shared" si="69"/>
        <v>398.77773437207622</v>
      </c>
      <c r="BT99" s="1">
        <f t="shared" si="69"/>
        <v>406.75328905951773</v>
      </c>
      <c r="BU99" s="1">
        <f t="shared" si="69"/>
        <v>414.88835484070813</v>
      </c>
      <c r="BV99" s="1">
        <f t="shared" si="69"/>
        <v>423.18612193752216</v>
      </c>
      <c r="BW99" s="1">
        <f t="shared" si="69"/>
        <v>431.64984437627265</v>
      </c>
      <c r="BX99" s="1">
        <f t="shared" si="69"/>
        <v>440.28284126379816</v>
      </c>
      <c r="BY99" s="1">
        <f t="shared" si="70"/>
        <v>449.08849808907405</v>
      </c>
      <c r="BZ99" s="1">
        <f t="shared" si="70"/>
        <v>458.07026805085553</v>
      </c>
      <c r="CA99" s="1">
        <f t="shared" si="70"/>
        <v>467.2316734118728</v>
      </c>
      <c r="CB99" s="1">
        <f t="shared" si="70"/>
        <v>476.57630688011028</v>
      </c>
      <c r="CC99" s="1">
        <f t="shared" si="70"/>
        <v>486.10783301771244</v>
      </c>
      <c r="CD99" s="1">
        <f t="shared" si="70"/>
        <v>495.82998967806668</v>
      </c>
      <c r="CE99" s="1">
        <f t="shared" si="70"/>
        <v>505.74658947162806</v>
      </c>
    </row>
    <row r="100" spans="2:83" x14ac:dyDescent="0.35">
      <c r="B100">
        <f t="shared" si="62"/>
        <v>2037</v>
      </c>
      <c r="D100" t="s">
        <v>29</v>
      </c>
      <c r="G100" s="1">
        <f t="shared" si="63"/>
        <v>0</v>
      </c>
      <c r="H100" s="1">
        <f t="shared" si="63"/>
        <v>0</v>
      </c>
      <c r="I100" s="1">
        <f t="shared" si="63"/>
        <v>0</v>
      </c>
      <c r="J100" s="1">
        <f t="shared" si="63"/>
        <v>0</v>
      </c>
      <c r="K100" s="1">
        <f t="shared" si="63"/>
        <v>0</v>
      </c>
      <c r="L100" s="1">
        <f t="shared" si="63"/>
        <v>0</v>
      </c>
      <c r="M100" s="1">
        <f t="shared" si="63"/>
        <v>0</v>
      </c>
      <c r="N100" s="1">
        <f t="shared" si="63"/>
        <v>0</v>
      </c>
      <c r="O100" s="1">
        <f t="shared" si="63"/>
        <v>0</v>
      </c>
      <c r="P100" s="1">
        <f t="shared" si="63"/>
        <v>0</v>
      </c>
      <c r="Q100" s="1">
        <f t="shared" si="64"/>
        <v>0</v>
      </c>
      <c r="R100" s="1">
        <f t="shared" si="64"/>
        <v>0</v>
      </c>
      <c r="S100" s="1">
        <f t="shared" si="64"/>
        <v>0</v>
      </c>
      <c r="T100" s="1">
        <f t="shared" si="64"/>
        <v>161.07861522657589</v>
      </c>
      <c r="U100" s="1">
        <f t="shared" si="64"/>
        <v>164.30018753110741</v>
      </c>
      <c r="V100" s="1">
        <f t="shared" si="64"/>
        <v>167.58619128172955</v>
      </c>
      <c r="W100" s="1">
        <f t="shared" si="64"/>
        <v>170.93791510736415</v>
      </c>
      <c r="X100" s="1">
        <f t="shared" si="64"/>
        <v>174.35667340951142</v>
      </c>
      <c r="Y100" s="1">
        <f t="shared" si="64"/>
        <v>177.84380687770167</v>
      </c>
      <c r="Z100" s="1">
        <f t="shared" si="64"/>
        <v>181.40068301525571</v>
      </c>
      <c r="AA100" s="1">
        <f t="shared" si="65"/>
        <v>185.02869667556078</v>
      </c>
      <c r="AB100" s="1">
        <f t="shared" si="65"/>
        <v>188.72927060907202</v>
      </c>
      <c r="AC100" s="1">
        <f t="shared" si="65"/>
        <v>192.50385602125345</v>
      </c>
      <c r="AD100" s="1">
        <f t="shared" si="65"/>
        <v>196.35393314167854</v>
      </c>
      <c r="AE100" s="1">
        <f t="shared" si="65"/>
        <v>200.28101180451208</v>
      </c>
      <c r="AF100" s="1">
        <f t="shared" si="65"/>
        <v>204.28663204060234</v>
      </c>
      <c r="AG100" s="1">
        <f t="shared" si="65"/>
        <v>208.37236468141438</v>
      </c>
      <c r="AH100" s="1">
        <f t="shared" si="65"/>
        <v>212.53981197504268</v>
      </c>
      <c r="AI100" s="1">
        <f t="shared" si="65"/>
        <v>216.79060821454348</v>
      </c>
      <c r="AJ100" s="1">
        <f t="shared" si="65"/>
        <v>221.12642037883438</v>
      </c>
      <c r="AK100" s="1">
        <f t="shared" si="66"/>
        <v>225.54894878641107</v>
      </c>
      <c r="AL100" s="1">
        <f t="shared" si="66"/>
        <v>230.0599277621393</v>
      </c>
      <c r="AM100" s="1">
        <f t="shared" si="66"/>
        <v>234.66112631738207</v>
      </c>
      <c r="AN100" s="1">
        <f t="shared" si="66"/>
        <v>215.83684149037961</v>
      </c>
      <c r="AO100" s="1">
        <f t="shared" si="66"/>
        <v>220.15357832018722</v>
      </c>
      <c r="AP100" s="1">
        <f t="shared" si="66"/>
        <v>224.55664988659095</v>
      </c>
      <c r="AQ100" s="1">
        <f t="shared" si="66"/>
        <v>229.04778288432274</v>
      </c>
      <c r="AR100" s="1">
        <f t="shared" si="66"/>
        <v>233.62873854200922</v>
      </c>
      <c r="AS100" s="1">
        <f t="shared" si="66"/>
        <v>238.3013133128494</v>
      </c>
      <c r="AT100" s="1">
        <f t="shared" si="66"/>
        <v>243.0673395791064</v>
      </c>
      <c r="AU100" s="1">
        <f t="shared" si="67"/>
        <v>247.9286863706885</v>
      </c>
      <c r="AV100" s="1">
        <f t="shared" si="67"/>
        <v>252.88726009810227</v>
      </c>
      <c r="AW100" s="1">
        <f t="shared" si="67"/>
        <v>257.94500530006434</v>
      </c>
      <c r="AX100" s="1">
        <f t="shared" si="67"/>
        <v>263.10390540606562</v>
      </c>
      <c r="AY100" s="1">
        <f t="shared" si="67"/>
        <v>268.36598351418689</v>
      </c>
      <c r="AZ100" s="1">
        <f t="shared" si="67"/>
        <v>273.73330318447069</v>
      </c>
      <c r="BA100" s="1">
        <f t="shared" si="67"/>
        <v>279.20796924816005</v>
      </c>
      <c r="BB100" s="1">
        <f t="shared" si="67"/>
        <v>284.7921286331233</v>
      </c>
      <c r="BC100" s="1">
        <f t="shared" si="67"/>
        <v>290.4879712057857</v>
      </c>
      <c r="BD100" s="1">
        <f t="shared" si="67"/>
        <v>296.29773062990142</v>
      </c>
      <c r="BE100" s="1">
        <f t="shared" si="68"/>
        <v>302.22368524249947</v>
      </c>
      <c r="BF100" s="1">
        <f t="shared" si="68"/>
        <v>308.26815894734943</v>
      </c>
      <c r="BG100" s="1">
        <f t="shared" si="68"/>
        <v>314.43352212629645</v>
      </c>
      <c r="BH100" s="1">
        <f t="shared" si="68"/>
        <v>320.72219256882255</v>
      </c>
      <c r="BI100" s="1">
        <f t="shared" si="68"/>
        <v>327.13663642019901</v>
      </c>
      <c r="BJ100" s="1">
        <f t="shared" si="68"/>
        <v>333.67936914860297</v>
      </c>
      <c r="BK100" s="1">
        <f t="shared" si="68"/>
        <v>340.35295653157499</v>
      </c>
      <c r="BL100" s="1">
        <f t="shared" si="68"/>
        <v>347.16001566220655</v>
      </c>
      <c r="BM100" s="1">
        <f t="shared" si="68"/>
        <v>354.10321597545067</v>
      </c>
      <c r="BN100" s="1">
        <f t="shared" si="68"/>
        <v>361.18528029495968</v>
      </c>
      <c r="BO100" s="1">
        <f t="shared" si="69"/>
        <v>368.4089859008588</v>
      </c>
      <c r="BP100" s="1">
        <f t="shared" si="69"/>
        <v>375.77716561887604</v>
      </c>
      <c r="BQ100" s="1">
        <f t="shared" si="69"/>
        <v>383.29270893125357</v>
      </c>
      <c r="BR100" s="1">
        <f t="shared" si="69"/>
        <v>390.95856310987864</v>
      </c>
      <c r="BS100" s="1">
        <f t="shared" si="69"/>
        <v>398.77773437207617</v>
      </c>
      <c r="BT100" s="1">
        <f t="shared" si="69"/>
        <v>406.75328905951773</v>
      </c>
      <c r="BU100" s="1">
        <f t="shared" si="69"/>
        <v>414.88835484070808</v>
      </c>
      <c r="BV100" s="1">
        <f t="shared" si="69"/>
        <v>423.18612193752227</v>
      </c>
      <c r="BW100" s="1">
        <f t="shared" si="69"/>
        <v>431.6498443762726</v>
      </c>
      <c r="BX100" s="1">
        <f t="shared" si="69"/>
        <v>440.2828412637981</v>
      </c>
      <c r="BY100" s="1">
        <f t="shared" si="70"/>
        <v>449.08849808907411</v>
      </c>
      <c r="BZ100" s="1">
        <f t="shared" si="70"/>
        <v>458.07026805085553</v>
      </c>
      <c r="CA100" s="1">
        <f t="shared" si="70"/>
        <v>467.23167341187263</v>
      </c>
      <c r="CB100" s="1">
        <f t="shared" si="70"/>
        <v>476.57630688011028</v>
      </c>
      <c r="CC100" s="1">
        <f t="shared" si="70"/>
        <v>486.10783301771249</v>
      </c>
      <c r="CD100" s="1">
        <f t="shared" si="70"/>
        <v>495.82998967806674</v>
      </c>
      <c r="CE100" s="1">
        <f t="shared" si="70"/>
        <v>505.74658947162806</v>
      </c>
    </row>
    <row r="101" spans="2:83" x14ac:dyDescent="0.35">
      <c r="B101">
        <f t="shared" si="62"/>
        <v>2038</v>
      </c>
      <c r="D101" t="s">
        <v>29</v>
      </c>
      <c r="G101" s="1">
        <f t="shared" si="63"/>
        <v>0</v>
      </c>
      <c r="H101" s="1">
        <f t="shared" si="63"/>
        <v>0</v>
      </c>
      <c r="I101" s="1">
        <f t="shared" si="63"/>
        <v>0</v>
      </c>
      <c r="J101" s="1">
        <f t="shared" si="63"/>
        <v>0</v>
      </c>
      <c r="K101" s="1">
        <f t="shared" si="63"/>
        <v>0</v>
      </c>
      <c r="L101" s="1">
        <f t="shared" si="63"/>
        <v>0</v>
      </c>
      <c r="M101" s="1">
        <f t="shared" si="63"/>
        <v>0</v>
      </c>
      <c r="N101" s="1">
        <f t="shared" si="63"/>
        <v>0</v>
      </c>
      <c r="O101" s="1">
        <f t="shared" si="63"/>
        <v>0</v>
      </c>
      <c r="P101" s="1">
        <f t="shared" si="63"/>
        <v>0</v>
      </c>
      <c r="Q101" s="1">
        <f t="shared" si="64"/>
        <v>0</v>
      </c>
      <c r="R101" s="1">
        <f t="shared" si="64"/>
        <v>0</v>
      </c>
      <c r="S101" s="1">
        <f t="shared" si="64"/>
        <v>0</v>
      </c>
      <c r="T101" s="1">
        <f t="shared" si="64"/>
        <v>0</v>
      </c>
      <c r="U101" s="1">
        <f t="shared" si="64"/>
        <v>161.80716926073978</v>
      </c>
      <c r="V101" s="1">
        <f t="shared" si="64"/>
        <v>165.04331264595459</v>
      </c>
      <c r="W101" s="1">
        <f t="shared" si="64"/>
        <v>168.34417889887368</v>
      </c>
      <c r="X101" s="1">
        <f t="shared" si="64"/>
        <v>171.71106247685114</v>
      </c>
      <c r="Y101" s="1">
        <f t="shared" si="64"/>
        <v>175.14528372638816</v>
      </c>
      <c r="Z101" s="1">
        <f t="shared" si="64"/>
        <v>178.64818940091592</v>
      </c>
      <c r="AA101" s="1">
        <f t="shared" si="65"/>
        <v>182.22115318893427</v>
      </c>
      <c r="AB101" s="1">
        <f t="shared" si="65"/>
        <v>185.86557625271291</v>
      </c>
      <c r="AC101" s="1">
        <f t="shared" si="65"/>
        <v>189.58288777776718</v>
      </c>
      <c r="AD101" s="1">
        <f t="shared" si="65"/>
        <v>193.37454553332253</v>
      </c>
      <c r="AE101" s="1">
        <f t="shared" si="65"/>
        <v>197.24203644398898</v>
      </c>
      <c r="AF101" s="1">
        <f t="shared" si="65"/>
        <v>201.18687717286872</v>
      </c>
      <c r="AG101" s="1">
        <f t="shared" si="65"/>
        <v>205.21061471632612</v>
      </c>
      <c r="AH101" s="1">
        <f t="shared" si="65"/>
        <v>209.31482701065264</v>
      </c>
      <c r="AI101" s="1">
        <f t="shared" si="65"/>
        <v>213.50112355086571</v>
      </c>
      <c r="AJ101" s="1">
        <f t="shared" si="65"/>
        <v>217.77114602188297</v>
      </c>
      <c r="AK101" s="1">
        <f t="shared" si="66"/>
        <v>222.12656894232066</v>
      </c>
      <c r="AL101" s="1">
        <f t="shared" si="66"/>
        <v>226.5691003211671</v>
      </c>
      <c r="AM101" s="1">
        <f t="shared" si="66"/>
        <v>231.10048232759041</v>
      </c>
      <c r="AN101" s="1">
        <f t="shared" si="66"/>
        <v>235.72249197414223</v>
      </c>
      <c r="AO101" s="1">
        <f t="shared" si="66"/>
        <v>220.15357832018722</v>
      </c>
      <c r="AP101" s="1">
        <f t="shared" si="66"/>
        <v>224.55664988659098</v>
      </c>
      <c r="AQ101" s="1">
        <f t="shared" si="66"/>
        <v>229.04778288432277</v>
      </c>
      <c r="AR101" s="1">
        <f t="shared" si="66"/>
        <v>233.62873854200922</v>
      </c>
      <c r="AS101" s="1">
        <f t="shared" si="66"/>
        <v>238.30131331284943</v>
      </c>
      <c r="AT101" s="1">
        <f t="shared" si="66"/>
        <v>243.06733957910643</v>
      </c>
      <c r="AU101" s="1">
        <f t="shared" si="67"/>
        <v>247.92868637068855</v>
      </c>
      <c r="AV101" s="1">
        <f t="shared" si="67"/>
        <v>252.88726009810227</v>
      </c>
      <c r="AW101" s="1">
        <f t="shared" si="67"/>
        <v>257.94500530006434</v>
      </c>
      <c r="AX101" s="1">
        <f t="shared" si="67"/>
        <v>263.10390540606562</v>
      </c>
      <c r="AY101" s="1">
        <f t="shared" si="67"/>
        <v>268.36598351418695</v>
      </c>
      <c r="AZ101" s="1">
        <f t="shared" si="67"/>
        <v>273.73330318447063</v>
      </c>
      <c r="BA101" s="1">
        <f t="shared" si="67"/>
        <v>279.20796924816011</v>
      </c>
      <c r="BB101" s="1">
        <f t="shared" si="67"/>
        <v>284.7921286331233</v>
      </c>
      <c r="BC101" s="1">
        <f t="shared" si="67"/>
        <v>290.48797120578575</v>
      </c>
      <c r="BD101" s="1">
        <f t="shared" si="67"/>
        <v>296.29773062990142</v>
      </c>
      <c r="BE101" s="1">
        <f t="shared" si="68"/>
        <v>302.22368524249947</v>
      </c>
      <c r="BF101" s="1">
        <f t="shared" si="68"/>
        <v>308.26815894734949</v>
      </c>
      <c r="BG101" s="1">
        <f t="shared" si="68"/>
        <v>314.43352212629645</v>
      </c>
      <c r="BH101" s="1">
        <f t="shared" si="68"/>
        <v>320.72219256882238</v>
      </c>
      <c r="BI101" s="1">
        <f t="shared" si="68"/>
        <v>327.13663642019901</v>
      </c>
      <c r="BJ101" s="1">
        <f t="shared" si="68"/>
        <v>333.67936914860297</v>
      </c>
      <c r="BK101" s="1">
        <f t="shared" si="68"/>
        <v>340.35295653157505</v>
      </c>
      <c r="BL101" s="1">
        <f t="shared" si="68"/>
        <v>347.16001566220655</v>
      </c>
      <c r="BM101" s="1">
        <f t="shared" si="68"/>
        <v>354.10321597545067</v>
      </c>
      <c r="BN101" s="1">
        <f t="shared" si="68"/>
        <v>361.18528029495968</v>
      </c>
      <c r="BO101" s="1">
        <f t="shared" si="69"/>
        <v>368.40898590085891</v>
      </c>
      <c r="BP101" s="1">
        <f t="shared" si="69"/>
        <v>375.77716561887598</v>
      </c>
      <c r="BQ101" s="1">
        <f t="shared" si="69"/>
        <v>383.29270893125357</v>
      </c>
      <c r="BR101" s="1">
        <f t="shared" si="69"/>
        <v>390.95856310987864</v>
      </c>
      <c r="BS101" s="1">
        <f t="shared" si="69"/>
        <v>398.77773437207622</v>
      </c>
      <c r="BT101" s="1">
        <f t="shared" si="69"/>
        <v>406.75328905951767</v>
      </c>
      <c r="BU101" s="1">
        <f t="shared" si="69"/>
        <v>414.88835484070808</v>
      </c>
      <c r="BV101" s="1">
        <f t="shared" si="69"/>
        <v>423.18612193752222</v>
      </c>
      <c r="BW101" s="1">
        <f t="shared" si="69"/>
        <v>431.64984437627271</v>
      </c>
      <c r="BX101" s="1">
        <f t="shared" si="69"/>
        <v>440.28284126379805</v>
      </c>
      <c r="BY101" s="1">
        <f t="shared" si="70"/>
        <v>449.08849808907411</v>
      </c>
      <c r="BZ101" s="1">
        <f t="shared" si="70"/>
        <v>458.07026805085559</v>
      </c>
      <c r="CA101" s="1">
        <f t="shared" si="70"/>
        <v>467.23167341187269</v>
      </c>
      <c r="CB101" s="1">
        <f t="shared" si="70"/>
        <v>476.57630688011011</v>
      </c>
      <c r="CC101" s="1">
        <f t="shared" si="70"/>
        <v>486.10783301771249</v>
      </c>
      <c r="CD101" s="1">
        <f t="shared" si="70"/>
        <v>495.82998967806674</v>
      </c>
      <c r="CE101" s="1">
        <f t="shared" si="70"/>
        <v>505.74658947162806</v>
      </c>
    </row>
    <row r="102" spans="2:83" x14ac:dyDescent="0.35">
      <c r="B102">
        <f t="shared" si="62"/>
        <v>2039</v>
      </c>
      <c r="D102" t="s">
        <v>29</v>
      </c>
      <c r="G102" s="1">
        <f t="shared" si="63"/>
        <v>0</v>
      </c>
      <c r="H102" s="1">
        <f t="shared" si="63"/>
        <v>0</v>
      </c>
      <c r="I102" s="1">
        <f t="shared" si="63"/>
        <v>0</v>
      </c>
      <c r="J102" s="1">
        <f t="shared" si="63"/>
        <v>0</v>
      </c>
      <c r="K102" s="1">
        <f t="shared" si="63"/>
        <v>0</v>
      </c>
      <c r="L102" s="1">
        <f t="shared" si="63"/>
        <v>0</v>
      </c>
      <c r="M102" s="1">
        <f t="shared" si="63"/>
        <v>0</v>
      </c>
      <c r="N102" s="1">
        <f t="shared" si="63"/>
        <v>0</v>
      </c>
      <c r="O102" s="1">
        <f t="shared" si="63"/>
        <v>0</v>
      </c>
      <c r="P102" s="1">
        <f t="shared" si="63"/>
        <v>0</v>
      </c>
      <c r="Q102" s="1">
        <f t="shared" si="64"/>
        <v>0</v>
      </c>
      <c r="R102" s="1">
        <f t="shared" si="64"/>
        <v>0</v>
      </c>
      <c r="S102" s="1">
        <f t="shared" si="64"/>
        <v>0</v>
      </c>
      <c r="T102" s="1">
        <f t="shared" si="64"/>
        <v>0</v>
      </c>
      <c r="U102" s="1">
        <f t="shared" si="64"/>
        <v>0</v>
      </c>
      <c r="V102" s="1">
        <f t="shared" si="64"/>
        <v>162.53901852425457</v>
      </c>
      <c r="W102" s="1">
        <f t="shared" si="64"/>
        <v>165.78979889473968</v>
      </c>
      <c r="X102" s="1">
        <f t="shared" si="64"/>
        <v>169.10559487263447</v>
      </c>
      <c r="Y102" s="1">
        <f t="shared" si="64"/>
        <v>172.48770677008713</v>
      </c>
      <c r="Z102" s="1">
        <f t="shared" si="64"/>
        <v>175.93746090548888</v>
      </c>
      <c r="AA102" s="1">
        <f t="shared" si="65"/>
        <v>179.45621012359868</v>
      </c>
      <c r="AB102" s="1">
        <f t="shared" si="65"/>
        <v>183.04533432607064</v>
      </c>
      <c r="AC102" s="1">
        <f t="shared" si="65"/>
        <v>186.70624101259202</v>
      </c>
      <c r="AD102" s="1">
        <f t="shared" si="65"/>
        <v>190.4403658328439</v>
      </c>
      <c r="AE102" s="1">
        <f t="shared" si="65"/>
        <v>194.24917314950076</v>
      </c>
      <c r="AF102" s="1">
        <f t="shared" si="65"/>
        <v>198.13415661249078</v>
      </c>
      <c r="AG102" s="1">
        <f t="shared" si="65"/>
        <v>202.09683974474055</v>
      </c>
      <c r="AH102" s="1">
        <f t="shared" si="65"/>
        <v>206.13877653963542</v>
      </c>
      <c r="AI102" s="1">
        <f t="shared" si="65"/>
        <v>210.26155207042811</v>
      </c>
      <c r="AJ102" s="1">
        <f t="shared" si="65"/>
        <v>214.46678311183669</v>
      </c>
      <c r="AK102" s="1">
        <f t="shared" si="66"/>
        <v>218.75611877407337</v>
      </c>
      <c r="AL102" s="1">
        <f t="shared" si="66"/>
        <v>223.13124114955485</v>
      </c>
      <c r="AM102" s="1">
        <f t="shared" si="66"/>
        <v>227.59386597254598</v>
      </c>
      <c r="AN102" s="1">
        <f t="shared" si="66"/>
        <v>232.14574329199687</v>
      </c>
      <c r="AO102" s="1">
        <f t="shared" si="66"/>
        <v>236.78865815783681</v>
      </c>
      <c r="AP102" s="1">
        <f t="shared" si="66"/>
        <v>224.55664988659098</v>
      </c>
      <c r="AQ102" s="1">
        <f t="shared" si="66"/>
        <v>229.0477828843228</v>
      </c>
      <c r="AR102" s="1">
        <f t="shared" si="66"/>
        <v>233.62873854200924</v>
      </c>
      <c r="AS102" s="1">
        <f t="shared" si="66"/>
        <v>238.30131331284943</v>
      </c>
      <c r="AT102" s="1">
        <f t="shared" si="66"/>
        <v>243.06733957910643</v>
      </c>
      <c r="AU102" s="1">
        <f t="shared" si="67"/>
        <v>247.92868637068855</v>
      </c>
      <c r="AV102" s="1">
        <f t="shared" si="67"/>
        <v>252.88726009810233</v>
      </c>
      <c r="AW102" s="1">
        <f t="shared" si="67"/>
        <v>257.94500530006434</v>
      </c>
      <c r="AX102" s="1">
        <f t="shared" si="67"/>
        <v>263.10390540606562</v>
      </c>
      <c r="AY102" s="1">
        <f t="shared" si="67"/>
        <v>268.36598351418695</v>
      </c>
      <c r="AZ102" s="1">
        <f t="shared" si="67"/>
        <v>273.73330318447069</v>
      </c>
      <c r="BA102" s="1">
        <f t="shared" si="67"/>
        <v>279.20796924816005</v>
      </c>
      <c r="BB102" s="1">
        <f t="shared" si="67"/>
        <v>284.7921286331233</v>
      </c>
      <c r="BC102" s="1">
        <f t="shared" si="67"/>
        <v>290.48797120578575</v>
      </c>
      <c r="BD102" s="1">
        <f t="shared" si="67"/>
        <v>296.29773062990154</v>
      </c>
      <c r="BE102" s="1">
        <f t="shared" si="68"/>
        <v>302.22368524249947</v>
      </c>
      <c r="BF102" s="1">
        <f t="shared" si="68"/>
        <v>308.26815894734949</v>
      </c>
      <c r="BG102" s="1">
        <f t="shared" si="68"/>
        <v>314.43352212629651</v>
      </c>
      <c r="BH102" s="1">
        <f t="shared" si="68"/>
        <v>320.72219256882238</v>
      </c>
      <c r="BI102" s="1">
        <f t="shared" si="68"/>
        <v>327.13663642019884</v>
      </c>
      <c r="BJ102" s="1">
        <f t="shared" si="68"/>
        <v>333.67936914860297</v>
      </c>
      <c r="BK102" s="1">
        <f t="shared" si="68"/>
        <v>340.35295653157505</v>
      </c>
      <c r="BL102" s="1">
        <f t="shared" si="68"/>
        <v>347.16001566220655</v>
      </c>
      <c r="BM102" s="1">
        <f t="shared" si="68"/>
        <v>354.10321597545067</v>
      </c>
      <c r="BN102" s="1">
        <f t="shared" si="68"/>
        <v>361.18528029495968</v>
      </c>
      <c r="BO102" s="1">
        <f t="shared" si="69"/>
        <v>368.40898590085885</v>
      </c>
      <c r="BP102" s="1">
        <f t="shared" si="69"/>
        <v>375.7771656188761</v>
      </c>
      <c r="BQ102" s="1">
        <f t="shared" si="69"/>
        <v>383.29270893125351</v>
      </c>
      <c r="BR102" s="1">
        <f t="shared" si="69"/>
        <v>390.95856310987864</v>
      </c>
      <c r="BS102" s="1">
        <f t="shared" si="69"/>
        <v>398.77773437207617</v>
      </c>
      <c r="BT102" s="1">
        <f t="shared" si="69"/>
        <v>406.75328905951773</v>
      </c>
      <c r="BU102" s="1">
        <f t="shared" si="69"/>
        <v>414.88835484070802</v>
      </c>
      <c r="BV102" s="1">
        <f t="shared" si="69"/>
        <v>423.18612193752222</v>
      </c>
      <c r="BW102" s="1">
        <f t="shared" si="69"/>
        <v>431.64984437627265</v>
      </c>
      <c r="BX102" s="1">
        <f t="shared" si="69"/>
        <v>440.28284126379816</v>
      </c>
      <c r="BY102" s="1">
        <f t="shared" si="70"/>
        <v>449.08849808907399</v>
      </c>
      <c r="BZ102" s="1">
        <f t="shared" si="70"/>
        <v>458.07026805085553</v>
      </c>
      <c r="CA102" s="1">
        <f t="shared" si="70"/>
        <v>467.23167341187269</v>
      </c>
      <c r="CB102" s="1">
        <f t="shared" si="70"/>
        <v>476.57630688011011</v>
      </c>
      <c r="CC102" s="1">
        <f t="shared" si="70"/>
        <v>486.10783301771227</v>
      </c>
      <c r="CD102" s="1">
        <f t="shared" si="70"/>
        <v>495.82998967806674</v>
      </c>
      <c r="CE102" s="1">
        <f t="shared" si="70"/>
        <v>505.74658947162806</v>
      </c>
    </row>
    <row r="103" spans="2:83" x14ac:dyDescent="0.35">
      <c r="B103">
        <f t="shared" si="62"/>
        <v>2040</v>
      </c>
      <c r="D103" t="s">
        <v>29</v>
      </c>
      <c r="G103" s="1">
        <f t="shared" si="63"/>
        <v>0</v>
      </c>
      <c r="H103" s="1">
        <f t="shared" si="63"/>
        <v>0</v>
      </c>
      <c r="I103" s="1">
        <f t="shared" si="63"/>
        <v>0</v>
      </c>
      <c r="J103" s="1">
        <f t="shared" si="63"/>
        <v>0</v>
      </c>
      <c r="K103" s="1">
        <f t="shared" si="63"/>
        <v>0</v>
      </c>
      <c r="L103" s="1">
        <f t="shared" si="63"/>
        <v>0</v>
      </c>
      <c r="M103" s="1">
        <f t="shared" si="63"/>
        <v>0</v>
      </c>
      <c r="N103" s="1">
        <f t="shared" si="63"/>
        <v>0</v>
      </c>
      <c r="O103" s="1">
        <f t="shared" si="63"/>
        <v>0</v>
      </c>
      <c r="P103" s="1">
        <f t="shared" si="63"/>
        <v>0</v>
      </c>
      <c r="Q103" s="1">
        <f t="shared" si="64"/>
        <v>0</v>
      </c>
      <c r="R103" s="1">
        <f t="shared" si="64"/>
        <v>0</v>
      </c>
      <c r="S103" s="1">
        <f t="shared" si="64"/>
        <v>0</v>
      </c>
      <c r="T103" s="1">
        <f t="shared" si="64"/>
        <v>0</v>
      </c>
      <c r="U103" s="1">
        <f t="shared" si="64"/>
        <v>0</v>
      </c>
      <c r="V103" s="1">
        <f t="shared" si="64"/>
        <v>0</v>
      </c>
      <c r="W103" s="1">
        <f t="shared" si="64"/>
        <v>163.46721865291858</v>
      </c>
      <c r="X103" s="1">
        <f t="shared" si="64"/>
        <v>166.73656302597695</v>
      </c>
      <c r="Y103" s="1">
        <f t="shared" si="64"/>
        <v>170.07129428649648</v>
      </c>
      <c r="Z103" s="1">
        <f t="shared" si="64"/>
        <v>173.47272017222642</v>
      </c>
      <c r="AA103" s="1">
        <f t="shared" si="65"/>
        <v>176.94217457567095</v>
      </c>
      <c r="AB103" s="1">
        <f t="shared" si="65"/>
        <v>180.48101806718435</v>
      </c>
      <c r="AC103" s="1">
        <f t="shared" si="65"/>
        <v>184.09063842852805</v>
      </c>
      <c r="AD103" s="1">
        <f t="shared" si="65"/>
        <v>187.77245119709858</v>
      </c>
      <c r="AE103" s="1">
        <f t="shared" si="65"/>
        <v>191.52790022104057</v>
      </c>
      <c r="AF103" s="1">
        <f t="shared" si="65"/>
        <v>195.35845822546139</v>
      </c>
      <c r="AG103" s="1">
        <f t="shared" si="65"/>
        <v>199.26562738997063</v>
      </c>
      <c r="AH103" s="1">
        <f t="shared" si="65"/>
        <v>203.25093993777</v>
      </c>
      <c r="AI103" s="1">
        <f t="shared" si="65"/>
        <v>207.31595873652543</v>
      </c>
      <c r="AJ103" s="1">
        <f t="shared" si="65"/>
        <v>211.46227791125591</v>
      </c>
      <c r="AK103" s="1">
        <f t="shared" si="66"/>
        <v>215.69152346948107</v>
      </c>
      <c r="AL103" s="1">
        <f t="shared" si="66"/>
        <v>220.00535393887063</v>
      </c>
      <c r="AM103" s="1">
        <f t="shared" si="66"/>
        <v>224.40546101764807</v>
      </c>
      <c r="AN103" s="1">
        <f t="shared" si="66"/>
        <v>228.89357023800105</v>
      </c>
      <c r="AO103" s="1">
        <f t="shared" si="66"/>
        <v>233.47144164276105</v>
      </c>
      <c r="AP103" s="1">
        <f t="shared" si="66"/>
        <v>238.14087047561625</v>
      </c>
      <c r="AQ103" s="1">
        <f t="shared" si="66"/>
        <v>229.0477828843228</v>
      </c>
      <c r="AR103" s="1">
        <f t="shared" si="66"/>
        <v>233.62873854200927</v>
      </c>
      <c r="AS103" s="1">
        <f t="shared" si="66"/>
        <v>238.30131331284943</v>
      </c>
      <c r="AT103" s="1">
        <f t="shared" si="66"/>
        <v>243.0673395791064</v>
      </c>
      <c r="AU103" s="1">
        <f t="shared" si="67"/>
        <v>247.92868637068855</v>
      </c>
      <c r="AV103" s="1">
        <f t="shared" si="67"/>
        <v>252.88726009810233</v>
      </c>
      <c r="AW103" s="1">
        <f t="shared" si="67"/>
        <v>257.94500530006439</v>
      </c>
      <c r="AX103" s="1">
        <f t="shared" si="67"/>
        <v>263.10390540606562</v>
      </c>
      <c r="AY103" s="1">
        <f t="shared" si="67"/>
        <v>268.36598351418695</v>
      </c>
      <c r="AZ103" s="1">
        <f t="shared" si="67"/>
        <v>273.73330318447069</v>
      </c>
      <c r="BA103" s="1">
        <f t="shared" si="67"/>
        <v>279.20796924816011</v>
      </c>
      <c r="BB103" s="1">
        <f t="shared" si="67"/>
        <v>284.7921286331233</v>
      </c>
      <c r="BC103" s="1">
        <f t="shared" si="67"/>
        <v>290.48797120578581</v>
      </c>
      <c r="BD103" s="1">
        <f t="shared" si="67"/>
        <v>296.29773062990148</v>
      </c>
      <c r="BE103" s="1">
        <f t="shared" si="68"/>
        <v>302.22368524249953</v>
      </c>
      <c r="BF103" s="1">
        <f t="shared" si="68"/>
        <v>308.26815894734943</v>
      </c>
      <c r="BG103" s="1">
        <f t="shared" si="68"/>
        <v>314.43352212629651</v>
      </c>
      <c r="BH103" s="1">
        <f t="shared" si="68"/>
        <v>320.72219256882244</v>
      </c>
      <c r="BI103" s="1">
        <f t="shared" si="68"/>
        <v>327.13663642019884</v>
      </c>
      <c r="BJ103" s="1">
        <f t="shared" si="68"/>
        <v>333.6793691486028</v>
      </c>
      <c r="BK103" s="1">
        <f t="shared" si="68"/>
        <v>340.35295653157505</v>
      </c>
      <c r="BL103" s="1">
        <f t="shared" si="68"/>
        <v>347.16001566220655</v>
      </c>
      <c r="BM103" s="1">
        <f t="shared" si="68"/>
        <v>354.10321597545067</v>
      </c>
      <c r="BN103" s="1">
        <f t="shared" si="68"/>
        <v>361.18528029495968</v>
      </c>
      <c r="BO103" s="1">
        <f t="shared" si="69"/>
        <v>368.40898590085885</v>
      </c>
      <c r="BP103" s="1">
        <f t="shared" si="69"/>
        <v>375.77716561887604</v>
      </c>
      <c r="BQ103" s="1">
        <f t="shared" si="69"/>
        <v>383.29270893125363</v>
      </c>
      <c r="BR103" s="1">
        <f t="shared" si="69"/>
        <v>390.95856310987858</v>
      </c>
      <c r="BS103" s="1">
        <f t="shared" si="69"/>
        <v>398.77773437207622</v>
      </c>
      <c r="BT103" s="1">
        <f t="shared" si="69"/>
        <v>406.75328905951773</v>
      </c>
      <c r="BU103" s="1">
        <f t="shared" si="69"/>
        <v>414.88835484070808</v>
      </c>
      <c r="BV103" s="1">
        <f t="shared" si="69"/>
        <v>423.18612193752216</v>
      </c>
      <c r="BW103" s="1">
        <f t="shared" si="69"/>
        <v>431.64984437627271</v>
      </c>
      <c r="BX103" s="1">
        <f t="shared" si="69"/>
        <v>440.2828412637981</v>
      </c>
      <c r="BY103" s="1">
        <f t="shared" si="70"/>
        <v>449.08849808907411</v>
      </c>
      <c r="BZ103" s="1">
        <f t="shared" si="70"/>
        <v>458.07026805085547</v>
      </c>
      <c r="CA103" s="1">
        <f t="shared" si="70"/>
        <v>467.23167341187269</v>
      </c>
      <c r="CB103" s="1">
        <f t="shared" si="70"/>
        <v>476.57630688011017</v>
      </c>
      <c r="CC103" s="1">
        <f t="shared" si="70"/>
        <v>486.10783301771232</v>
      </c>
      <c r="CD103" s="1">
        <f t="shared" si="70"/>
        <v>495.82998967806657</v>
      </c>
      <c r="CE103" s="1">
        <f t="shared" si="70"/>
        <v>505.74658947162806</v>
      </c>
    </row>
    <row r="104" spans="2:83" x14ac:dyDescent="0.35">
      <c r="B104">
        <f t="shared" si="62"/>
        <v>2041</v>
      </c>
      <c r="D104" t="s">
        <v>29</v>
      </c>
      <c r="G104" s="1">
        <f t="shared" si="63"/>
        <v>0</v>
      </c>
      <c r="H104" s="1">
        <f t="shared" si="63"/>
        <v>0</v>
      </c>
      <c r="I104" s="1">
        <f t="shared" si="63"/>
        <v>0</v>
      </c>
      <c r="J104" s="1">
        <f t="shared" si="63"/>
        <v>0</v>
      </c>
      <c r="K104" s="1">
        <f t="shared" si="63"/>
        <v>0</v>
      </c>
      <c r="L104" s="1">
        <f t="shared" si="63"/>
        <v>0</v>
      </c>
      <c r="M104" s="1">
        <f t="shared" si="63"/>
        <v>0</v>
      </c>
      <c r="N104" s="1">
        <f t="shared" si="63"/>
        <v>0</v>
      </c>
      <c r="O104" s="1">
        <f t="shared" si="63"/>
        <v>0</v>
      </c>
      <c r="P104" s="1">
        <f t="shared" si="63"/>
        <v>0</v>
      </c>
      <c r="Q104" s="1">
        <f t="shared" si="64"/>
        <v>0</v>
      </c>
      <c r="R104" s="1">
        <f t="shared" si="64"/>
        <v>0</v>
      </c>
      <c r="S104" s="1">
        <f t="shared" si="64"/>
        <v>0</v>
      </c>
      <c r="T104" s="1">
        <f t="shared" si="64"/>
        <v>0</v>
      </c>
      <c r="U104" s="1">
        <f t="shared" si="64"/>
        <v>0</v>
      </c>
      <c r="V104" s="1">
        <f t="shared" si="64"/>
        <v>0</v>
      </c>
      <c r="W104" s="1">
        <f t="shared" si="64"/>
        <v>0</v>
      </c>
      <c r="X104" s="1">
        <f t="shared" si="64"/>
        <v>164.78938836370091</v>
      </c>
      <c r="Y104" s="1">
        <f t="shared" si="64"/>
        <v>168.08517613097493</v>
      </c>
      <c r="Z104" s="1">
        <f t="shared" si="64"/>
        <v>171.44687965359444</v>
      </c>
      <c r="AA104" s="1">
        <f t="shared" si="65"/>
        <v>174.87581724666632</v>
      </c>
      <c r="AB104" s="1">
        <f t="shared" si="65"/>
        <v>178.37333359159965</v>
      </c>
      <c r="AC104" s="1">
        <f t="shared" si="65"/>
        <v>181.94080026343164</v>
      </c>
      <c r="AD104" s="1">
        <f t="shared" si="65"/>
        <v>185.57961626870028</v>
      </c>
      <c r="AE104" s="1">
        <f t="shared" si="65"/>
        <v>189.29120859407425</v>
      </c>
      <c r="AF104" s="1">
        <f t="shared" si="65"/>
        <v>193.07703276595575</v>
      </c>
      <c r="AG104" s="1">
        <f t="shared" si="65"/>
        <v>196.93857342127487</v>
      </c>
      <c r="AH104" s="1">
        <f t="shared" si="65"/>
        <v>200.87734488970037</v>
      </c>
      <c r="AI104" s="1">
        <f t="shared" si="65"/>
        <v>204.89489178749434</v>
      </c>
      <c r="AJ104" s="1">
        <f t="shared" si="65"/>
        <v>208.99278962324425</v>
      </c>
      <c r="AK104" s="1">
        <f t="shared" si="66"/>
        <v>213.17264541570913</v>
      </c>
      <c r="AL104" s="1">
        <f t="shared" si="66"/>
        <v>217.43609832402333</v>
      </c>
      <c r="AM104" s="1">
        <f t="shared" si="66"/>
        <v>221.78482029050375</v>
      </c>
      <c r="AN104" s="1">
        <f t="shared" si="66"/>
        <v>226.22051669631384</v>
      </c>
      <c r="AO104" s="1">
        <f t="shared" si="66"/>
        <v>230.74492703024015</v>
      </c>
      <c r="AP104" s="1">
        <f t="shared" si="66"/>
        <v>235.35982557084492</v>
      </c>
      <c r="AQ104" s="1">
        <f t="shared" si="66"/>
        <v>240.06702208226181</v>
      </c>
      <c r="AR104" s="1">
        <f t="shared" si="66"/>
        <v>233.62873854200927</v>
      </c>
      <c r="AS104" s="1">
        <f t="shared" si="66"/>
        <v>238.30131331284946</v>
      </c>
      <c r="AT104" s="1">
        <f t="shared" si="66"/>
        <v>243.06733957910646</v>
      </c>
      <c r="AU104" s="1">
        <f t="shared" si="67"/>
        <v>247.92868637068855</v>
      </c>
      <c r="AV104" s="1">
        <f t="shared" si="67"/>
        <v>252.88726009810233</v>
      </c>
      <c r="AW104" s="1">
        <f t="shared" si="67"/>
        <v>257.94500530006439</v>
      </c>
      <c r="AX104" s="1">
        <f t="shared" si="67"/>
        <v>263.10390540606568</v>
      </c>
      <c r="AY104" s="1">
        <f t="shared" si="67"/>
        <v>268.36598351418695</v>
      </c>
      <c r="AZ104" s="1">
        <f t="shared" si="67"/>
        <v>273.73330318447074</v>
      </c>
      <c r="BA104" s="1">
        <f t="shared" si="67"/>
        <v>279.20796924816011</v>
      </c>
      <c r="BB104" s="1">
        <f t="shared" si="67"/>
        <v>284.79212863312335</v>
      </c>
      <c r="BC104" s="1">
        <f t="shared" si="67"/>
        <v>290.48797120578575</v>
      </c>
      <c r="BD104" s="1">
        <f t="shared" si="67"/>
        <v>296.29773062990154</v>
      </c>
      <c r="BE104" s="1">
        <f t="shared" si="68"/>
        <v>302.22368524249953</v>
      </c>
      <c r="BF104" s="1">
        <f t="shared" si="68"/>
        <v>308.26815894734955</v>
      </c>
      <c r="BG104" s="1">
        <f t="shared" si="68"/>
        <v>314.43352212629645</v>
      </c>
      <c r="BH104" s="1">
        <f t="shared" si="68"/>
        <v>320.72219256882244</v>
      </c>
      <c r="BI104" s="1">
        <f t="shared" si="68"/>
        <v>327.1366364201989</v>
      </c>
      <c r="BJ104" s="1">
        <f t="shared" si="68"/>
        <v>333.67936914860286</v>
      </c>
      <c r="BK104" s="1">
        <f t="shared" si="68"/>
        <v>340.35295653157493</v>
      </c>
      <c r="BL104" s="1">
        <f t="shared" si="68"/>
        <v>347.16001566220655</v>
      </c>
      <c r="BM104" s="1">
        <f t="shared" si="68"/>
        <v>354.10321597545067</v>
      </c>
      <c r="BN104" s="1">
        <f t="shared" si="68"/>
        <v>361.18528029495968</v>
      </c>
      <c r="BO104" s="1">
        <f t="shared" si="69"/>
        <v>368.40898590085885</v>
      </c>
      <c r="BP104" s="1">
        <f t="shared" si="69"/>
        <v>375.77716561887604</v>
      </c>
      <c r="BQ104" s="1">
        <f t="shared" si="69"/>
        <v>383.29270893125357</v>
      </c>
      <c r="BR104" s="1">
        <f t="shared" si="69"/>
        <v>390.9585631098787</v>
      </c>
      <c r="BS104" s="1">
        <f t="shared" si="69"/>
        <v>398.77773437207617</v>
      </c>
      <c r="BT104" s="1">
        <f t="shared" si="69"/>
        <v>406.75328905951773</v>
      </c>
      <c r="BU104" s="1">
        <f t="shared" si="69"/>
        <v>414.88835484070808</v>
      </c>
      <c r="BV104" s="1">
        <f t="shared" si="69"/>
        <v>423.18612193752227</v>
      </c>
      <c r="BW104" s="1">
        <f t="shared" si="69"/>
        <v>431.64984437627265</v>
      </c>
      <c r="BX104" s="1">
        <f t="shared" si="69"/>
        <v>440.28284126379816</v>
      </c>
      <c r="BY104" s="1">
        <f t="shared" si="70"/>
        <v>449.08849808907411</v>
      </c>
      <c r="BZ104" s="1">
        <f t="shared" si="70"/>
        <v>458.07026805085565</v>
      </c>
      <c r="CA104" s="1">
        <f t="shared" si="70"/>
        <v>467.23167341187258</v>
      </c>
      <c r="CB104" s="1">
        <f t="shared" si="70"/>
        <v>476.57630688011011</v>
      </c>
      <c r="CC104" s="1">
        <f t="shared" si="70"/>
        <v>486.10783301771238</v>
      </c>
      <c r="CD104" s="1">
        <f t="shared" si="70"/>
        <v>495.82998967806657</v>
      </c>
      <c r="CE104" s="1">
        <f t="shared" si="70"/>
        <v>505.74658947162789</v>
      </c>
    </row>
    <row r="105" spans="2:83" x14ac:dyDescent="0.35">
      <c r="B105">
        <f t="shared" si="62"/>
        <v>2042</v>
      </c>
      <c r="D105" t="s">
        <v>29</v>
      </c>
      <c r="G105" s="1">
        <f t="shared" si="63"/>
        <v>0</v>
      </c>
      <c r="H105" s="1">
        <f t="shared" si="63"/>
        <v>0</v>
      </c>
      <c r="I105" s="1">
        <f t="shared" si="63"/>
        <v>0</v>
      </c>
      <c r="J105" s="1">
        <f t="shared" si="63"/>
        <v>0</v>
      </c>
      <c r="K105" s="1">
        <f t="shared" si="63"/>
        <v>0</v>
      </c>
      <c r="L105" s="1">
        <f t="shared" si="63"/>
        <v>0</v>
      </c>
      <c r="M105" s="1">
        <f t="shared" si="63"/>
        <v>0</v>
      </c>
      <c r="N105" s="1">
        <f t="shared" si="63"/>
        <v>0</v>
      </c>
      <c r="O105" s="1">
        <f t="shared" si="63"/>
        <v>0</v>
      </c>
      <c r="P105" s="1">
        <f t="shared" si="63"/>
        <v>0</v>
      </c>
      <c r="Q105" s="1">
        <f t="shared" si="64"/>
        <v>0</v>
      </c>
      <c r="R105" s="1">
        <f t="shared" si="64"/>
        <v>0</v>
      </c>
      <c r="S105" s="1">
        <f t="shared" si="64"/>
        <v>0</v>
      </c>
      <c r="T105" s="1">
        <f t="shared" si="64"/>
        <v>0</v>
      </c>
      <c r="U105" s="1">
        <f t="shared" si="64"/>
        <v>0</v>
      </c>
      <c r="V105" s="1">
        <f t="shared" si="64"/>
        <v>0</v>
      </c>
      <c r="W105" s="1">
        <f t="shared" si="64"/>
        <v>0</v>
      </c>
      <c r="X105" s="1">
        <f t="shared" si="64"/>
        <v>0</v>
      </c>
      <c r="Y105" s="1">
        <f t="shared" si="64"/>
        <v>166.12225216201048</v>
      </c>
      <c r="Z105" s="1">
        <f t="shared" si="64"/>
        <v>169.44469720525069</v>
      </c>
      <c r="AA105" s="1">
        <f t="shared" si="65"/>
        <v>172.8335911493557</v>
      </c>
      <c r="AB105" s="1">
        <f t="shared" si="65"/>
        <v>176.29026297234282</v>
      </c>
      <c r="AC105" s="1">
        <f t="shared" si="65"/>
        <v>179.81606823178967</v>
      </c>
      <c r="AD105" s="1">
        <f t="shared" si="65"/>
        <v>183.41238959642547</v>
      </c>
      <c r="AE105" s="1">
        <f t="shared" si="65"/>
        <v>187.08063738835398</v>
      </c>
      <c r="AF105" s="1">
        <f t="shared" si="65"/>
        <v>190.82225013612103</v>
      </c>
      <c r="AG105" s="1">
        <f t="shared" si="65"/>
        <v>194.63869513884347</v>
      </c>
      <c r="AH105" s="1">
        <f t="shared" si="65"/>
        <v>198.53146904162034</v>
      </c>
      <c r="AI105" s="1">
        <f t="shared" si="65"/>
        <v>202.50209842245275</v>
      </c>
      <c r="AJ105" s="1">
        <f t="shared" si="65"/>
        <v>206.55214039090177</v>
      </c>
      <c r="AK105" s="1">
        <f t="shared" si="66"/>
        <v>210.68318319871983</v>
      </c>
      <c r="AL105" s="1">
        <f t="shared" si="66"/>
        <v>214.89684686269422</v>
      </c>
      <c r="AM105" s="1">
        <f t="shared" si="66"/>
        <v>219.19478379994814</v>
      </c>
      <c r="AN105" s="1">
        <f t="shared" si="66"/>
        <v>223.57867947594704</v>
      </c>
      <c r="AO105" s="1">
        <f t="shared" si="66"/>
        <v>228.05025306546602</v>
      </c>
      <c r="AP105" s="1">
        <f t="shared" si="66"/>
        <v>232.61125812677534</v>
      </c>
      <c r="AQ105" s="1">
        <f t="shared" si="66"/>
        <v>237.26348328931084</v>
      </c>
      <c r="AR105" s="1">
        <f t="shared" si="66"/>
        <v>242.00875295509704</v>
      </c>
      <c r="AS105" s="1">
        <f t="shared" si="66"/>
        <v>238.30131331284946</v>
      </c>
      <c r="AT105" s="1">
        <f t="shared" si="66"/>
        <v>243.06733957910646</v>
      </c>
      <c r="AU105" s="1">
        <f t="shared" si="67"/>
        <v>247.92868637068858</v>
      </c>
      <c r="AV105" s="1">
        <f t="shared" si="67"/>
        <v>252.88726009810233</v>
      </c>
      <c r="AW105" s="1">
        <f t="shared" si="67"/>
        <v>257.94500530006439</v>
      </c>
      <c r="AX105" s="1">
        <f t="shared" si="67"/>
        <v>263.10390540606568</v>
      </c>
      <c r="AY105" s="1">
        <f t="shared" si="67"/>
        <v>268.36598351418701</v>
      </c>
      <c r="AZ105" s="1">
        <f t="shared" si="67"/>
        <v>273.73330318447069</v>
      </c>
      <c r="BA105" s="1">
        <f t="shared" si="67"/>
        <v>279.20796924816011</v>
      </c>
      <c r="BB105" s="1">
        <f t="shared" si="67"/>
        <v>284.79212863312335</v>
      </c>
      <c r="BC105" s="1">
        <f t="shared" si="67"/>
        <v>290.48797120578581</v>
      </c>
      <c r="BD105" s="1">
        <f t="shared" si="67"/>
        <v>296.29773062990148</v>
      </c>
      <c r="BE105" s="1">
        <f t="shared" si="68"/>
        <v>302.22368524249958</v>
      </c>
      <c r="BF105" s="1">
        <f t="shared" si="68"/>
        <v>308.26815894734955</v>
      </c>
      <c r="BG105" s="1">
        <f t="shared" si="68"/>
        <v>314.43352212629657</v>
      </c>
      <c r="BH105" s="1">
        <f t="shared" si="68"/>
        <v>320.72219256882238</v>
      </c>
      <c r="BI105" s="1">
        <f t="shared" si="68"/>
        <v>327.1366364201989</v>
      </c>
      <c r="BJ105" s="1">
        <f t="shared" si="68"/>
        <v>333.67936914860292</v>
      </c>
      <c r="BK105" s="1">
        <f t="shared" si="68"/>
        <v>340.35295653157493</v>
      </c>
      <c r="BL105" s="1">
        <f t="shared" si="68"/>
        <v>347.16001566220643</v>
      </c>
      <c r="BM105" s="1">
        <f t="shared" si="68"/>
        <v>354.10321597545067</v>
      </c>
      <c r="BN105" s="1">
        <f t="shared" si="68"/>
        <v>361.18528029495968</v>
      </c>
      <c r="BO105" s="1">
        <f t="shared" si="69"/>
        <v>368.40898590085885</v>
      </c>
      <c r="BP105" s="1">
        <f t="shared" si="69"/>
        <v>375.77716561887604</v>
      </c>
      <c r="BQ105" s="1">
        <f t="shared" si="69"/>
        <v>383.29270893125357</v>
      </c>
      <c r="BR105" s="1">
        <f t="shared" si="69"/>
        <v>390.95856310987864</v>
      </c>
      <c r="BS105" s="1">
        <f t="shared" si="69"/>
        <v>398.77773437207622</v>
      </c>
      <c r="BT105" s="1">
        <f t="shared" si="69"/>
        <v>406.75328905951767</v>
      </c>
      <c r="BU105" s="1">
        <f t="shared" si="69"/>
        <v>414.88835484070808</v>
      </c>
      <c r="BV105" s="1">
        <f t="shared" si="69"/>
        <v>423.18612193752222</v>
      </c>
      <c r="BW105" s="1">
        <f t="shared" si="69"/>
        <v>431.64984437627271</v>
      </c>
      <c r="BX105" s="1">
        <f t="shared" si="69"/>
        <v>440.28284126379805</v>
      </c>
      <c r="BY105" s="1">
        <f t="shared" si="70"/>
        <v>449.08849808907411</v>
      </c>
      <c r="BZ105" s="1">
        <f t="shared" si="70"/>
        <v>458.07026805085553</v>
      </c>
      <c r="CA105" s="1">
        <f t="shared" si="70"/>
        <v>467.23167341187269</v>
      </c>
      <c r="CB105" s="1">
        <f t="shared" si="70"/>
        <v>476.57630688011005</v>
      </c>
      <c r="CC105" s="1">
        <f t="shared" si="70"/>
        <v>486.10783301771232</v>
      </c>
      <c r="CD105" s="1">
        <f t="shared" si="70"/>
        <v>495.82998967806662</v>
      </c>
      <c r="CE105" s="1">
        <f t="shared" si="70"/>
        <v>505.74658947162789</v>
      </c>
    </row>
    <row r="106" spans="2:83" x14ac:dyDescent="0.35">
      <c r="B106">
        <f t="shared" si="62"/>
        <v>2043</v>
      </c>
      <c r="D106" t="s">
        <v>29</v>
      </c>
      <c r="G106" s="1">
        <f t="shared" si="63"/>
        <v>0</v>
      </c>
      <c r="H106" s="1">
        <f t="shared" si="63"/>
        <v>0</v>
      </c>
      <c r="I106" s="1">
        <f t="shared" si="63"/>
        <v>0</v>
      </c>
      <c r="J106" s="1">
        <f t="shared" si="63"/>
        <v>0</v>
      </c>
      <c r="K106" s="1">
        <f t="shared" si="63"/>
        <v>0</v>
      </c>
      <c r="L106" s="1">
        <f t="shared" si="63"/>
        <v>0</v>
      </c>
      <c r="M106" s="1">
        <f t="shared" si="63"/>
        <v>0</v>
      </c>
      <c r="N106" s="1">
        <f t="shared" si="63"/>
        <v>0</v>
      </c>
      <c r="O106" s="1">
        <f t="shared" si="63"/>
        <v>0</v>
      </c>
      <c r="P106" s="1">
        <f t="shared" si="63"/>
        <v>0</v>
      </c>
      <c r="Q106" s="1">
        <f t="shared" si="64"/>
        <v>0</v>
      </c>
      <c r="R106" s="1">
        <f t="shared" si="64"/>
        <v>0</v>
      </c>
      <c r="S106" s="1">
        <f t="shared" si="64"/>
        <v>0</v>
      </c>
      <c r="T106" s="1">
        <f t="shared" si="64"/>
        <v>0</v>
      </c>
      <c r="U106" s="1">
        <f t="shared" si="64"/>
        <v>0</v>
      </c>
      <c r="V106" s="1">
        <f t="shared" si="64"/>
        <v>0</v>
      </c>
      <c r="W106" s="1">
        <f t="shared" si="64"/>
        <v>0</v>
      </c>
      <c r="X106" s="1">
        <f t="shared" si="64"/>
        <v>0</v>
      </c>
      <c r="Y106" s="1">
        <f t="shared" si="64"/>
        <v>0</v>
      </c>
      <c r="Z106" s="1">
        <f t="shared" si="64"/>
        <v>167.46589654469193</v>
      </c>
      <c r="AA106" s="1">
        <f t="shared" si="65"/>
        <v>170.81521447558578</v>
      </c>
      <c r="AB106" s="1">
        <f t="shared" si="65"/>
        <v>174.23151876509749</v>
      </c>
      <c r="AC106" s="1">
        <f t="shared" si="65"/>
        <v>177.71614914039941</v>
      </c>
      <c r="AD106" s="1">
        <f t="shared" si="65"/>
        <v>181.27047212320741</v>
      </c>
      <c r="AE106" s="1">
        <f t="shared" si="65"/>
        <v>184.89588156567157</v>
      </c>
      <c r="AF106" s="1">
        <f t="shared" si="65"/>
        <v>188.593799196985</v>
      </c>
      <c r="AG106" s="1">
        <f t="shared" si="65"/>
        <v>192.36567518092468</v>
      </c>
      <c r="AH106" s="1">
        <f t="shared" si="65"/>
        <v>196.21298868454318</v>
      </c>
      <c r="AI106" s="1">
        <f t="shared" si="65"/>
        <v>200.13724845823404</v>
      </c>
      <c r="AJ106" s="1">
        <f t="shared" si="65"/>
        <v>204.13999342739874</v>
      </c>
      <c r="AK106" s="1">
        <f t="shared" si="66"/>
        <v>208.22279329594667</v>
      </c>
      <c r="AL106" s="1">
        <f t="shared" si="66"/>
        <v>212.38724916186564</v>
      </c>
      <c r="AM106" s="1">
        <f t="shared" si="66"/>
        <v>216.63499414510295</v>
      </c>
      <c r="AN106" s="1">
        <f t="shared" si="66"/>
        <v>220.96769402800501</v>
      </c>
      <c r="AO106" s="1">
        <f t="shared" si="66"/>
        <v>225.38704790856505</v>
      </c>
      <c r="AP106" s="1">
        <f t="shared" si="66"/>
        <v>229.89478886673641</v>
      </c>
      <c r="AQ106" s="1">
        <f t="shared" si="66"/>
        <v>234.49268464407115</v>
      </c>
      <c r="AR106" s="1">
        <f t="shared" si="66"/>
        <v>239.18253833695255</v>
      </c>
      <c r="AS106" s="1">
        <f t="shared" si="66"/>
        <v>243.96618910369159</v>
      </c>
      <c r="AT106" s="1">
        <f t="shared" si="66"/>
        <v>243.06733957910646</v>
      </c>
      <c r="AU106" s="1">
        <f t="shared" si="67"/>
        <v>247.92868637068858</v>
      </c>
      <c r="AV106" s="1">
        <f t="shared" si="67"/>
        <v>252.88726009810236</v>
      </c>
      <c r="AW106" s="1">
        <f t="shared" si="67"/>
        <v>257.94500530006439</v>
      </c>
      <c r="AX106" s="1">
        <f t="shared" si="67"/>
        <v>263.10390540606568</v>
      </c>
      <c r="AY106" s="1">
        <f t="shared" si="67"/>
        <v>268.36598351418701</v>
      </c>
      <c r="AZ106" s="1">
        <f t="shared" si="67"/>
        <v>273.73330318447074</v>
      </c>
      <c r="BA106" s="1">
        <f t="shared" si="67"/>
        <v>279.20796924816011</v>
      </c>
      <c r="BB106" s="1">
        <f t="shared" si="67"/>
        <v>284.79212863312335</v>
      </c>
      <c r="BC106" s="1">
        <f t="shared" si="67"/>
        <v>290.48797120578581</v>
      </c>
      <c r="BD106" s="1">
        <f t="shared" si="67"/>
        <v>296.29773062990154</v>
      </c>
      <c r="BE106" s="1">
        <f t="shared" si="68"/>
        <v>302.22368524249953</v>
      </c>
      <c r="BF106" s="1">
        <f t="shared" si="68"/>
        <v>308.26815894734955</v>
      </c>
      <c r="BG106" s="1">
        <f t="shared" si="68"/>
        <v>314.43352212629651</v>
      </c>
      <c r="BH106" s="1">
        <f t="shared" si="68"/>
        <v>320.72219256882249</v>
      </c>
      <c r="BI106" s="1">
        <f t="shared" si="68"/>
        <v>327.13663642019884</v>
      </c>
      <c r="BJ106" s="1">
        <f t="shared" si="68"/>
        <v>333.67936914860292</v>
      </c>
      <c r="BK106" s="1">
        <f t="shared" si="68"/>
        <v>340.35295653157499</v>
      </c>
      <c r="BL106" s="1">
        <f t="shared" si="68"/>
        <v>347.16001566220643</v>
      </c>
      <c r="BM106" s="1">
        <f t="shared" si="68"/>
        <v>354.10321597545055</v>
      </c>
      <c r="BN106" s="1">
        <f t="shared" si="68"/>
        <v>361.18528029495968</v>
      </c>
      <c r="BO106" s="1">
        <f t="shared" si="69"/>
        <v>368.40898590085891</v>
      </c>
      <c r="BP106" s="1">
        <f t="shared" si="69"/>
        <v>375.77716561887604</v>
      </c>
      <c r="BQ106" s="1">
        <f t="shared" si="69"/>
        <v>383.29270893125357</v>
      </c>
      <c r="BR106" s="1">
        <f t="shared" si="69"/>
        <v>390.95856310987864</v>
      </c>
      <c r="BS106" s="1">
        <f t="shared" si="69"/>
        <v>398.77773437207622</v>
      </c>
      <c r="BT106" s="1">
        <f t="shared" si="69"/>
        <v>406.75328905951778</v>
      </c>
      <c r="BU106" s="1">
        <f t="shared" si="69"/>
        <v>414.88835484070802</v>
      </c>
      <c r="BV106" s="1">
        <f t="shared" si="69"/>
        <v>423.18612193752222</v>
      </c>
      <c r="BW106" s="1">
        <f t="shared" si="69"/>
        <v>431.64984437627265</v>
      </c>
      <c r="BX106" s="1">
        <f t="shared" si="69"/>
        <v>440.28284126379816</v>
      </c>
      <c r="BY106" s="1">
        <f t="shared" si="70"/>
        <v>449.08849808907405</v>
      </c>
      <c r="BZ106" s="1">
        <f t="shared" si="70"/>
        <v>458.07026805085559</v>
      </c>
      <c r="CA106" s="1">
        <f t="shared" si="70"/>
        <v>467.23167341187269</v>
      </c>
      <c r="CB106" s="1">
        <f t="shared" si="70"/>
        <v>476.57630688011017</v>
      </c>
      <c r="CC106" s="1">
        <f t="shared" si="70"/>
        <v>486.10783301771227</v>
      </c>
      <c r="CD106" s="1">
        <f t="shared" si="70"/>
        <v>495.82998967806657</v>
      </c>
      <c r="CE106" s="1">
        <f t="shared" si="70"/>
        <v>505.74658947162794</v>
      </c>
    </row>
    <row r="107" spans="2:83" x14ac:dyDescent="0.35">
      <c r="B107">
        <f t="shared" si="62"/>
        <v>2044</v>
      </c>
      <c r="D107" t="s">
        <v>29</v>
      </c>
      <c r="G107" s="1">
        <f t="shared" ref="G107:P114" si="71">IF($B107&lt;=G$28,INDEX($G$43:$CE$43,MATCH(MIN($B107+INT((G$28-$B107)/$E$10)*$E$10),$G$28:$CE$28,0)),0)*(1+$E$12)^(MOD(G$28-$B107,$E$10))</f>
        <v>0</v>
      </c>
      <c r="H107" s="1">
        <f t="shared" si="71"/>
        <v>0</v>
      </c>
      <c r="I107" s="1">
        <f t="shared" si="71"/>
        <v>0</v>
      </c>
      <c r="J107" s="1">
        <f t="shared" si="71"/>
        <v>0</v>
      </c>
      <c r="K107" s="1">
        <f t="shared" si="71"/>
        <v>0</v>
      </c>
      <c r="L107" s="1">
        <f t="shared" si="71"/>
        <v>0</v>
      </c>
      <c r="M107" s="1">
        <f t="shared" si="71"/>
        <v>0</v>
      </c>
      <c r="N107" s="1">
        <f t="shared" si="71"/>
        <v>0</v>
      </c>
      <c r="O107" s="1">
        <f t="shared" si="71"/>
        <v>0</v>
      </c>
      <c r="P107" s="1">
        <f t="shared" si="71"/>
        <v>0</v>
      </c>
      <c r="Q107" s="1">
        <f t="shared" ref="Q107:Z114" si="72">IF($B107&lt;=Q$28,INDEX($G$43:$CE$43,MATCH(MIN($B107+INT((Q$28-$B107)/$E$10)*$E$10),$G$28:$CE$28,0)),0)*(1+$E$12)^(MOD(Q$28-$B107,$E$10))</f>
        <v>0</v>
      </c>
      <c r="R107" s="1">
        <f t="shared" si="72"/>
        <v>0</v>
      </c>
      <c r="S107" s="1">
        <f t="shared" si="72"/>
        <v>0</v>
      </c>
      <c r="T107" s="1">
        <f t="shared" si="72"/>
        <v>0</v>
      </c>
      <c r="U107" s="1">
        <f t="shared" si="72"/>
        <v>0</v>
      </c>
      <c r="V107" s="1">
        <f t="shared" si="72"/>
        <v>0</v>
      </c>
      <c r="W107" s="1">
        <f t="shared" si="72"/>
        <v>0</v>
      </c>
      <c r="X107" s="1">
        <f t="shared" si="72"/>
        <v>0</v>
      </c>
      <c r="Y107" s="1">
        <f t="shared" si="72"/>
        <v>0</v>
      </c>
      <c r="Z107" s="1">
        <f t="shared" si="72"/>
        <v>0</v>
      </c>
      <c r="AA107" s="1">
        <f t="shared" ref="AA107:AJ114" si="73">IF($B107&lt;=AA$28,INDEX($G$43:$CE$43,MATCH(MIN($B107+INT((AA$28-$B107)/$E$10)*$E$10),$G$28:$CE$28,0)),0)*(1+$E$12)^(MOD(AA$28-$B107,$E$10))</f>
        <v>168.82040870820114</v>
      </c>
      <c r="AB107" s="1">
        <f t="shared" si="73"/>
        <v>172.19681688236517</v>
      </c>
      <c r="AC107" s="1">
        <f t="shared" si="73"/>
        <v>175.64075322001247</v>
      </c>
      <c r="AD107" s="1">
        <f t="shared" si="73"/>
        <v>179.1535682844127</v>
      </c>
      <c r="AE107" s="1">
        <f t="shared" si="73"/>
        <v>182.73663965010095</v>
      </c>
      <c r="AF107" s="1">
        <f t="shared" si="73"/>
        <v>186.39137244310299</v>
      </c>
      <c r="AG107" s="1">
        <f t="shared" si="73"/>
        <v>190.11919989196505</v>
      </c>
      <c r="AH107" s="1">
        <f t="shared" si="73"/>
        <v>193.92158388980431</v>
      </c>
      <c r="AI107" s="1">
        <f t="shared" si="73"/>
        <v>197.80001556760044</v>
      </c>
      <c r="AJ107" s="1">
        <f t="shared" si="73"/>
        <v>201.75601587895244</v>
      </c>
      <c r="AK107" s="1">
        <f t="shared" ref="AK107:AT114" si="74">IF($B107&lt;=AK$28,INDEX($G$43:$CE$43,MATCH(MIN($B107+INT((AK$28-$B107)/$E$10)*$E$10),$G$28:$CE$28,0)),0)*(1+$E$12)^(MOD(AK$28-$B107,$E$10))</f>
        <v>205.79113619653148</v>
      </c>
      <c r="AL107" s="1">
        <f t="shared" si="74"/>
        <v>209.90695892046207</v>
      </c>
      <c r="AM107" s="1">
        <f t="shared" si="74"/>
        <v>214.10509809887137</v>
      </c>
      <c r="AN107" s="1">
        <f t="shared" si="74"/>
        <v>218.38720006084878</v>
      </c>
      <c r="AO107" s="1">
        <f t="shared" si="74"/>
        <v>222.75494406206576</v>
      </c>
      <c r="AP107" s="1">
        <f t="shared" si="74"/>
        <v>227.21004294330703</v>
      </c>
      <c r="AQ107" s="1">
        <f t="shared" si="74"/>
        <v>231.75424380217319</v>
      </c>
      <c r="AR107" s="1">
        <f t="shared" si="74"/>
        <v>236.38932867821669</v>
      </c>
      <c r="AS107" s="1">
        <f t="shared" si="74"/>
        <v>241.117115251781</v>
      </c>
      <c r="AT107" s="1">
        <f t="shared" si="74"/>
        <v>245.93945755681662</v>
      </c>
      <c r="AU107" s="1">
        <f t="shared" ref="AU107:BD114" si="75">IF($B107&lt;=AU$28,INDEX($G$43:$CE$43,MATCH(MIN($B107+INT((AU$28-$B107)/$E$10)*$E$10),$G$28:$CE$28,0)),0)*(1+$E$12)^(MOD(AU$28-$B107,$E$10))</f>
        <v>247.92868637068858</v>
      </c>
      <c r="AV107" s="1">
        <f t="shared" si="75"/>
        <v>252.88726009810236</v>
      </c>
      <c r="AW107" s="1">
        <f t="shared" si="75"/>
        <v>257.94500530006439</v>
      </c>
      <c r="AX107" s="1">
        <f t="shared" si="75"/>
        <v>263.10390540606568</v>
      </c>
      <c r="AY107" s="1">
        <f t="shared" si="75"/>
        <v>268.36598351418701</v>
      </c>
      <c r="AZ107" s="1">
        <f t="shared" si="75"/>
        <v>273.73330318447074</v>
      </c>
      <c r="BA107" s="1">
        <f t="shared" si="75"/>
        <v>279.20796924816017</v>
      </c>
      <c r="BB107" s="1">
        <f t="shared" si="75"/>
        <v>284.7921286331233</v>
      </c>
      <c r="BC107" s="1">
        <f t="shared" si="75"/>
        <v>290.48797120578581</v>
      </c>
      <c r="BD107" s="1">
        <f t="shared" si="75"/>
        <v>296.29773062990154</v>
      </c>
      <c r="BE107" s="1">
        <f t="shared" ref="BE107:BN114" si="76">IF($B107&lt;=BE$28,INDEX($G$43:$CE$43,MATCH(MIN($B107+INT((BE$28-$B107)/$E$10)*$E$10),$G$28:$CE$28,0)),0)*(1+$E$12)^(MOD(BE$28-$B107,$E$10))</f>
        <v>302.22368524249958</v>
      </c>
      <c r="BF107" s="1">
        <f t="shared" si="76"/>
        <v>308.26815894734949</v>
      </c>
      <c r="BG107" s="1">
        <f t="shared" si="76"/>
        <v>314.43352212629657</v>
      </c>
      <c r="BH107" s="1">
        <f t="shared" si="76"/>
        <v>320.72219256882244</v>
      </c>
      <c r="BI107" s="1">
        <f t="shared" si="76"/>
        <v>327.13663642019895</v>
      </c>
      <c r="BJ107" s="1">
        <f t="shared" si="76"/>
        <v>333.6793691486028</v>
      </c>
      <c r="BK107" s="1">
        <f t="shared" si="76"/>
        <v>340.35295653157493</v>
      </c>
      <c r="BL107" s="1">
        <f t="shared" si="76"/>
        <v>347.16001566220649</v>
      </c>
      <c r="BM107" s="1">
        <f t="shared" si="76"/>
        <v>354.10321597545055</v>
      </c>
      <c r="BN107" s="1">
        <f t="shared" si="76"/>
        <v>361.18528029495957</v>
      </c>
      <c r="BO107" s="1">
        <f t="shared" ref="BO107:BX114" si="77">IF($B107&lt;=BO$28,INDEX($G$43:$CE$43,MATCH(MIN($B107+INT((BO$28-$B107)/$E$10)*$E$10),$G$28:$CE$28,0)),0)*(1+$E$12)^(MOD(BO$28-$B107,$E$10))</f>
        <v>368.40898590085891</v>
      </c>
      <c r="BP107" s="1">
        <f t="shared" si="77"/>
        <v>375.7771656188761</v>
      </c>
      <c r="BQ107" s="1">
        <f t="shared" si="77"/>
        <v>383.29270893125363</v>
      </c>
      <c r="BR107" s="1">
        <f t="shared" si="77"/>
        <v>390.95856310987864</v>
      </c>
      <c r="BS107" s="1">
        <f t="shared" si="77"/>
        <v>398.77773437207622</v>
      </c>
      <c r="BT107" s="1">
        <f t="shared" si="77"/>
        <v>406.75328905951778</v>
      </c>
      <c r="BU107" s="1">
        <f t="shared" si="77"/>
        <v>414.88835484070819</v>
      </c>
      <c r="BV107" s="1">
        <f t="shared" si="77"/>
        <v>423.18612193752222</v>
      </c>
      <c r="BW107" s="1">
        <f t="shared" si="77"/>
        <v>431.64984437627271</v>
      </c>
      <c r="BX107" s="1">
        <f t="shared" si="77"/>
        <v>440.28284126379816</v>
      </c>
      <c r="BY107" s="1">
        <f t="shared" ref="BY107:CE114" si="78">IF($B107&lt;=BY$28,INDEX($G$43:$CE$43,MATCH(MIN($B107+INT((BY$28-$B107)/$E$10)*$E$10),$G$28:$CE$28,0)),0)*(1+$E$12)^(MOD(BY$28-$B107,$E$10))</f>
        <v>449.08849808907416</v>
      </c>
      <c r="BZ107" s="1">
        <f t="shared" si="78"/>
        <v>458.07026805085553</v>
      </c>
      <c r="CA107" s="1">
        <f t="shared" si="78"/>
        <v>467.23167341187275</v>
      </c>
      <c r="CB107" s="1">
        <f t="shared" si="78"/>
        <v>476.57630688011017</v>
      </c>
      <c r="CC107" s="1">
        <f t="shared" si="78"/>
        <v>486.10783301771244</v>
      </c>
      <c r="CD107" s="1">
        <f t="shared" si="78"/>
        <v>495.82998967806651</v>
      </c>
      <c r="CE107" s="1">
        <f t="shared" si="78"/>
        <v>505.74658947162794</v>
      </c>
    </row>
    <row r="108" spans="2:83" x14ac:dyDescent="0.35">
      <c r="B108">
        <f t="shared" si="62"/>
        <v>2045</v>
      </c>
      <c r="D108" t="s">
        <v>29</v>
      </c>
      <c r="G108" s="1">
        <f t="shared" si="71"/>
        <v>0</v>
      </c>
      <c r="H108" s="1">
        <f t="shared" si="71"/>
        <v>0</v>
      </c>
      <c r="I108" s="1">
        <f t="shared" si="71"/>
        <v>0</v>
      </c>
      <c r="J108" s="1">
        <f t="shared" si="71"/>
        <v>0</v>
      </c>
      <c r="K108" s="1">
        <f t="shared" si="71"/>
        <v>0</v>
      </c>
      <c r="L108" s="1">
        <f t="shared" si="71"/>
        <v>0</v>
      </c>
      <c r="M108" s="1">
        <f t="shared" si="71"/>
        <v>0</v>
      </c>
      <c r="N108" s="1">
        <f t="shared" si="71"/>
        <v>0</v>
      </c>
      <c r="O108" s="1">
        <f t="shared" si="71"/>
        <v>0</v>
      </c>
      <c r="P108" s="1">
        <f t="shared" si="71"/>
        <v>0</v>
      </c>
      <c r="Q108" s="1">
        <f t="shared" si="72"/>
        <v>0</v>
      </c>
      <c r="R108" s="1">
        <f t="shared" si="72"/>
        <v>0</v>
      </c>
      <c r="S108" s="1">
        <f t="shared" si="72"/>
        <v>0</v>
      </c>
      <c r="T108" s="1">
        <f t="shared" si="72"/>
        <v>0</v>
      </c>
      <c r="U108" s="1">
        <f t="shared" si="72"/>
        <v>0</v>
      </c>
      <c r="V108" s="1">
        <f t="shared" si="72"/>
        <v>0</v>
      </c>
      <c r="W108" s="1">
        <f t="shared" si="72"/>
        <v>0</v>
      </c>
      <c r="X108" s="1">
        <f t="shared" si="72"/>
        <v>0</v>
      </c>
      <c r="Y108" s="1">
        <f t="shared" si="72"/>
        <v>0</v>
      </c>
      <c r="Z108" s="1">
        <f t="shared" si="72"/>
        <v>0</v>
      </c>
      <c r="AA108" s="1">
        <f t="shared" si="73"/>
        <v>0</v>
      </c>
      <c r="AB108" s="1">
        <f t="shared" si="73"/>
        <v>170.18587655426401</v>
      </c>
      <c r="AC108" s="1">
        <f t="shared" si="73"/>
        <v>173.58959408534929</v>
      </c>
      <c r="AD108" s="1">
        <f t="shared" si="73"/>
        <v>177.06138596705628</v>
      </c>
      <c r="AE108" s="1">
        <f t="shared" si="73"/>
        <v>180.6026136863974</v>
      </c>
      <c r="AF108" s="1">
        <f t="shared" si="73"/>
        <v>184.21466596012536</v>
      </c>
      <c r="AG108" s="1">
        <f t="shared" si="73"/>
        <v>187.89895927932787</v>
      </c>
      <c r="AH108" s="1">
        <f t="shared" si="73"/>
        <v>191.65693846491442</v>
      </c>
      <c r="AI108" s="1">
        <f t="shared" si="73"/>
        <v>195.49007723421266</v>
      </c>
      <c r="AJ108" s="1">
        <f t="shared" si="73"/>
        <v>199.39987877889695</v>
      </c>
      <c r="AK108" s="1">
        <f t="shared" si="74"/>
        <v>203.38787635447488</v>
      </c>
      <c r="AL108" s="1">
        <f t="shared" si="74"/>
        <v>207.45563388156438</v>
      </c>
      <c r="AM108" s="1">
        <f t="shared" si="74"/>
        <v>211.60474655919563</v>
      </c>
      <c r="AN108" s="1">
        <f t="shared" si="74"/>
        <v>215.83684149037958</v>
      </c>
      <c r="AO108" s="1">
        <f t="shared" si="74"/>
        <v>220.15357832018717</v>
      </c>
      <c r="AP108" s="1">
        <f t="shared" si="74"/>
        <v>224.55664988659095</v>
      </c>
      <c r="AQ108" s="1">
        <f t="shared" si="74"/>
        <v>229.04778288432269</v>
      </c>
      <c r="AR108" s="1">
        <f t="shared" si="74"/>
        <v>233.62873854200919</v>
      </c>
      <c r="AS108" s="1">
        <f t="shared" si="74"/>
        <v>238.30131331284937</v>
      </c>
      <c r="AT108" s="1">
        <f t="shared" si="74"/>
        <v>243.06733957910635</v>
      </c>
      <c r="AU108" s="1">
        <f t="shared" si="75"/>
        <v>247.92868637068847</v>
      </c>
      <c r="AV108" s="1">
        <f t="shared" si="75"/>
        <v>252.88726009810236</v>
      </c>
      <c r="AW108" s="1">
        <f t="shared" si="75"/>
        <v>257.94500530006439</v>
      </c>
      <c r="AX108" s="1">
        <f t="shared" si="75"/>
        <v>263.10390540606568</v>
      </c>
      <c r="AY108" s="1">
        <f t="shared" si="75"/>
        <v>268.36598351418701</v>
      </c>
      <c r="AZ108" s="1">
        <f t="shared" si="75"/>
        <v>273.73330318447074</v>
      </c>
      <c r="BA108" s="1">
        <f t="shared" si="75"/>
        <v>279.20796924816017</v>
      </c>
      <c r="BB108" s="1">
        <f t="shared" si="75"/>
        <v>284.79212863312341</v>
      </c>
      <c r="BC108" s="1">
        <f t="shared" si="75"/>
        <v>290.48797120578581</v>
      </c>
      <c r="BD108" s="1">
        <f t="shared" si="75"/>
        <v>296.29773062990154</v>
      </c>
      <c r="BE108" s="1">
        <f t="shared" si="76"/>
        <v>302.22368524249958</v>
      </c>
      <c r="BF108" s="1">
        <f t="shared" si="76"/>
        <v>308.26815894734955</v>
      </c>
      <c r="BG108" s="1">
        <f t="shared" si="76"/>
        <v>314.43352212629651</v>
      </c>
      <c r="BH108" s="1">
        <f t="shared" si="76"/>
        <v>320.72219256882249</v>
      </c>
      <c r="BI108" s="1">
        <f t="shared" si="76"/>
        <v>327.1366364201989</v>
      </c>
      <c r="BJ108" s="1">
        <f t="shared" si="76"/>
        <v>333.67936914860292</v>
      </c>
      <c r="BK108" s="1">
        <f t="shared" si="76"/>
        <v>340.35295653157488</v>
      </c>
      <c r="BL108" s="1">
        <f t="shared" si="76"/>
        <v>347.16001566220643</v>
      </c>
      <c r="BM108" s="1">
        <f t="shared" si="76"/>
        <v>354.10321597545061</v>
      </c>
      <c r="BN108" s="1">
        <f t="shared" si="76"/>
        <v>361.18528029495957</v>
      </c>
      <c r="BO108" s="1">
        <f t="shared" si="77"/>
        <v>368.40898590085874</v>
      </c>
      <c r="BP108" s="1">
        <f t="shared" si="77"/>
        <v>375.7771656188761</v>
      </c>
      <c r="BQ108" s="1">
        <f t="shared" si="77"/>
        <v>383.29270893125363</v>
      </c>
      <c r="BR108" s="1">
        <f t="shared" si="77"/>
        <v>390.9585631098787</v>
      </c>
      <c r="BS108" s="1">
        <f t="shared" si="77"/>
        <v>398.77773437207622</v>
      </c>
      <c r="BT108" s="1">
        <f t="shared" si="77"/>
        <v>406.75328905951778</v>
      </c>
      <c r="BU108" s="1">
        <f t="shared" si="77"/>
        <v>414.88835484070813</v>
      </c>
      <c r="BV108" s="1">
        <f t="shared" si="77"/>
        <v>423.18612193752233</v>
      </c>
      <c r="BW108" s="1">
        <f t="shared" si="77"/>
        <v>431.64984437627271</v>
      </c>
      <c r="BX108" s="1">
        <f t="shared" si="77"/>
        <v>440.28284126379816</v>
      </c>
      <c r="BY108" s="1">
        <f t="shared" si="78"/>
        <v>449.08849808907416</v>
      </c>
      <c r="BZ108" s="1">
        <f t="shared" si="78"/>
        <v>458.07026805085565</v>
      </c>
      <c r="CA108" s="1">
        <f t="shared" si="78"/>
        <v>467.23167341187269</v>
      </c>
      <c r="CB108" s="1">
        <f t="shared" si="78"/>
        <v>476.57630688011022</v>
      </c>
      <c r="CC108" s="1">
        <f t="shared" si="78"/>
        <v>486.10783301771238</v>
      </c>
      <c r="CD108" s="1">
        <f t="shared" si="78"/>
        <v>495.82998967806668</v>
      </c>
      <c r="CE108" s="1">
        <f t="shared" si="78"/>
        <v>505.74658947162789</v>
      </c>
    </row>
    <row r="109" spans="2:83" x14ac:dyDescent="0.35">
      <c r="B109">
        <f t="shared" si="62"/>
        <v>2046</v>
      </c>
      <c r="D109" t="s">
        <v>29</v>
      </c>
      <c r="G109" s="1">
        <f t="shared" si="71"/>
        <v>0</v>
      </c>
      <c r="H109" s="1">
        <f t="shared" si="71"/>
        <v>0</v>
      </c>
      <c r="I109" s="1">
        <f t="shared" si="71"/>
        <v>0</v>
      </c>
      <c r="J109" s="1">
        <f t="shared" si="71"/>
        <v>0</v>
      </c>
      <c r="K109" s="1">
        <f t="shared" si="71"/>
        <v>0</v>
      </c>
      <c r="L109" s="1">
        <f t="shared" si="71"/>
        <v>0</v>
      </c>
      <c r="M109" s="1">
        <f t="shared" si="71"/>
        <v>0</v>
      </c>
      <c r="N109" s="1">
        <f t="shared" si="71"/>
        <v>0</v>
      </c>
      <c r="O109" s="1">
        <f t="shared" si="71"/>
        <v>0</v>
      </c>
      <c r="P109" s="1">
        <f t="shared" si="71"/>
        <v>0</v>
      </c>
      <c r="Q109" s="1">
        <f t="shared" si="72"/>
        <v>0</v>
      </c>
      <c r="R109" s="1">
        <f t="shared" si="72"/>
        <v>0</v>
      </c>
      <c r="S109" s="1">
        <f t="shared" si="72"/>
        <v>0</v>
      </c>
      <c r="T109" s="1">
        <f t="shared" si="72"/>
        <v>0</v>
      </c>
      <c r="U109" s="1">
        <f t="shared" si="72"/>
        <v>0</v>
      </c>
      <c r="V109" s="1">
        <f t="shared" si="72"/>
        <v>0</v>
      </c>
      <c r="W109" s="1">
        <f t="shared" si="72"/>
        <v>0</v>
      </c>
      <c r="X109" s="1">
        <f t="shared" si="72"/>
        <v>0</v>
      </c>
      <c r="Y109" s="1">
        <f t="shared" si="72"/>
        <v>0</v>
      </c>
      <c r="Z109" s="1">
        <f t="shared" si="72"/>
        <v>0</v>
      </c>
      <c r="AA109" s="1">
        <f t="shared" si="73"/>
        <v>0</v>
      </c>
      <c r="AB109" s="1">
        <f t="shared" si="73"/>
        <v>0</v>
      </c>
      <c r="AC109" s="1">
        <f t="shared" si="73"/>
        <v>173.58959408534929</v>
      </c>
      <c r="AD109" s="1">
        <f t="shared" si="73"/>
        <v>177.06138596705628</v>
      </c>
      <c r="AE109" s="1">
        <f t="shared" si="73"/>
        <v>180.6026136863974</v>
      </c>
      <c r="AF109" s="1">
        <f t="shared" si="73"/>
        <v>184.21466596012533</v>
      </c>
      <c r="AG109" s="1">
        <f t="shared" si="73"/>
        <v>187.89895927932784</v>
      </c>
      <c r="AH109" s="1">
        <f t="shared" si="73"/>
        <v>191.65693846491442</v>
      </c>
      <c r="AI109" s="1">
        <f t="shared" si="73"/>
        <v>195.49007723421272</v>
      </c>
      <c r="AJ109" s="1">
        <f t="shared" si="73"/>
        <v>199.39987877889692</v>
      </c>
      <c r="AK109" s="1">
        <f t="shared" si="74"/>
        <v>203.38787635447488</v>
      </c>
      <c r="AL109" s="1">
        <f t="shared" si="74"/>
        <v>207.45563388156438</v>
      </c>
      <c r="AM109" s="1">
        <f t="shared" si="74"/>
        <v>211.60474655919569</v>
      </c>
      <c r="AN109" s="1">
        <f t="shared" si="74"/>
        <v>215.83684149037956</v>
      </c>
      <c r="AO109" s="1">
        <f t="shared" si="74"/>
        <v>220.15357832018717</v>
      </c>
      <c r="AP109" s="1">
        <f t="shared" si="74"/>
        <v>224.55664988659092</v>
      </c>
      <c r="AQ109" s="1">
        <f t="shared" si="74"/>
        <v>229.04778288432274</v>
      </c>
      <c r="AR109" s="1">
        <f t="shared" si="74"/>
        <v>233.62873854200913</v>
      </c>
      <c r="AS109" s="1">
        <f t="shared" si="74"/>
        <v>238.30131331284937</v>
      </c>
      <c r="AT109" s="1">
        <f t="shared" si="74"/>
        <v>243.06733957910637</v>
      </c>
      <c r="AU109" s="1">
        <f t="shared" si="75"/>
        <v>247.92868637068847</v>
      </c>
      <c r="AV109" s="1">
        <f t="shared" si="75"/>
        <v>252.88726009810222</v>
      </c>
      <c r="AW109" s="1">
        <f t="shared" si="75"/>
        <v>257.94500530006439</v>
      </c>
      <c r="AX109" s="1">
        <f t="shared" si="75"/>
        <v>263.10390540606568</v>
      </c>
      <c r="AY109" s="1">
        <f t="shared" si="75"/>
        <v>268.36598351418701</v>
      </c>
      <c r="AZ109" s="1">
        <f t="shared" si="75"/>
        <v>273.73330318447074</v>
      </c>
      <c r="BA109" s="1">
        <f t="shared" si="75"/>
        <v>279.20796924816017</v>
      </c>
      <c r="BB109" s="1">
        <f t="shared" si="75"/>
        <v>284.79212863312335</v>
      </c>
      <c r="BC109" s="1">
        <f t="shared" si="75"/>
        <v>290.48797120578581</v>
      </c>
      <c r="BD109" s="1">
        <f t="shared" si="75"/>
        <v>296.29773062990148</v>
      </c>
      <c r="BE109" s="1">
        <f t="shared" si="76"/>
        <v>302.22368524249953</v>
      </c>
      <c r="BF109" s="1">
        <f t="shared" si="76"/>
        <v>308.26815894734955</v>
      </c>
      <c r="BG109" s="1">
        <f t="shared" si="76"/>
        <v>314.43352212629657</v>
      </c>
      <c r="BH109" s="1">
        <f t="shared" si="76"/>
        <v>320.72219256882244</v>
      </c>
      <c r="BI109" s="1">
        <f t="shared" si="76"/>
        <v>327.1366364201989</v>
      </c>
      <c r="BJ109" s="1">
        <f t="shared" si="76"/>
        <v>333.67936914860286</v>
      </c>
      <c r="BK109" s="1">
        <f t="shared" si="76"/>
        <v>340.35295653157499</v>
      </c>
      <c r="BL109" s="1">
        <f t="shared" si="76"/>
        <v>347.16001566220638</v>
      </c>
      <c r="BM109" s="1">
        <f t="shared" si="76"/>
        <v>354.10321597545055</v>
      </c>
      <c r="BN109" s="1">
        <f t="shared" si="76"/>
        <v>361.18528029495963</v>
      </c>
      <c r="BO109" s="1">
        <f t="shared" si="77"/>
        <v>368.40898590085874</v>
      </c>
      <c r="BP109" s="1">
        <f t="shared" si="77"/>
        <v>375.77716561887593</v>
      </c>
      <c r="BQ109" s="1">
        <f t="shared" si="77"/>
        <v>383.29270893125363</v>
      </c>
      <c r="BR109" s="1">
        <f t="shared" si="77"/>
        <v>390.9585631098787</v>
      </c>
      <c r="BS109" s="1">
        <f t="shared" si="77"/>
        <v>398.77773437207628</v>
      </c>
      <c r="BT109" s="1">
        <f t="shared" si="77"/>
        <v>406.75328905951778</v>
      </c>
      <c r="BU109" s="1">
        <f t="shared" si="77"/>
        <v>414.88835484070813</v>
      </c>
      <c r="BV109" s="1">
        <f t="shared" si="77"/>
        <v>423.18612193752233</v>
      </c>
      <c r="BW109" s="1">
        <f t="shared" si="77"/>
        <v>431.64984437627277</v>
      </c>
      <c r="BX109" s="1">
        <f t="shared" si="77"/>
        <v>440.28284126379816</v>
      </c>
      <c r="BY109" s="1">
        <f t="shared" si="78"/>
        <v>449.08849808907416</v>
      </c>
      <c r="BZ109" s="1">
        <f t="shared" si="78"/>
        <v>458.07026805085565</v>
      </c>
      <c r="CA109" s="1">
        <f t="shared" si="78"/>
        <v>467.23167341187275</v>
      </c>
      <c r="CB109" s="1">
        <f t="shared" si="78"/>
        <v>476.57630688011017</v>
      </c>
      <c r="CC109" s="1">
        <f t="shared" si="78"/>
        <v>486.10783301771244</v>
      </c>
      <c r="CD109" s="1">
        <f t="shared" si="78"/>
        <v>495.82998967806662</v>
      </c>
      <c r="CE109" s="1">
        <f t="shared" si="78"/>
        <v>505.746589471628</v>
      </c>
    </row>
    <row r="110" spans="2:83" x14ac:dyDescent="0.35">
      <c r="B110">
        <f t="shared" si="62"/>
        <v>2047</v>
      </c>
      <c r="D110" t="s">
        <v>29</v>
      </c>
      <c r="G110" s="1">
        <f t="shared" si="71"/>
        <v>0</v>
      </c>
      <c r="H110" s="1">
        <f t="shared" si="71"/>
        <v>0</v>
      </c>
      <c r="I110" s="1">
        <f t="shared" si="71"/>
        <v>0</v>
      </c>
      <c r="J110" s="1">
        <f t="shared" si="71"/>
        <v>0</v>
      </c>
      <c r="K110" s="1">
        <f t="shared" si="71"/>
        <v>0</v>
      </c>
      <c r="L110" s="1">
        <f t="shared" si="71"/>
        <v>0</v>
      </c>
      <c r="M110" s="1">
        <f t="shared" si="71"/>
        <v>0</v>
      </c>
      <c r="N110" s="1">
        <f t="shared" si="71"/>
        <v>0</v>
      </c>
      <c r="O110" s="1">
        <f t="shared" si="71"/>
        <v>0</v>
      </c>
      <c r="P110" s="1">
        <f t="shared" si="71"/>
        <v>0</v>
      </c>
      <c r="Q110" s="1">
        <f t="shared" si="72"/>
        <v>0</v>
      </c>
      <c r="R110" s="1">
        <f t="shared" si="72"/>
        <v>0</v>
      </c>
      <c r="S110" s="1">
        <f t="shared" si="72"/>
        <v>0</v>
      </c>
      <c r="T110" s="1">
        <f t="shared" si="72"/>
        <v>0</v>
      </c>
      <c r="U110" s="1">
        <f t="shared" si="72"/>
        <v>0</v>
      </c>
      <c r="V110" s="1">
        <f t="shared" si="72"/>
        <v>0</v>
      </c>
      <c r="W110" s="1">
        <f t="shared" si="72"/>
        <v>0</v>
      </c>
      <c r="X110" s="1">
        <f t="shared" si="72"/>
        <v>0</v>
      </c>
      <c r="Y110" s="1">
        <f t="shared" si="72"/>
        <v>0</v>
      </c>
      <c r="Z110" s="1">
        <f t="shared" si="72"/>
        <v>0</v>
      </c>
      <c r="AA110" s="1">
        <f t="shared" si="73"/>
        <v>0</v>
      </c>
      <c r="AB110" s="1">
        <f t="shared" si="73"/>
        <v>0</v>
      </c>
      <c r="AC110" s="1">
        <f t="shared" si="73"/>
        <v>0</v>
      </c>
      <c r="AD110" s="1">
        <f t="shared" si="73"/>
        <v>177.06138596705628</v>
      </c>
      <c r="AE110" s="1">
        <f t="shared" si="73"/>
        <v>180.6026136863974</v>
      </c>
      <c r="AF110" s="1">
        <f t="shared" si="73"/>
        <v>184.21466596012536</v>
      </c>
      <c r="AG110" s="1">
        <f t="shared" si="73"/>
        <v>187.89895927932784</v>
      </c>
      <c r="AH110" s="1">
        <f t="shared" si="73"/>
        <v>191.65693846491442</v>
      </c>
      <c r="AI110" s="1">
        <f t="shared" si="73"/>
        <v>195.49007723421272</v>
      </c>
      <c r="AJ110" s="1">
        <f t="shared" si="73"/>
        <v>199.39987877889698</v>
      </c>
      <c r="AK110" s="1">
        <f t="shared" si="74"/>
        <v>203.38787635447488</v>
      </c>
      <c r="AL110" s="1">
        <f t="shared" si="74"/>
        <v>207.45563388156438</v>
      </c>
      <c r="AM110" s="1">
        <f t="shared" si="74"/>
        <v>211.60474655919566</v>
      </c>
      <c r="AN110" s="1">
        <f t="shared" si="74"/>
        <v>215.83684149037958</v>
      </c>
      <c r="AO110" s="1">
        <f t="shared" si="74"/>
        <v>220.15357832018714</v>
      </c>
      <c r="AP110" s="1">
        <f t="shared" si="74"/>
        <v>224.55664988659092</v>
      </c>
      <c r="AQ110" s="1">
        <f t="shared" si="74"/>
        <v>229.04778288432274</v>
      </c>
      <c r="AR110" s="1">
        <f t="shared" si="74"/>
        <v>233.62873854200922</v>
      </c>
      <c r="AS110" s="1">
        <f t="shared" si="74"/>
        <v>238.30131331284932</v>
      </c>
      <c r="AT110" s="1">
        <f t="shared" si="74"/>
        <v>243.06733957910635</v>
      </c>
      <c r="AU110" s="1">
        <f t="shared" si="75"/>
        <v>247.9286863706885</v>
      </c>
      <c r="AV110" s="1">
        <f t="shared" si="75"/>
        <v>252.88726009810225</v>
      </c>
      <c r="AW110" s="1">
        <f t="shared" si="75"/>
        <v>257.94500530006428</v>
      </c>
      <c r="AX110" s="1">
        <f t="shared" si="75"/>
        <v>263.10390540606568</v>
      </c>
      <c r="AY110" s="1">
        <f t="shared" si="75"/>
        <v>268.36598351418701</v>
      </c>
      <c r="AZ110" s="1">
        <f t="shared" si="75"/>
        <v>273.73330318447074</v>
      </c>
      <c r="BA110" s="1">
        <f t="shared" si="75"/>
        <v>279.20796924816011</v>
      </c>
      <c r="BB110" s="1">
        <f t="shared" si="75"/>
        <v>284.79212863312335</v>
      </c>
      <c r="BC110" s="1">
        <f t="shared" si="75"/>
        <v>290.48797120578581</v>
      </c>
      <c r="BD110" s="1">
        <f t="shared" si="75"/>
        <v>296.29773062990154</v>
      </c>
      <c r="BE110" s="1">
        <f t="shared" si="76"/>
        <v>302.22368524249953</v>
      </c>
      <c r="BF110" s="1">
        <f t="shared" si="76"/>
        <v>308.26815894734955</v>
      </c>
      <c r="BG110" s="1">
        <f t="shared" si="76"/>
        <v>314.43352212629651</v>
      </c>
      <c r="BH110" s="1">
        <f t="shared" si="76"/>
        <v>320.72219256882249</v>
      </c>
      <c r="BI110" s="1">
        <f t="shared" si="76"/>
        <v>327.13663642019884</v>
      </c>
      <c r="BJ110" s="1">
        <f t="shared" si="76"/>
        <v>333.67936914860292</v>
      </c>
      <c r="BK110" s="1">
        <f t="shared" si="76"/>
        <v>340.35295653157493</v>
      </c>
      <c r="BL110" s="1">
        <f t="shared" si="76"/>
        <v>347.16001566220649</v>
      </c>
      <c r="BM110" s="1">
        <f t="shared" si="76"/>
        <v>354.1032159754505</v>
      </c>
      <c r="BN110" s="1">
        <f t="shared" si="76"/>
        <v>361.18528029495957</v>
      </c>
      <c r="BO110" s="1">
        <f t="shared" si="77"/>
        <v>368.4089859008588</v>
      </c>
      <c r="BP110" s="1">
        <f t="shared" si="77"/>
        <v>375.77716561887593</v>
      </c>
      <c r="BQ110" s="1">
        <f t="shared" si="77"/>
        <v>383.2927089312534</v>
      </c>
      <c r="BR110" s="1">
        <f t="shared" si="77"/>
        <v>390.9585631098787</v>
      </c>
      <c r="BS110" s="1">
        <f t="shared" si="77"/>
        <v>398.77773437207628</v>
      </c>
      <c r="BT110" s="1">
        <f t="shared" si="77"/>
        <v>406.75328905951778</v>
      </c>
      <c r="BU110" s="1">
        <f t="shared" si="77"/>
        <v>414.88835484070813</v>
      </c>
      <c r="BV110" s="1">
        <f t="shared" si="77"/>
        <v>423.18612193752233</v>
      </c>
      <c r="BW110" s="1">
        <f t="shared" si="77"/>
        <v>431.64984437627277</v>
      </c>
      <c r="BX110" s="1">
        <f t="shared" si="77"/>
        <v>440.28284126379822</v>
      </c>
      <c r="BY110" s="1">
        <f t="shared" si="78"/>
        <v>449.08849808907411</v>
      </c>
      <c r="BZ110" s="1">
        <f t="shared" si="78"/>
        <v>458.07026805085565</v>
      </c>
      <c r="CA110" s="1">
        <f t="shared" si="78"/>
        <v>467.23167341187275</v>
      </c>
      <c r="CB110" s="1">
        <f t="shared" si="78"/>
        <v>476.57630688011022</v>
      </c>
      <c r="CC110" s="1">
        <f t="shared" si="78"/>
        <v>486.10783301771232</v>
      </c>
      <c r="CD110" s="1">
        <f t="shared" si="78"/>
        <v>495.82998967806668</v>
      </c>
      <c r="CE110" s="1">
        <f t="shared" si="78"/>
        <v>505.74658947162794</v>
      </c>
    </row>
    <row r="111" spans="2:83" x14ac:dyDescent="0.35">
      <c r="B111">
        <f t="shared" si="62"/>
        <v>2048</v>
      </c>
      <c r="D111" t="s">
        <v>29</v>
      </c>
      <c r="G111" s="1">
        <f t="shared" si="71"/>
        <v>0</v>
      </c>
      <c r="H111" s="1">
        <f t="shared" si="71"/>
        <v>0</v>
      </c>
      <c r="I111" s="1">
        <f t="shared" si="71"/>
        <v>0</v>
      </c>
      <c r="J111" s="1">
        <f t="shared" si="71"/>
        <v>0</v>
      </c>
      <c r="K111" s="1">
        <f t="shared" si="71"/>
        <v>0</v>
      </c>
      <c r="L111" s="1">
        <f t="shared" si="71"/>
        <v>0</v>
      </c>
      <c r="M111" s="1">
        <f t="shared" si="71"/>
        <v>0</v>
      </c>
      <c r="N111" s="1">
        <f t="shared" si="71"/>
        <v>0</v>
      </c>
      <c r="O111" s="1">
        <f t="shared" si="71"/>
        <v>0</v>
      </c>
      <c r="P111" s="1">
        <f t="shared" si="71"/>
        <v>0</v>
      </c>
      <c r="Q111" s="1">
        <f t="shared" si="72"/>
        <v>0</v>
      </c>
      <c r="R111" s="1">
        <f t="shared" si="72"/>
        <v>0</v>
      </c>
      <c r="S111" s="1">
        <f t="shared" si="72"/>
        <v>0</v>
      </c>
      <c r="T111" s="1">
        <f t="shared" si="72"/>
        <v>0</v>
      </c>
      <c r="U111" s="1">
        <f t="shared" si="72"/>
        <v>0</v>
      </c>
      <c r="V111" s="1">
        <f t="shared" si="72"/>
        <v>0</v>
      </c>
      <c r="W111" s="1">
        <f t="shared" si="72"/>
        <v>0</v>
      </c>
      <c r="X111" s="1">
        <f t="shared" si="72"/>
        <v>0</v>
      </c>
      <c r="Y111" s="1">
        <f t="shared" si="72"/>
        <v>0</v>
      </c>
      <c r="Z111" s="1">
        <f t="shared" si="72"/>
        <v>0</v>
      </c>
      <c r="AA111" s="1">
        <f t="shared" si="73"/>
        <v>0</v>
      </c>
      <c r="AB111" s="1">
        <f t="shared" si="73"/>
        <v>0</v>
      </c>
      <c r="AC111" s="1">
        <f t="shared" si="73"/>
        <v>0</v>
      </c>
      <c r="AD111" s="1">
        <f t="shared" si="73"/>
        <v>0</v>
      </c>
      <c r="AE111" s="1">
        <f t="shared" si="73"/>
        <v>180.6026136863974</v>
      </c>
      <c r="AF111" s="1">
        <f t="shared" si="73"/>
        <v>184.21466596012536</v>
      </c>
      <c r="AG111" s="1">
        <f t="shared" si="73"/>
        <v>187.89895927932787</v>
      </c>
      <c r="AH111" s="1">
        <f t="shared" si="73"/>
        <v>191.65693846491439</v>
      </c>
      <c r="AI111" s="1">
        <f t="shared" si="73"/>
        <v>195.49007723421269</v>
      </c>
      <c r="AJ111" s="1">
        <f t="shared" si="73"/>
        <v>199.39987877889695</v>
      </c>
      <c r="AK111" s="1">
        <f t="shared" si="74"/>
        <v>203.38787635447491</v>
      </c>
      <c r="AL111" s="1">
        <f t="shared" si="74"/>
        <v>207.45563388156435</v>
      </c>
      <c r="AM111" s="1">
        <f t="shared" si="74"/>
        <v>211.60474655919566</v>
      </c>
      <c r="AN111" s="1">
        <f t="shared" si="74"/>
        <v>215.83684149037958</v>
      </c>
      <c r="AO111" s="1">
        <f t="shared" si="74"/>
        <v>220.15357832018719</v>
      </c>
      <c r="AP111" s="1">
        <f t="shared" si="74"/>
        <v>224.55664988659089</v>
      </c>
      <c r="AQ111" s="1">
        <f t="shared" si="74"/>
        <v>229.04778288432274</v>
      </c>
      <c r="AR111" s="1">
        <f t="shared" si="74"/>
        <v>233.62873854200919</v>
      </c>
      <c r="AS111" s="1">
        <f t="shared" si="74"/>
        <v>238.3013133128494</v>
      </c>
      <c r="AT111" s="1">
        <f t="shared" si="74"/>
        <v>243.06733957910632</v>
      </c>
      <c r="AU111" s="1">
        <f t="shared" si="75"/>
        <v>247.92868637068847</v>
      </c>
      <c r="AV111" s="1">
        <f t="shared" si="75"/>
        <v>252.88726009810227</v>
      </c>
      <c r="AW111" s="1">
        <f t="shared" si="75"/>
        <v>257.94500530006428</v>
      </c>
      <c r="AX111" s="1">
        <f t="shared" si="75"/>
        <v>263.10390540606556</v>
      </c>
      <c r="AY111" s="1">
        <f t="shared" si="75"/>
        <v>268.36598351418701</v>
      </c>
      <c r="AZ111" s="1">
        <f t="shared" si="75"/>
        <v>273.73330318447074</v>
      </c>
      <c r="BA111" s="1">
        <f t="shared" si="75"/>
        <v>279.20796924816017</v>
      </c>
      <c r="BB111" s="1">
        <f t="shared" si="75"/>
        <v>284.79212863312335</v>
      </c>
      <c r="BC111" s="1">
        <f t="shared" si="75"/>
        <v>290.48797120578581</v>
      </c>
      <c r="BD111" s="1">
        <f t="shared" si="75"/>
        <v>296.29773062990154</v>
      </c>
      <c r="BE111" s="1">
        <f t="shared" si="76"/>
        <v>302.22368524249958</v>
      </c>
      <c r="BF111" s="1">
        <f t="shared" si="76"/>
        <v>308.26815894734955</v>
      </c>
      <c r="BG111" s="1">
        <f t="shared" si="76"/>
        <v>314.43352212629657</v>
      </c>
      <c r="BH111" s="1">
        <f t="shared" si="76"/>
        <v>320.72219256882249</v>
      </c>
      <c r="BI111" s="1">
        <f t="shared" si="76"/>
        <v>327.13663642019895</v>
      </c>
      <c r="BJ111" s="1">
        <f t="shared" si="76"/>
        <v>333.67936914860286</v>
      </c>
      <c r="BK111" s="1">
        <f t="shared" si="76"/>
        <v>340.35295653157499</v>
      </c>
      <c r="BL111" s="1">
        <f t="shared" si="76"/>
        <v>347.16001566220643</v>
      </c>
      <c r="BM111" s="1">
        <f t="shared" si="76"/>
        <v>354.10321597545061</v>
      </c>
      <c r="BN111" s="1">
        <f t="shared" si="76"/>
        <v>361.18528029495951</v>
      </c>
      <c r="BO111" s="1">
        <f t="shared" si="77"/>
        <v>368.4089859008588</v>
      </c>
      <c r="BP111" s="1">
        <f t="shared" si="77"/>
        <v>375.77716561887598</v>
      </c>
      <c r="BQ111" s="1">
        <f t="shared" si="77"/>
        <v>383.29270893125346</v>
      </c>
      <c r="BR111" s="1">
        <f t="shared" si="77"/>
        <v>390.95856310987853</v>
      </c>
      <c r="BS111" s="1">
        <f t="shared" si="77"/>
        <v>398.77773437207628</v>
      </c>
      <c r="BT111" s="1">
        <f t="shared" si="77"/>
        <v>406.75328905951784</v>
      </c>
      <c r="BU111" s="1">
        <f t="shared" si="77"/>
        <v>414.88835484070813</v>
      </c>
      <c r="BV111" s="1">
        <f t="shared" si="77"/>
        <v>423.18612193752227</v>
      </c>
      <c r="BW111" s="1">
        <f t="shared" si="77"/>
        <v>431.64984437627277</v>
      </c>
      <c r="BX111" s="1">
        <f t="shared" si="77"/>
        <v>440.28284126379822</v>
      </c>
      <c r="BY111" s="1">
        <f t="shared" si="78"/>
        <v>449.08849808907422</v>
      </c>
      <c r="BZ111" s="1">
        <f t="shared" si="78"/>
        <v>458.07026805085559</v>
      </c>
      <c r="CA111" s="1">
        <f t="shared" si="78"/>
        <v>467.23167341187275</v>
      </c>
      <c r="CB111" s="1">
        <f t="shared" si="78"/>
        <v>476.57630688011022</v>
      </c>
      <c r="CC111" s="1">
        <f t="shared" si="78"/>
        <v>486.10783301771244</v>
      </c>
      <c r="CD111" s="1">
        <f t="shared" si="78"/>
        <v>495.82998967806662</v>
      </c>
      <c r="CE111" s="1">
        <f t="shared" si="78"/>
        <v>505.746589471628</v>
      </c>
    </row>
    <row r="112" spans="2:83" x14ac:dyDescent="0.35">
      <c r="B112">
        <f t="shared" si="62"/>
        <v>2049</v>
      </c>
      <c r="D112" t="s">
        <v>29</v>
      </c>
      <c r="G112" s="1">
        <f t="shared" si="71"/>
        <v>0</v>
      </c>
      <c r="H112" s="1">
        <f t="shared" si="71"/>
        <v>0</v>
      </c>
      <c r="I112" s="1">
        <f t="shared" si="71"/>
        <v>0</v>
      </c>
      <c r="J112" s="1">
        <f t="shared" si="71"/>
        <v>0</v>
      </c>
      <c r="K112" s="1">
        <f t="shared" si="71"/>
        <v>0</v>
      </c>
      <c r="L112" s="1">
        <f t="shared" si="71"/>
        <v>0</v>
      </c>
      <c r="M112" s="1">
        <f t="shared" si="71"/>
        <v>0</v>
      </c>
      <c r="N112" s="1">
        <f t="shared" si="71"/>
        <v>0</v>
      </c>
      <c r="O112" s="1">
        <f t="shared" si="71"/>
        <v>0</v>
      </c>
      <c r="P112" s="1">
        <f t="shared" si="71"/>
        <v>0</v>
      </c>
      <c r="Q112" s="1">
        <f t="shared" si="72"/>
        <v>0</v>
      </c>
      <c r="R112" s="1">
        <f t="shared" si="72"/>
        <v>0</v>
      </c>
      <c r="S112" s="1">
        <f t="shared" si="72"/>
        <v>0</v>
      </c>
      <c r="T112" s="1">
        <f t="shared" si="72"/>
        <v>0</v>
      </c>
      <c r="U112" s="1">
        <f t="shared" si="72"/>
        <v>0</v>
      </c>
      <c r="V112" s="1">
        <f t="shared" si="72"/>
        <v>0</v>
      </c>
      <c r="W112" s="1">
        <f t="shared" si="72"/>
        <v>0</v>
      </c>
      <c r="X112" s="1">
        <f t="shared" si="72"/>
        <v>0</v>
      </c>
      <c r="Y112" s="1">
        <f t="shared" si="72"/>
        <v>0</v>
      </c>
      <c r="Z112" s="1">
        <f t="shared" si="72"/>
        <v>0</v>
      </c>
      <c r="AA112" s="1">
        <f t="shared" si="73"/>
        <v>0</v>
      </c>
      <c r="AB112" s="1">
        <f t="shared" si="73"/>
        <v>0</v>
      </c>
      <c r="AC112" s="1">
        <f t="shared" si="73"/>
        <v>0</v>
      </c>
      <c r="AD112" s="1">
        <f t="shared" si="73"/>
        <v>0</v>
      </c>
      <c r="AE112" s="1">
        <f t="shared" si="73"/>
        <v>0</v>
      </c>
      <c r="AF112" s="1">
        <f t="shared" si="73"/>
        <v>184.21466596012536</v>
      </c>
      <c r="AG112" s="1">
        <f t="shared" si="73"/>
        <v>187.89895927932787</v>
      </c>
      <c r="AH112" s="1">
        <f t="shared" si="73"/>
        <v>191.65693846491442</v>
      </c>
      <c r="AI112" s="1">
        <f t="shared" si="73"/>
        <v>195.49007723421269</v>
      </c>
      <c r="AJ112" s="1">
        <f t="shared" si="73"/>
        <v>199.39987877889695</v>
      </c>
      <c r="AK112" s="1">
        <f t="shared" si="74"/>
        <v>203.38787635447491</v>
      </c>
      <c r="AL112" s="1">
        <f t="shared" si="74"/>
        <v>207.45563388156441</v>
      </c>
      <c r="AM112" s="1">
        <f t="shared" si="74"/>
        <v>211.60474655919566</v>
      </c>
      <c r="AN112" s="1">
        <f t="shared" si="74"/>
        <v>215.83684149037958</v>
      </c>
      <c r="AO112" s="1">
        <f t="shared" si="74"/>
        <v>220.15357832018719</v>
      </c>
      <c r="AP112" s="1">
        <f t="shared" si="74"/>
        <v>224.55664988659095</v>
      </c>
      <c r="AQ112" s="1">
        <f t="shared" si="74"/>
        <v>229.04778288432271</v>
      </c>
      <c r="AR112" s="1">
        <f t="shared" si="74"/>
        <v>233.62873854200922</v>
      </c>
      <c r="AS112" s="1">
        <f t="shared" si="74"/>
        <v>238.30131331284937</v>
      </c>
      <c r="AT112" s="1">
        <f t="shared" si="74"/>
        <v>243.06733957910637</v>
      </c>
      <c r="AU112" s="1">
        <f t="shared" si="75"/>
        <v>247.92868637068844</v>
      </c>
      <c r="AV112" s="1">
        <f t="shared" si="75"/>
        <v>252.88726009810225</v>
      </c>
      <c r="AW112" s="1">
        <f t="shared" si="75"/>
        <v>257.94500530006434</v>
      </c>
      <c r="AX112" s="1">
        <f t="shared" si="75"/>
        <v>263.10390540606556</v>
      </c>
      <c r="AY112" s="1">
        <f t="shared" si="75"/>
        <v>268.36598351418689</v>
      </c>
      <c r="AZ112" s="1">
        <f t="shared" si="75"/>
        <v>273.73330318447074</v>
      </c>
      <c r="BA112" s="1">
        <f t="shared" si="75"/>
        <v>279.20796924816017</v>
      </c>
      <c r="BB112" s="1">
        <f t="shared" si="75"/>
        <v>284.79212863312335</v>
      </c>
      <c r="BC112" s="1">
        <f t="shared" si="75"/>
        <v>290.48797120578581</v>
      </c>
      <c r="BD112" s="1">
        <f t="shared" si="75"/>
        <v>296.29773062990154</v>
      </c>
      <c r="BE112" s="1">
        <f t="shared" si="76"/>
        <v>302.22368524249958</v>
      </c>
      <c r="BF112" s="1">
        <f t="shared" si="76"/>
        <v>308.2681589473496</v>
      </c>
      <c r="BG112" s="1">
        <f t="shared" si="76"/>
        <v>314.43352212629651</v>
      </c>
      <c r="BH112" s="1">
        <f t="shared" si="76"/>
        <v>320.72219256882249</v>
      </c>
      <c r="BI112" s="1">
        <f t="shared" si="76"/>
        <v>327.1366364201989</v>
      </c>
      <c r="BJ112" s="1">
        <f t="shared" si="76"/>
        <v>333.67936914860292</v>
      </c>
      <c r="BK112" s="1">
        <f t="shared" si="76"/>
        <v>340.35295653157493</v>
      </c>
      <c r="BL112" s="1">
        <f t="shared" si="76"/>
        <v>347.16001566220643</v>
      </c>
      <c r="BM112" s="1">
        <f t="shared" si="76"/>
        <v>354.10321597545055</v>
      </c>
      <c r="BN112" s="1">
        <f t="shared" si="76"/>
        <v>361.18528029495963</v>
      </c>
      <c r="BO112" s="1">
        <f t="shared" si="77"/>
        <v>368.40898590085868</v>
      </c>
      <c r="BP112" s="1">
        <f t="shared" si="77"/>
        <v>375.77716561887593</v>
      </c>
      <c r="BQ112" s="1">
        <f t="shared" si="77"/>
        <v>383.29270893125351</v>
      </c>
      <c r="BR112" s="1">
        <f t="shared" si="77"/>
        <v>390.95856310987853</v>
      </c>
      <c r="BS112" s="1">
        <f t="shared" si="77"/>
        <v>398.77773437207605</v>
      </c>
      <c r="BT112" s="1">
        <f t="shared" si="77"/>
        <v>406.75328905951784</v>
      </c>
      <c r="BU112" s="1">
        <f t="shared" si="77"/>
        <v>414.88835484070819</v>
      </c>
      <c r="BV112" s="1">
        <f t="shared" si="77"/>
        <v>423.18612193752233</v>
      </c>
      <c r="BW112" s="1">
        <f t="shared" si="77"/>
        <v>431.64984437627277</v>
      </c>
      <c r="BX112" s="1">
        <f t="shared" si="77"/>
        <v>440.28284126379828</v>
      </c>
      <c r="BY112" s="1">
        <f t="shared" si="78"/>
        <v>449.08849808907422</v>
      </c>
      <c r="BZ112" s="1">
        <f t="shared" si="78"/>
        <v>458.07026805085576</v>
      </c>
      <c r="CA112" s="1">
        <f t="shared" si="78"/>
        <v>467.23167341187275</v>
      </c>
      <c r="CB112" s="1">
        <f t="shared" si="78"/>
        <v>476.57630688011028</v>
      </c>
      <c r="CC112" s="1">
        <f t="shared" si="78"/>
        <v>486.10783301771244</v>
      </c>
      <c r="CD112" s="1">
        <f t="shared" si="78"/>
        <v>495.82998967806674</v>
      </c>
      <c r="CE112" s="1">
        <f t="shared" si="78"/>
        <v>505.746589471628</v>
      </c>
    </row>
    <row r="113" spans="2:83" x14ac:dyDescent="0.35">
      <c r="B113">
        <f t="shared" si="62"/>
        <v>2050</v>
      </c>
      <c r="D113" t="s">
        <v>29</v>
      </c>
      <c r="G113" s="1">
        <f t="shared" si="71"/>
        <v>0</v>
      </c>
      <c r="H113" s="1">
        <f t="shared" si="71"/>
        <v>0</v>
      </c>
      <c r="I113" s="1">
        <f t="shared" si="71"/>
        <v>0</v>
      </c>
      <c r="J113" s="1">
        <f t="shared" si="71"/>
        <v>0</v>
      </c>
      <c r="K113" s="1">
        <f t="shared" si="71"/>
        <v>0</v>
      </c>
      <c r="L113" s="1">
        <f t="shared" si="71"/>
        <v>0</v>
      </c>
      <c r="M113" s="1">
        <f t="shared" si="71"/>
        <v>0</v>
      </c>
      <c r="N113" s="1">
        <f t="shared" si="71"/>
        <v>0</v>
      </c>
      <c r="O113" s="1">
        <f t="shared" si="71"/>
        <v>0</v>
      </c>
      <c r="P113" s="1">
        <f t="shared" si="71"/>
        <v>0</v>
      </c>
      <c r="Q113" s="1">
        <f t="shared" si="72"/>
        <v>0</v>
      </c>
      <c r="R113" s="1">
        <f t="shared" si="72"/>
        <v>0</v>
      </c>
      <c r="S113" s="1">
        <f t="shared" si="72"/>
        <v>0</v>
      </c>
      <c r="T113" s="1">
        <f t="shared" si="72"/>
        <v>0</v>
      </c>
      <c r="U113" s="1">
        <f t="shared" si="72"/>
        <v>0</v>
      </c>
      <c r="V113" s="1">
        <f t="shared" si="72"/>
        <v>0</v>
      </c>
      <c r="W113" s="1">
        <f t="shared" si="72"/>
        <v>0</v>
      </c>
      <c r="X113" s="1">
        <f t="shared" si="72"/>
        <v>0</v>
      </c>
      <c r="Y113" s="1">
        <f t="shared" si="72"/>
        <v>0</v>
      </c>
      <c r="Z113" s="1">
        <f t="shared" si="72"/>
        <v>0</v>
      </c>
      <c r="AA113" s="1">
        <f t="shared" si="73"/>
        <v>0</v>
      </c>
      <c r="AB113" s="1">
        <f t="shared" si="73"/>
        <v>0</v>
      </c>
      <c r="AC113" s="1">
        <f t="shared" si="73"/>
        <v>0</v>
      </c>
      <c r="AD113" s="1">
        <f t="shared" si="73"/>
        <v>0</v>
      </c>
      <c r="AE113" s="1">
        <f t="shared" si="73"/>
        <v>0</v>
      </c>
      <c r="AF113" s="1">
        <f t="shared" si="73"/>
        <v>0</v>
      </c>
      <c r="AG113" s="1">
        <f t="shared" si="73"/>
        <v>187.89895927932787</v>
      </c>
      <c r="AH113" s="1">
        <f t="shared" si="73"/>
        <v>191.65693846491442</v>
      </c>
      <c r="AI113" s="1">
        <f t="shared" si="73"/>
        <v>195.49007723421272</v>
      </c>
      <c r="AJ113" s="1">
        <f t="shared" si="73"/>
        <v>199.39987877889695</v>
      </c>
      <c r="AK113" s="1">
        <f t="shared" si="74"/>
        <v>203.38787635447491</v>
      </c>
      <c r="AL113" s="1">
        <f t="shared" si="74"/>
        <v>207.45563388156441</v>
      </c>
      <c r="AM113" s="1">
        <f t="shared" si="74"/>
        <v>211.60474655919572</v>
      </c>
      <c r="AN113" s="1">
        <f t="shared" si="74"/>
        <v>215.83684149037958</v>
      </c>
      <c r="AO113" s="1">
        <f t="shared" si="74"/>
        <v>220.15357832018719</v>
      </c>
      <c r="AP113" s="1">
        <f t="shared" si="74"/>
        <v>224.55664988659092</v>
      </c>
      <c r="AQ113" s="1">
        <f t="shared" si="74"/>
        <v>229.04778288432277</v>
      </c>
      <c r="AR113" s="1">
        <f t="shared" si="74"/>
        <v>233.62873854200916</v>
      </c>
      <c r="AS113" s="1">
        <f t="shared" si="74"/>
        <v>238.3013133128494</v>
      </c>
      <c r="AT113" s="1">
        <f t="shared" si="74"/>
        <v>243.06733957910637</v>
      </c>
      <c r="AU113" s="1">
        <f t="shared" si="75"/>
        <v>247.92868637068852</v>
      </c>
      <c r="AV113" s="1">
        <f t="shared" si="75"/>
        <v>252.88726009810222</v>
      </c>
      <c r="AW113" s="1">
        <f t="shared" si="75"/>
        <v>257.94500530006428</v>
      </c>
      <c r="AX113" s="1">
        <f t="shared" si="75"/>
        <v>263.10390540606562</v>
      </c>
      <c r="AY113" s="1">
        <f t="shared" si="75"/>
        <v>268.36598351418689</v>
      </c>
      <c r="AZ113" s="1">
        <f t="shared" si="75"/>
        <v>273.73330318447063</v>
      </c>
      <c r="BA113" s="1">
        <f t="shared" si="75"/>
        <v>279.20796924816017</v>
      </c>
      <c r="BB113" s="1">
        <f t="shared" si="75"/>
        <v>284.79212863312335</v>
      </c>
      <c r="BC113" s="1">
        <f t="shared" si="75"/>
        <v>290.48797120578581</v>
      </c>
      <c r="BD113" s="1">
        <f t="shared" si="75"/>
        <v>296.29773062990154</v>
      </c>
      <c r="BE113" s="1">
        <f t="shared" si="76"/>
        <v>302.22368524249958</v>
      </c>
      <c r="BF113" s="1">
        <f t="shared" si="76"/>
        <v>308.2681589473496</v>
      </c>
      <c r="BG113" s="1">
        <f t="shared" si="76"/>
        <v>314.43352212629657</v>
      </c>
      <c r="BH113" s="1">
        <f t="shared" si="76"/>
        <v>320.72219256882244</v>
      </c>
      <c r="BI113" s="1">
        <f t="shared" si="76"/>
        <v>327.13663642019895</v>
      </c>
      <c r="BJ113" s="1">
        <f t="shared" si="76"/>
        <v>333.67936914860292</v>
      </c>
      <c r="BK113" s="1">
        <f t="shared" si="76"/>
        <v>340.35295653157499</v>
      </c>
      <c r="BL113" s="1">
        <f t="shared" si="76"/>
        <v>347.16001566220643</v>
      </c>
      <c r="BM113" s="1">
        <f t="shared" si="76"/>
        <v>354.10321597545061</v>
      </c>
      <c r="BN113" s="1">
        <f t="shared" si="76"/>
        <v>361.18528029495957</v>
      </c>
      <c r="BO113" s="1">
        <f t="shared" si="77"/>
        <v>368.40898590085885</v>
      </c>
      <c r="BP113" s="1">
        <f t="shared" si="77"/>
        <v>375.77716561887587</v>
      </c>
      <c r="BQ113" s="1">
        <f t="shared" si="77"/>
        <v>383.29270893125346</v>
      </c>
      <c r="BR113" s="1">
        <f t="shared" si="77"/>
        <v>390.95856310987858</v>
      </c>
      <c r="BS113" s="1">
        <f t="shared" si="77"/>
        <v>398.77773437207611</v>
      </c>
      <c r="BT113" s="1">
        <f t="shared" si="77"/>
        <v>406.75328905951761</v>
      </c>
      <c r="BU113" s="1">
        <f t="shared" si="77"/>
        <v>414.88835484070819</v>
      </c>
      <c r="BV113" s="1">
        <f t="shared" si="77"/>
        <v>423.18612193752239</v>
      </c>
      <c r="BW113" s="1">
        <f t="shared" si="77"/>
        <v>431.64984437627282</v>
      </c>
      <c r="BX113" s="1">
        <f t="shared" si="77"/>
        <v>440.28284126379822</v>
      </c>
      <c r="BY113" s="1">
        <f t="shared" si="78"/>
        <v>449.08849808907422</v>
      </c>
      <c r="BZ113" s="1">
        <f t="shared" si="78"/>
        <v>458.0702680508557</v>
      </c>
      <c r="CA113" s="1">
        <f t="shared" si="78"/>
        <v>467.23167341187286</v>
      </c>
      <c r="CB113" s="1">
        <f t="shared" si="78"/>
        <v>476.57630688011022</v>
      </c>
      <c r="CC113" s="1">
        <f t="shared" si="78"/>
        <v>486.10783301771244</v>
      </c>
      <c r="CD113" s="1">
        <f t="shared" si="78"/>
        <v>495.82998967806668</v>
      </c>
      <c r="CE113" s="1">
        <f t="shared" si="78"/>
        <v>505.74658947162806</v>
      </c>
    </row>
    <row r="114" spans="2:83" x14ac:dyDescent="0.35">
      <c r="B114" s="45">
        <f t="shared" si="62"/>
        <v>2051</v>
      </c>
      <c r="C114" s="45"/>
      <c r="D114" s="45" t="s">
        <v>29</v>
      </c>
      <c r="E114" s="45"/>
      <c r="G114" s="1">
        <f t="shared" si="71"/>
        <v>0</v>
      </c>
      <c r="H114" s="1">
        <f t="shared" si="71"/>
        <v>0</v>
      </c>
      <c r="I114" s="1">
        <f t="shared" si="71"/>
        <v>0</v>
      </c>
      <c r="J114" s="1">
        <f t="shared" si="71"/>
        <v>0</v>
      </c>
      <c r="K114" s="1">
        <f t="shared" si="71"/>
        <v>0</v>
      </c>
      <c r="L114" s="1">
        <f t="shared" si="71"/>
        <v>0</v>
      </c>
      <c r="M114" s="1">
        <f t="shared" si="71"/>
        <v>0</v>
      </c>
      <c r="N114" s="1">
        <f t="shared" si="71"/>
        <v>0</v>
      </c>
      <c r="O114" s="1">
        <f t="shared" si="71"/>
        <v>0</v>
      </c>
      <c r="P114" s="1">
        <f t="shared" si="71"/>
        <v>0</v>
      </c>
      <c r="Q114" s="1">
        <f t="shared" si="72"/>
        <v>0</v>
      </c>
      <c r="R114" s="1">
        <f t="shared" si="72"/>
        <v>0</v>
      </c>
      <c r="S114" s="1">
        <f t="shared" si="72"/>
        <v>0</v>
      </c>
      <c r="T114" s="1">
        <f t="shared" si="72"/>
        <v>0</v>
      </c>
      <c r="U114" s="1">
        <f t="shared" si="72"/>
        <v>0</v>
      </c>
      <c r="V114" s="1">
        <f t="shared" si="72"/>
        <v>0</v>
      </c>
      <c r="W114" s="1">
        <f t="shared" si="72"/>
        <v>0</v>
      </c>
      <c r="X114" s="1">
        <f t="shared" si="72"/>
        <v>0</v>
      </c>
      <c r="Y114" s="1">
        <f t="shared" si="72"/>
        <v>0</v>
      </c>
      <c r="Z114" s="1">
        <f t="shared" si="72"/>
        <v>0</v>
      </c>
      <c r="AA114" s="1">
        <f t="shared" si="73"/>
        <v>0</v>
      </c>
      <c r="AB114" s="1">
        <f t="shared" si="73"/>
        <v>0</v>
      </c>
      <c r="AC114" s="1">
        <f t="shared" si="73"/>
        <v>0</v>
      </c>
      <c r="AD114" s="1">
        <f t="shared" si="73"/>
        <v>0</v>
      </c>
      <c r="AE114" s="1">
        <f t="shared" si="73"/>
        <v>0</v>
      </c>
      <c r="AF114" s="1">
        <f t="shared" si="73"/>
        <v>0</v>
      </c>
      <c r="AG114" s="1">
        <f t="shared" si="73"/>
        <v>0</v>
      </c>
      <c r="AH114" s="1">
        <f t="shared" si="73"/>
        <v>191.65693846491442</v>
      </c>
      <c r="AI114" s="1">
        <f t="shared" si="73"/>
        <v>195.49007723421272</v>
      </c>
      <c r="AJ114" s="1">
        <f t="shared" si="73"/>
        <v>199.39987877889695</v>
      </c>
      <c r="AK114" s="1">
        <f t="shared" si="74"/>
        <v>203.38787635447488</v>
      </c>
      <c r="AL114" s="1">
        <f t="shared" si="74"/>
        <v>207.45563388156438</v>
      </c>
      <c r="AM114" s="1">
        <f t="shared" si="74"/>
        <v>211.60474655919569</v>
      </c>
      <c r="AN114" s="1">
        <f t="shared" si="74"/>
        <v>215.83684149037961</v>
      </c>
      <c r="AO114" s="1">
        <f t="shared" si="74"/>
        <v>220.15357832018717</v>
      </c>
      <c r="AP114" s="1">
        <f t="shared" si="74"/>
        <v>224.55664988659092</v>
      </c>
      <c r="AQ114" s="1">
        <f t="shared" si="74"/>
        <v>229.04778288432274</v>
      </c>
      <c r="AR114" s="1">
        <f t="shared" si="74"/>
        <v>233.62873854200922</v>
      </c>
      <c r="AS114" s="1">
        <f t="shared" si="74"/>
        <v>238.30131331284935</v>
      </c>
      <c r="AT114" s="1">
        <f t="shared" si="74"/>
        <v>243.06733957910637</v>
      </c>
      <c r="AU114" s="1">
        <f t="shared" si="75"/>
        <v>247.9286863706885</v>
      </c>
      <c r="AV114" s="1">
        <f t="shared" si="75"/>
        <v>252.88726009810227</v>
      </c>
      <c r="AW114" s="1">
        <f t="shared" si="75"/>
        <v>257.94500530006428</v>
      </c>
      <c r="AX114" s="1">
        <f t="shared" si="75"/>
        <v>263.10390540606556</v>
      </c>
      <c r="AY114" s="1">
        <f t="shared" si="75"/>
        <v>268.36598351418689</v>
      </c>
      <c r="AZ114" s="1">
        <f t="shared" si="75"/>
        <v>273.73330318447063</v>
      </c>
      <c r="BA114" s="1">
        <f t="shared" si="75"/>
        <v>279.20796924816005</v>
      </c>
      <c r="BB114" s="1">
        <f t="shared" si="75"/>
        <v>284.79212863312335</v>
      </c>
      <c r="BC114" s="1">
        <f t="shared" si="75"/>
        <v>290.48797120578581</v>
      </c>
      <c r="BD114" s="1">
        <f t="shared" si="75"/>
        <v>296.29773062990154</v>
      </c>
      <c r="BE114" s="1">
        <f t="shared" si="76"/>
        <v>302.22368524249953</v>
      </c>
      <c r="BF114" s="1">
        <f t="shared" si="76"/>
        <v>308.26815894734955</v>
      </c>
      <c r="BG114" s="1">
        <f t="shared" si="76"/>
        <v>314.43352212629657</v>
      </c>
      <c r="BH114" s="1">
        <f t="shared" si="76"/>
        <v>320.72219256882249</v>
      </c>
      <c r="BI114" s="1">
        <f t="shared" si="76"/>
        <v>327.1366364201989</v>
      </c>
      <c r="BJ114" s="1">
        <f t="shared" si="76"/>
        <v>333.67936914860292</v>
      </c>
      <c r="BK114" s="1">
        <f t="shared" si="76"/>
        <v>340.35295653157493</v>
      </c>
      <c r="BL114" s="1">
        <f t="shared" si="76"/>
        <v>347.16001566220643</v>
      </c>
      <c r="BM114" s="1">
        <f t="shared" si="76"/>
        <v>354.10321597545055</v>
      </c>
      <c r="BN114" s="1">
        <f t="shared" si="76"/>
        <v>361.18528029495957</v>
      </c>
      <c r="BO114" s="1">
        <f t="shared" si="77"/>
        <v>368.40898590085874</v>
      </c>
      <c r="BP114" s="1">
        <f t="shared" si="77"/>
        <v>375.77716561887598</v>
      </c>
      <c r="BQ114" s="1">
        <f t="shared" si="77"/>
        <v>383.2927089312534</v>
      </c>
      <c r="BR114" s="1">
        <f t="shared" si="77"/>
        <v>390.95856310987853</v>
      </c>
      <c r="BS114" s="1">
        <f t="shared" si="77"/>
        <v>398.77773437207611</v>
      </c>
      <c r="BT114" s="1">
        <f t="shared" si="77"/>
        <v>406.75328905951761</v>
      </c>
      <c r="BU114" s="1">
        <f t="shared" si="77"/>
        <v>414.88835484070796</v>
      </c>
      <c r="BV114" s="1">
        <f t="shared" si="77"/>
        <v>423.18612193752239</v>
      </c>
      <c r="BW114" s="1">
        <f t="shared" si="77"/>
        <v>431.64984437627282</v>
      </c>
      <c r="BX114" s="1">
        <f t="shared" si="77"/>
        <v>440.28284126379828</v>
      </c>
      <c r="BY114" s="1">
        <f t="shared" si="78"/>
        <v>449.08849808907422</v>
      </c>
      <c r="BZ114" s="1">
        <f t="shared" si="78"/>
        <v>458.07026805085576</v>
      </c>
      <c r="CA114" s="1">
        <f t="shared" si="78"/>
        <v>467.23167341187286</v>
      </c>
      <c r="CB114" s="1">
        <f t="shared" si="78"/>
        <v>476.57630688011034</v>
      </c>
      <c r="CC114" s="1">
        <f t="shared" si="78"/>
        <v>486.10783301771244</v>
      </c>
      <c r="CD114" s="1">
        <f t="shared" si="78"/>
        <v>495.82998967806674</v>
      </c>
      <c r="CE114" s="1">
        <f t="shared" si="78"/>
        <v>505.74658947162806</v>
      </c>
    </row>
    <row r="116" spans="2:83" x14ac:dyDescent="0.35">
      <c r="B116" s="7" t="s">
        <v>134</v>
      </c>
    </row>
    <row r="117" spans="2:83" x14ac:dyDescent="0.35">
      <c r="B117" s="10" t="s">
        <v>97</v>
      </c>
    </row>
    <row r="118" spans="2:83" x14ac:dyDescent="0.35">
      <c r="B118" s="10" t="s">
        <v>35</v>
      </c>
      <c r="G118" s="44"/>
      <c r="H118" s="44"/>
      <c r="I118" s="44"/>
    </row>
    <row r="119" spans="2:83" x14ac:dyDescent="0.35">
      <c r="B119" s="6" t="s">
        <v>98</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row>
    <row r="120" spans="2:83" x14ac:dyDescent="0.35">
      <c r="B120">
        <v>2024</v>
      </c>
      <c r="D120" t="s">
        <v>29</v>
      </c>
      <c r="G120" s="1">
        <f t="shared" ref="G120:AL120" si="79">SUM($E$16*G54,$E$17*G87)</f>
        <v>265.22037445510023</v>
      </c>
      <c r="H120" s="1">
        <f t="shared" si="79"/>
        <v>270.52478194420223</v>
      </c>
      <c r="I120" s="1">
        <f t="shared" si="79"/>
        <v>275.93527758308625</v>
      </c>
      <c r="J120" s="1">
        <f t="shared" si="79"/>
        <v>281.453983134748</v>
      </c>
      <c r="K120" s="1">
        <f t="shared" si="79"/>
        <v>287.08306279744295</v>
      </c>
      <c r="L120" s="1">
        <f t="shared" si="79"/>
        <v>292.82472405339183</v>
      </c>
      <c r="M120" s="1">
        <f t="shared" si="79"/>
        <v>298.68121853445967</v>
      </c>
      <c r="N120" s="1">
        <f t="shared" si="79"/>
        <v>304.65484290514883</v>
      </c>
      <c r="O120" s="1">
        <f t="shared" si="79"/>
        <v>310.74793976325179</v>
      </c>
      <c r="P120" s="1">
        <f t="shared" si="79"/>
        <v>316.96289855851683</v>
      </c>
      <c r="Q120" s="1">
        <f t="shared" si="79"/>
        <v>323.30215652968718</v>
      </c>
      <c r="R120" s="1">
        <f t="shared" si="79"/>
        <v>329.76819966028086</v>
      </c>
      <c r="S120" s="1">
        <f t="shared" si="79"/>
        <v>336.36356365348655</v>
      </c>
      <c r="T120" s="1">
        <f t="shared" si="79"/>
        <v>343.09083492655628</v>
      </c>
      <c r="U120" s="1">
        <f t="shared" si="79"/>
        <v>349.95265162508741</v>
      </c>
      <c r="V120" s="1">
        <f t="shared" si="79"/>
        <v>356.95170465758906</v>
      </c>
      <c r="W120" s="1">
        <f t="shared" si="79"/>
        <v>364.09073875074091</v>
      </c>
      <c r="X120" s="1">
        <f t="shared" si="79"/>
        <v>371.37255352575579</v>
      </c>
      <c r="Y120" s="1">
        <f t="shared" si="79"/>
        <v>378.80000459627087</v>
      </c>
      <c r="Z120" s="1">
        <f t="shared" si="79"/>
        <v>386.37600468819625</v>
      </c>
      <c r="AA120" s="1">
        <f t="shared" si="79"/>
        <v>300.21912895582193</v>
      </c>
      <c r="AB120" s="1">
        <f t="shared" si="79"/>
        <v>306.22351153493832</v>
      </c>
      <c r="AC120" s="1">
        <f t="shared" si="79"/>
        <v>312.34798176563709</v>
      </c>
      <c r="AD120" s="1">
        <f t="shared" si="79"/>
        <v>318.59494140094978</v>
      </c>
      <c r="AE120" s="1">
        <f t="shared" si="79"/>
        <v>324.96684022896875</v>
      </c>
      <c r="AF120" s="1">
        <f t="shared" si="79"/>
        <v>331.46617703354821</v>
      </c>
      <c r="AG120" s="1">
        <f t="shared" si="79"/>
        <v>338.09550057421916</v>
      </c>
      <c r="AH120" s="1">
        <f t="shared" si="79"/>
        <v>344.85741058570352</v>
      </c>
      <c r="AI120" s="1">
        <f t="shared" si="79"/>
        <v>351.75455879741764</v>
      </c>
      <c r="AJ120" s="1">
        <f t="shared" si="79"/>
        <v>358.78964997336595</v>
      </c>
      <c r="AK120" s="1">
        <f t="shared" si="79"/>
        <v>294.84841590908087</v>
      </c>
      <c r="AL120" s="1">
        <f t="shared" si="79"/>
        <v>300.74538422726243</v>
      </c>
      <c r="AM120" s="1">
        <f t="shared" ref="AM120:BR120" si="80">SUM($E$16*AM54,$E$17*AM87)</f>
        <v>306.76029191180777</v>
      </c>
      <c r="AN120" s="1">
        <f t="shared" si="80"/>
        <v>312.89549775004389</v>
      </c>
      <c r="AO120" s="1">
        <f t="shared" si="80"/>
        <v>319.15340770504474</v>
      </c>
      <c r="AP120" s="1">
        <f t="shared" si="80"/>
        <v>325.53647585914564</v>
      </c>
      <c r="AQ120" s="1">
        <f t="shared" si="80"/>
        <v>332.04720537632858</v>
      </c>
      <c r="AR120" s="1">
        <f t="shared" si="80"/>
        <v>338.68814948385511</v>
      </c>
      <c r="AS120" s="1">
        <f t="shared" si="80"/>
        <v>345.46191247353227</v>
      </c>
      <c r="AT120" s="1">
        <f t="shared" si="80"/>
        <v>352.37115072300287</v>
      </c>
      <c r="AU120" s="1">
        <f t="shared" si="80"/>
        <v>356.48901340019859</v>
      </c>
      <c r="AV120" s="1">
        <f t="shared" si="80"/>
        <v>363.61879366820256</v>
      </c>
      <c r="AW120" s="1">
        <f t="shared" si="80"/>
        <v>370.89116954156657</v>
      </c>
      <c r="AX120" s="1">
        <f t="shared" si="80"/>
        <v>378.30899293239793</v>
      </c>
      <c r="AY120" s="1">
        <f t="shared" si="80"/>
        <v>385.87517279104588</v>
      </c>
      <c r="AZ120" s="1">
        <f t="shared" si="80"/>
        <v>393.59267624686674</v>
      </c>
      <c r="BA120" s="1">
        <f t="shared" si="80"/>
        <v>401.46452977180411</v>
      </c>
      <c r="BB120" s="1">
        <f t="shared" si="80"/>
        <v>409.49382036724018</v>
      </c>
      <c r="BC120" s="1">
        <f t="shared" si="80"/>
        <v>417.68369677458497</v>
      </c>
      <c r="BD120" s="1">
        <f t="shared" si="80"/>
        <v>426.03737071007669</v>
      </c>
      <c r="BE120" s="1">
        <f t="shared" si="80"/>
        <v>434.55811812427828</v>
      </c>
      <c r="BF120" s="1">
        <f t="shared" si="80"/>
        <v>443.24928048676372</v>
      </c>
      <c r="BG120" s="1">
        <f t="shared" si="80"/>
        <v>452.11426609649914</v>
      </c>
      <c r="BH120" s="1">
        <f t="shared" si="80"/>
        <v>461.15655141842899</v>
      </c>
      <c r="BI120" s="1">
        <f t="shared" si="80"/>
        <v>470.37968244679769</v>
      </c>
      <c r="BJ120" s="1">
        <f t="shared" si="80"/>
        <v>479.78727609573343</v>
      </c>
      <c r="BK120" s="1">
        <f t="shared" si="80"/>
        <v>489.38302161764824</v>
      </c>
      <c r="BL120" s="1">
        <f t="shared" si="80"/>
        <v>499.17068205000123</v>
      </c>
      <c r="BM120" s="1">
        <f t="shared" si="80"/>
        <v>509.1540956910012</v>
      </c>
      <c r="BN120" s="1">
        <f t="shared" si="80"/>
        <v>519.33717760482125</v>
      </c>
      <c r="BO120" s="1">
        <f t="shared" si="80"/>
        <v>529.72392115691798</v>
      </c>
      <c r="BP120" s="1">
        <f t="shared" si="80"/>
        <v>540.31839958005639</v>
      </c>
      <c r="BQ120" s="1">
        <f t="shared" si="80"/>
        <v>551.12476757165746</v>
      </c>
      <c r="BR120" s="1">
        <f t="shared" si="80"/>
        <v>562.14726292309047</v>
      </c>
      <c r="BS120" s="1">
        <f t="shared" ref="BS120:CE120" si="81">SUM($E$16*BS54,$E$17*BS87)</f>
        <v>573.39020818155234</v>
      </c>
      <c r="BT120" s="1">
        <f t="shared" si="81"/>
        <v>584.8580123451834</v>
      </c>
      <c r="BU120" s="1">
        <f t="shared" si="81"/>
        <v>596.55517259208716</v>
      </c>
      <c r="BV120" s="1">
        <f t="shared" si="81"/>
        <v>608.48627604392868</v>
      </c>
      <c r="BW120" s="1">
        <f t="shared" si="81"/>
        <v>620.65600156480741</v>
      </c>
      <c r="BX120" s="1">
        <f t="shared" si="81"/>
        <v>633.06912159610351</v>
      </c>
      <c r="BY120" s="1">
        <f t="shared" si="81"/>
        <v>645.73050402802562</v>
      </c>
      <c r="BZ120" s="1">
        <f t="shared" si="81"/>
        <v>658.64511410858597</v>
      </c>
      <c r="CA120" s="1">
        <f t="shared" si="81"/>
        <v>671.81801639075786</v>
      </c>
      <c r="CB120" s="1">
        <f t="shared" si="81"/>
        <v>685.25437671857298</v>
      </c>
      <c r="CC120" s="1">
        <f t="shared" si="81"/>
        <v>698.9594642529446</v>
      </c>
      <c r="CD120" s="1">
        <f t="shared" si="81"/>
        <v>712.93865353800322</v>
      </c>
      <c r="CE120" s="1">
        <f t="shared" si="81"/>
        <v>727.19742660876341</v>
      </c>
    </row>
    <row r="121" spans="2:83" x14ac:dyDescent="0.35">
      <c r="B121">
        <f t="shared" ref="B121:B147" si="82">B120+1</f>
        <v>2025</v>
      </c>
      <c r="D121" t="s">
        <v>29</v>
      </c>
      <c r="G121" s="1">
        <f t="shared" ref="G121:AL121" si="83">SUM($E$16*G55,$E$17*G88)</f>
        <v>0</v>
      </c>
      <c r="H121" s="1">
        <f t="shared" si="83"/>
        <v>270.71165335729933</v>
      </c>
      <c r="I121" s="1">
        <f t="shared" si="83"/>
        <v>276.1258864244453</v>
      </c>
      <c r="J121" s="1">
        <f t="shared" si="83"/>
        <v>281.64840415293423</v>
      </c>
      <c r="K121" s="1">
        <f t="shared" si="83"/>
        <v>287.28137223599288</v>
      </c>
      <c r="L121" s="1">
        <f t="shared" si="83"/>
        <v>293.02699968071272</v>
      </c>
      <c r="M121" s="1">
        <f t="shared" si="83"/>
        <v>298.887539674327</v>
      </c>
      <c r="N121" s="1">
        <f t="shared" si="83"/>
        <v>304.86529046781357</v>
      </c>
      <c r="O121" s="1">
        <f t="shared" si="83"/>
        <v>310.96259627716978</v>
      </c>
      <c r="P121" s="1">
        <f t="shared" si="83"/>
        <v>317.18184820271324</v>
      </c>
      <c r="Q121" s="1">
        <f t="shared" si="83"/>
        <v>323.52548516676745</v>
      </c>
      <c r="R121" s="1">
        <f t="shared" si="83"/>
        <v>329.99599487010283</v>
      </c>
      <c r="S121" s="1">
        <f t="shared" si="83"/>
        <v>336.59591476750484</v>
      </c>
      <c r="T121" s="1">
        <f t="shared" si="83"/>
        <v>343.32783306285501</v>
      </c>
      <c r="U121" s="1">
        <f t="shared" si="83"/>
        <v>350.19438972411206</v>
      </c>
      <c r="V121" s="1">
        <f t="shared" si="83"/>
        <v>357.19827751859435</v>
      </c>
      <c r="W121" s="1">
        <f t="shared" si="83"/>
        <v>364.34224306896613</v>
      </c>
      <c r="X121" s="1">
        <f t="shared" si="83"/>
        <v>371.62908793034552</v>
      </c>
      <c r="Y121" s="1">
        <f t="shared" si="83"/>
        <v>379.06166968895241</v>
      </c>
      <c r="Z121" s="1">
        <f t="shared" si="83"/>
        <v>386.64290308273144</v>
      </c>
      <c r="AA121" s="1">
        <f t="shared" si="83"/>
        <v>394.3757611443861</v>
      </c>
      <c r="AB121" s="1">
        <f t="shared" si="83"/>
        <v>304.49025229651164</v>
      </c>
      <c r="AC121" s="1">
        <f t="shared" si="83"/>
        <v>310.58005734244182</v>
      </c>
      <c r="AD121" s="1">
        <f t="shared" si="83"/>
        <v>316.79165848929074</v>
      </c>
      <c r="AE121" s="1">
        <f t="shared" si="83"/>
        <v>323.1274916590765</v>
      </c>
      <c r="AF121" s="1">
        <f t="shared" si="83"/>
        <v>329.59004149225802</v>
      </c>
      <c r="AG121" s="1">
        <f t="shared" si="83"/>
        <v>336.18184232210319</v>
      </c>
      <c r="AH121" s="1">
        <f t="shared" si="83"/>
        <v>342.9054791685453</v>
      </c>
      <c r="AI121" s="1">
        <f t="shared" si="83"/>
        <v>349.76358875191613</v>
      </c>
      <c r="AJ121" s="1">
        <f t="shared" si="83"/>
        <v>356.75886052695449</v>
      </c>
      <c r="AK121" s="1">
        <f t="shared" si="83"/>
        <v>363.89403773749359</v>
      </c>
      <c r="AL121" s="1">
        <f t="shared" si="83"/>
        <v>298.29405918836477</v>
      </c>
      <c r="AM121" s="1">
        <f t="shared" ref="AM121:BR121" si="84">SUM($E$16*AM55,$E$17*AM88)</f>
        <v>304.25994037213201</v>
      </c>
      <c r="AN121" s="1">
        <f t="shared" si="84"/>
        <v>310.34513917957469</v>
      </c>
      <c r="AO121" s="1">
        <f t="shared" si="84"/>
        <v>316.55204196316618</v>
      </c>
      <c r="AP121" s="1">
        <f t="shared" si="84"/>
        <v>322.88308280242956</v>
      </c>
      <c r="AQ121" s="1">
        <f t="shared" si="84"/>
        <v>329.34074445847807</v>
      </c>
      <c r="AR121" s="1">
        <f t="shared" si="84"/>
        <v>335.92755934764767</v>
      </c>
      <c r="AS121" s="1">
        <f t="shared" si="84"/>
        <v>342.64611053460061</v>
      </c>
      <c r="AT121" s="1">
        <f t="shared" si="84"/>
        <v>349.4990327452926</v>
      </c>
      <c r="AU121" s="1">
        <f t="shared" si="84"/>
        <v>356.48901340019847</v>
      </c>
      <c r="AV121" s="1">
        <f t="shared" si="84"/>
        <v>363.61879366820256</v>
      </c>
      <c r="AW121" s="1">
        <f t="shared" si="84"/>
        <v>370.89116954156657</v>
      </c>
      <c r="AX121" s="1">
        <f t="shared" si="84"/>
        <v>378.30899293239793</v>
      </c>
      <c r="AY121" s="1">
        <f t="shared" si="84"/>
        <v>385.87517279104588</v>
      </c>
      <c r="AZ121" s="1">
        <f t="shared" si="84"/>
        <v>393.5926762468668</v>
      </c>
      <c r="BA121" s="1">
        <f t="shared" si="84"/>
        <v>401.46452977180411</v>
      </c>
      <c r="BB121" s="1">
        <f t="shared" si="84"/>
        <v>409.49382036724023</v>
      </c>
      <c r="BC121" s="1">
        <f t="shared" si="84"/>
        <v>417.68369677458497</v>
      </c>
      <c r="BD121" s="1">
        <f t="shared" si="84"/>
        <v>426.03737071007674</v>
      </c>
      <c r="BE121" s="1">
        <f t="shared" si="84"/>
        <v>434.55811812427828</v>
      </c>
      <c r="BF121" s="1">
        <f t="shared" si="84"/>
        <v>443.24928048676384</v>
      </c>
      <c r="BG121" s="1">
        <f t="shared" si="84"/>
        <v>452.11426609649902</v>
      </c>
      <c r="BH121" s="1">
        <f t="shared" si="84"/>
        <v>461.1565514184291</v>
      </c>
      <c r="BI121" s="1">
        <f t="shared" si="84"/>
        <v>470.37968244679757</v>
      </c>
      <c r="BJ121" s="1">
        <f t="shared" si="84"/>
        <v>479.78727609573355</v>
      </c>
      <c r="BK121" s="1">
        <f t="shared" si="84"/>
        <v>489.38302161764818</v>
      </c>
      <c r="BL121" s="1">
        <f t="shared" si="84"/>
        <v>499.17068205000123</v>
      </c>
      <c r="BM121" s="1">
        <f t="shared" si="84"/>
        <v>509.1540956910012</v>
      </c>
      <c r="BN121" s="1">
        <f t="shared" si="84"/>
        <v>519.33717760482125</v>
      </c>
      <c r="BO121" s="1">
        <f t="shared" si="84"/>
        <v>529.72392115691764</v>
      </c>
      <c r="BP121" s="1">
        <f t="shared" si="84"/>
        <v>540.31839958005639</v>
      </c>
      <c r="BQ121" s="1">
        <f t="shared" si="84"/>
        <v>551.12476757165746</v>
      </c>
      <c r="BR121" s="1">
        <f t="shared" si="84"/>
        <v>562.14726292309058</v>
      </c>
      <c r="BS121" s="1">
        <f t="shared" ref="BS121:CE121" si="85">SUM($E$16*BS55,$E$17*BS88)</f>
        <v>573.39020818155234</v>
      </c>
      <c r="BT121" s="1">
        <f t="shared" si="85"/>
        <v>584.8580123451834</v>
      </c>
      <c r="BU121" s="1">
        <f t="shared" si="85"/>
        <v>596.55517259208716</v>
      </c>
      <c r="BV121" s="1">
        <f t="shared" si="85"/>
        <v>608.48627604392891</v>
      </c>
      <c r="BW121" s="1">
        <f t="shared" si="85"/>
        <v>620.65600156480741</v>
      </c>
      <c r="BX121" s="1">
        <f t="shared" si="85"/>
        <v>633.06912159610351</v>
      </c>
      <c r="BY121" s="1">
        <f t="shared" si="85"/>
        <v>645.73050402802562</v>
      </c>
      <c r="BZ121" s="1">
        <f t="shared" si="85"/>
        <v>658.6451141085862</v>
      </c>
      <c r="CA121" s="1">
        <f t="shared" si="85"/>
        <v>671.81801639075775</v>
      </c>
      <c r="CB121" s="1">
        <f t="shared" si="85"/>
        <v>685.2543767185731</v>
      </c>
      <c r="CC121" s="1">
        <f t="shared" si="85"/>
        <v>698.95946425294449</v>
      </c>
      <c r="CD121" s="1">
        <f t="shared" si="85"/>
        <v>712.93865353800345</v>
      </c>
      <c r="CE121" s="1">
        <f t="shared" si="85"/>
        <v>727.19742660876329</v>
      </c>
    </row>
    <row r="122" spans="2:83" x14ac:dyDescent="0.35">
      <c r="B122">
        <f t="shared" si="82"/>
        <v>2026</v>
      </c>
      <c r="D122" t="s">
        <v>29</v>
      </c>
      <c r="G122" s="1">
        <f t="shared" ref="G122:AL122" si="86">SUM($E$16*G56,$E$17*G89)</f>
        <v>0</v>
      </c>
      <c r="H122" s="1">
        <f t="shared" si="86"/>
        <v>0</v>
      </c>
      <c r="I122" s="1">
        <f t="shared" si="86"/>
        <v>277.92914054877065</v>
      </c>
      <c r="J122" s="1">
        <f t="shared" si="86"/>
        <v>283.48772335974604</v>
      </c>
      <c r="K122" s="1">
        <f t="shared" si="86"/>
        <v>289.15747782694098</v>
      </c>
      <c r="L122" s="1">
        <f t="shared" si="86"/>
        <v>294.94062738347975</v>
      </c>
      <c r="M122" s="1">
        <f t="shared" si="86"/>
        <v>300.83943993114934</v>
      </c>
      <c r="N122" s="1">
        <f t="shared" si="86"/>
        <v>306.85622872977234</v>
      </c>
      <c r="O122" s="1">
        <f t="shared" si="86"/>
        <v>312.99335330436782</v>
      </c>
      <c r="P122" s="1">
        <f t="shared" si="86"/>
        <v>319.2532203704551</v>
      </c>
      <c r="Q122" s="1">
        <f t="shared" si="86"/>
        <v>325.63828477786427</v>
      </c>
      <c r="R122" s="1">
        <f t="shared" si="86"/>
        <v>332.15105047342149</v>
      </c>
      <c r="S122" s="1">
        <f t="shared" si="86"/>
        <v>338.79407148288999</v>
      </c>
      <c r="T122" s="1">
        <f t="shared" si="86"/>
        <v>345.56995291254771</v>
      </c>
      <c r="U122" s="1">
        <f t="shared" si="86"/>
        <v>352.4813519707987</v>
      </c>
      <c r="V122" s="1">
        <f t="shared" si="86"/>
        <v>359.53097901021465</v>
      </c>
      <c r="W122" s="1">
        <f t="shared" si="86"/>
        <v>366.72159859041898</v>
      </c>
      <c r="X122" s="1">
        <f t="shared" si="86"/>
        <v>374.05603056222731</v>
      </c>
      <c r="Y122" s="1">
        <f t="shared" si="86"/>
        <v>381.5371511734719</v>
      </c>
      <c r="Z122" s="1">
        <f t="shared" si="86"/>
        <v>389.16789419694135</v>
      </c>
      <c r="AA122" s="1">
        <f t="shared" si="86"/>
        <v>396.95125208088012</v>
      </c>
      <c r="AB122" s="1">
        <f t="shared" si="86"/>
        <v>404.89027712249776</v>
      </c>
      <c r="AC122" s="1">
        <f t="shared" si="86"/>
        <v>310.50664767794524</v>
      </c>
      <c r="AD122" s="1">
        <f t="shared" si="86"/>
        <v>316.71678063150409</v>
      </c>
      <c r="AE122" s="1">
        <f t="shared" si="86"/>
        <v>323.05111624413422</v>
      </c>
      <c r="AF122" s="1">
        <f t="shared" si="86"/>
        <v>329.51213856901688</v>
      </c>
      <c r="AG122" s="1">
        <f t="shared" si="86"/>
        <v>336.10238134039719</v>
      </c>
      <c r="AH122" s="1">
        <f t="shared" si="86"/>
        <v>342.82442896720517</v>
      </c>
      <c r="AI122" s="1">
        <f t="shared" si="86"/>
        <v>349.68091754654927</v>
      </c>
      <c r="AJ122" s="1">
        <f t="shared" si="86"/>
        <v>356.67453589748021</v>
      </c>
      <c r="AK122" s="1">
        <f t="shared" si="86"/>
        <v>363.80802661542987</v>
      </c>
      <c r="AL122" s="1">
        <f t="shared" si="86"/>
        <v>371.08418714773848</v>
      </c>
      <c r="AM122" s="1">
        <f t="shared" ref="AM122:BR122" si="87">SUM($E$16*AM56,$E$17*AM89)</f>
        <v>304.25994037213206</v>
      </c>
      <c r="AN122" s="1">
        <f t="shared" si="87"/>
        <v>310.34513917957469</v>
      </c>
      <c r="AO122" s="1">
        <f t="shared" si="87"/>
        <v>316.55204196316618</v>
      </c>
      <c r="AP122" s="1">
        <f t="shared" si="87"/>
        <v>322.8830828024295</v>
      </c>
      <c r="AQ122" s="1">
        <f t="shared" si="87"/>
        <v>329.34074445847813</v>
      </c>
      <c r="AR122" s="1">
        <f t="shared" si="87"/>
        <v>335.92755934764762</v>
      </c>
      <c r="AS122" s="1">
        <f t="shared" si="87"/>
        <v>342.64611053460061</v>
      </c>
      <c r="AT122" s="1">
        <f t="shared" si="87"/>
        <v>349.49903274529265</v>
      </c>
      <c r="AU122" s="1">
        <f t="shared" si="87"/>
        <v>356.48901340019847</v>
      </c>
      <c r="AV122" s="1">
        <f t="shared" si="87"/>
        <v>363.61879366820244</v>
      </c>
      <c r="AW122" s="1">
        <f t="shared" si="87"/>
        <v>370.89116954156657</v>
      </c>
      <c r="AX122" s="1">
        <f t="shared" si="87"/>
        <v>378.30899293239793</v>
      </c>
      <c r="AY122" s="1">
        <f t="shared" si="87"/>
        <v>385.87517279104588</v>
      </c>
      <c r="AZ122" s="1">
        <f t="shared" si="87"/>
        <v>393.5926762468668</v>
      </c>
      <c r="BA122" s="1">
        <f t="shared" si="87"/>
        <v>401.46452977180417</v>
      </c>
      <c r="BB122" s="1">
        <f t="shared" si="87"/>
        <v>409.49382036724018</v>
      </c>
      <c r="BC122" s="1">
        <f t="shared" si="87"/>
        <v>417.68369677458497</v>
      </c>
      <c r="BD122" s="1">
        <f t="shared" si="87"/>
        <v>426.03737071007663</v>
      </c>
      <c r="BE122" s="1">
        <f t="shared" si="87"/>
        <v>434.55811812427817</v>
      </c>
      <c r="BF122" s="1">
        <f t="shared" si="87"/>
        <v>443.24928048676384</v>
      </c>
      <c r="BG122" s="1">
        <f t="shared" si="87"/>
        <v>452.11426609649914</v>
      </c>
      <c r="BH122" s="1">
        <f t="shared" si="87"/>
        <v>461.15655141842899</v>
      </c>
      <c r="BI122" s="1">
        <f t="shared" si="87"/>
        <v>470.37968244679763</v>
      </c>
      <c r="BJ122" s="1">
        <f t="shared" si="87"/>
        <v>479.78727609573355</v>
      </c>
      <c r="BK122" s="1">
        <f t="shared" si="87"/>
        <v>489.3830216176483</v>
      </c>
      <c r="BL122" s="1">
        <f t="shared" si="87"/>
        <v>499.17068205000112</v>
      </c>
      <c r="BM122" s="1">
        <f t="shared" si="87"/>
        <v>509.1540956910012</v>
      </c>
      <c r="BN122" s="1">
        <f t="shared" si="87"/>
        <v>519.33717760482125</v>
      </c>
      <c r="BO122" s="1">
        <f t="shared" si="87"/>
        <v>529.72392115691764</v>
      </c>
      <c r="BP122" s="1">
        <f t="shared" si="87"/>
        <v>540.31839958005594</v>
      </c>
      <c r="BQ122" s="1">
        <f t="shared" si="87"/>
        <v>551.12476757165746</v>
      </c>
      <c r="BR122" s="1">
        <f t="shared" si="87"/>
        <v>562.14726292309069</v>
      </c>
      <c r="BS122" s="1">
        <f t="shared" ref="BS122:CE122" si="88">SUM($E$16*BS56,$E$17*BS89)</f>
        <v>573.39020818155245</v>
      </c>
      <c r="BT122" s="1">
        <f t="shared" si="88"/>
        <v>584.85801234518351</v>
      </c>
      <c r="BU122" s="1">
        <f t="shared" si="88"/>
        <v>596.55517259208716</v>
      </c>
      <c r="BV122" s="1">
        <f t="shared" si="88"/>
        <v>608.48627604392891</v>
      </c>
      <c r="BW122" s="1">
        <f t="shared" si="88"/>
        <v>620.65600156480753</v>
      </c>
      <c r="BX122" s="1">
        <f t="shared" si="88"/>
        <v>633.06912159610351</v>
      </c>
      <c r="BY122" s="1">
        <f t="shared" si="88"/>
        <v>645.73050402802573</v>
      </c>
      <c r="BZ122" s="1">
        <f t="shared" si="88"/>
        <v>658.6451141085862</v>
      </c>
      <c r="CA122" s="1">
        <f t="shared" si="88"/>
        <v>671.81801639075798</v>
      </c>
      <c r="CB122" s="1">
        <f t="shared" si="88"/>
        <v>685.25437671857298</v>
      </c>
      <c r="CC122" s="1">
        <f t="shared" si="88"/>
        <v>698.9594642529446</v>
      </c>
      <c r="CD122" s="1">
        <f t="shared" si="88"/>
        <v>712.93865353800334</v>
      </c>
      <c r="CE122" s="1">
        <f t="shared" si="88"/>
        <v>727.19742660876352</v>
      </c>
    </row>
    <row r="123" spans="2:83" x14ac:dyDescent="0.35">
      <c r="B123">
        <f t="shared" si="82"/>
        <v>2027</v>
      </c>
      <c r="D123" t="s">
        <v>29</v>
      </c>
      <c r="G123" s="1">
        <f t="shared" ref="G123:AL123" si="89">SUM($E$16*G57,$E$17*G90)</f>
        <v>0</v>
      </c>
      <c r="H123" s="1">
        <f t="shared" si="89"/>
        <v>0</v>
      </c>
      <c r="I123" s="1">
        <f t="shared" si="89"/>
        <v>0</v>
      </c>
      <c r="J123" s="1">
        <f t="shared" si="89"/>
        <v>280.11597851188526</v>
      </c>
      <c r="K123" s="1">
        <f t="shared" si="89"/>
        <v>285.71829808212294</v>
      </c>
      <c r="L123" s="1">
        <f t="shared" si="89"/>
        <v>291.43266404376539</v>
      </c>
      <c r="M123" s="1">
        <f t="shared" si="89"/>
        <v>297.26131732464069</v>
      </c>
      <c r="N123" s="1">
        <f t="shared" si="89"/>
        <v>303.20654367113355</v>
      </c>
      <c r="O123" s="1">
        <f t="shared" si="89"/>
        <v>309.27067454455619</v>
      </c>
      <c r="P123" s="1">
        <f t="shared" si="89"/>
        <v>315.45608803544735</v>
      </c>
      <c r="Q123" s="1">
        <f t="shared" si="89"/>
        <v>321.76520979615623</v>
      </c>
      <c r="R123" s="1">
        <f t="shared" si="89"/>
        <v>328.20051399207938</v>
      </c>
      <c r="S123" s="1">
        <f t="shared" si="89"/>
        <v>334.76452427192095</v>
      </c>
      <c r="T123" s="1">
        <f t="shared" si="89"/>
        <v>341.45981475735942</v>
      </c>
      <c r="U123" s="1">
        <f t="shared" si="89"/>
        <v>348.28901105250651</v>
      </c>
      <c r="V123" s="1">
        <f t="shared" si="89"/>
        <v>355.25479127355669</v>
      </c>
      <c r="W123" s="1">
        <f t="shared" si="89"/>
        <v>362.35988709902779</v>
      </c>
      <c r="X123" s="1">
        <f t="shared" si="89"/>
        <v>369.60708484100837</v>
      </c>
      <c r="Y123" s="1">
        <f t="shared" si="89"/>
        <v>376.99922653782846</v>
      </c>
      <c r="Z123" s="1">
        <f t="shared" si="89"/>
        <v>384.53921106858513</v>
      </c>
      <c r="AA123" s="1">
        <f t="shared" si="89"/>
        <v>392.22999528995683</v>
      </c>
      <c r="AB123" s="1">
        <f t="shared" si="89"/>
        <v>400.07459519575593</v>
      </c>
      <c r="AC123" s="1">
        <f t="shared" si="89"/>
        <v>408.07608709967104</v>
      </c>
      <c r="AD123" s="1">
        <f t="shared" si="89"/>
        <v>315.43944894566835</v>
      </c>
      <c r="AE123" s="1">
        <f t="shared" si="89"/>
        <v>321.7482379245817</v>
      </c>
      <c r="AF123" s="1">
        <f t="shared" si="89"/>
        <v>328.18320268307332</v>
      </c>
      <c r="AG123" s="1">
        <f t="shared" si="89"/>
        <v>334.74686673673477</v>
      </c>
      <c r="AH123" s="1">
        <f t="shared" si="89"/>
        <v>341.44180407146951</v>
      </c>
      <c r="AI123" s="1">
        <f t="shared" si="89"/>
        <v>348.27064015289886</v>
      </c>
      <c r="AJ123" s="1">
        <f t="shared" si="89"/>
        <v>355.23605295595689</v>
      </c>
      <c r="AK123" s="1">
        <f t="shared" si="89"/>
        <v>362.34077401507597</v>
      </c>
      <c r="AL123" s="1">
        <f t="shared" si="89"/>
        <v>369.58758949537753</v>
      </c>
      <c r="AM123" s="1">
        <f t="shared" ref="AM123:BR123" si="90">SUM($E$16*AM57,$E$17*AM90)</f>
        <v>376.97934128528505</v>
      </c>
      <c r="AN123" s="1">
        <f t="shared" si="90"/>
        <v>310.34513917957469</v>
      </c>
      <c r="AO123" s="1">
        <f t="shared" si="90"/>
        <v>316.55204196316618</v>
      </c>
      <c r="AP123" s="1">
        <f t="shared" si="90"/>
        <v>322.8830828024295</v>
      </c>
      <c r="AQ123" s="1">
        <f t="shared" si="90"/>
        <v>329.34074445847813</v>
      </c>
      <c r="AR123" s="1">
        <f t="shared" si="90"/>
        <v>335.92755934764767</v>
      </c>
      <c r="AS123" s="1">
        <f t="shared" si="90"/>
        <v>342.64611053460055</v>
      </c>
      <c r="AT123" s="1">
        <f t="shared" si="90"/>
        <v>349.49903274529265</v>
      </c>
      <c r="AU123" s="1">
        <f t="shared" si="90"/>
        <v>356.48901340019847</v>
      </c>
      <c r="AV123" s="1">
        <f t="shared" si="90"/>
        <v>363.61879366820244</v>
      </c>
      <c r="AW123" s="1">
        <f t="shared" si="90"/>
        <v>370.89116954156646</v>
      </c>
      <c r="AX123" s="1">
        <f t="shared" si="90"/>
        <v>378.30899293239793</v>
      </c>
      <c r="AY123" s="1">
        <f t="shared" si="90"/>
        <v>385.87517279104588</v>
      </c>
      <c r="AZ123" s="1">
        <f t="shared" si="90"/>
        <v>393.5926762468668</v>
      </c>
      <c r="BA123" s="1">
        <f t="shared" si="90"/>
        <v>401.46452977180411</v>
      </c>
      <c r="BB123" s="1">
        <f t="shared" si="90"/>
        <v>409.49382036724023</v>
      </c>
      <c r="BC123" s="1">
        <f t="shared" si="90"/>
        <v>417.68369677458497</v>
      </c>
      <c r="BD123" s="1">
        <f t="shared" si="90"/>
        <v>426.03737071007674</v>
      </c>
      <c r="BE123" s="1">
        <f t="shared" si="90"/>
        <v>434.55811812427822</v>
      </c>
      <c r="BF123" s="1">
        <f t="shared" si="90"/>
        <v>443.24928048676384</v>
      </c>
      <c r="BG123" s="1">
        <f t="shared" si="90"/>
        <v>452.11426609649902</v>
      </c>
      <c r="BH123" s="1">
        <f t="shared" si="90"/>
        <v>461.1565514184291</v>
      </c>
      <c r="BI123" s="1">
        <f t="shared" si="90"/>
        <v>470.37968244679757</v>
      </c>
      <c r="BJ123" s="1">
        <f t="shared" si="90"/>
        <v>479.78727609573366</v>
      </c>
      <c r="BK123" s="1">
        <f t="shared" si="90"/>
        <v>489.38302161764818</v>
      </c>
      <c r="BL123" s="1">
        <f t="shared" si="90"/>
        <v>499.17068205000123</v>
      </c>
      <c r="BM123" s="1">
        <f t="shared" si="90"/>
        <v>509.15409569100115</v>
      </c>
      <c r="BN123" s="1">
        <f t="shared" si="90"/>
        <v>519.33717760482125</v>
      </c>
      <c r="BO123" s="1">
        <f t="shared" si="90"/>
        <v>529.72392115691764</v>
      </c>
      <c r="BP123" s="1">
        <f t="shared" si="90"/>
        <v>540.31839958005605</v>
      </c>
      <c r="BQ123" s="1">
        <f t="shared" si="90"/>
        <v>551.12476757165712</v>
      </c>
      <c r="BR123" s="1">
        <f t="shared" si="90"/>
        <v>562.14726292309069</v>
      </c>
      <c r="BS123" s="1">
        <f t="shared" ref="BS123:CE123" si="91">SUM($E$16*BS57,$E$17*BS90)</f>
        <v>573.39020818155245</v>
      </c>
      <c r="BT123" s="1">
        <f t="shared" si="91"/>
        <v>584.85801234518351</v>
      </c>
      <c r="BU123" s="1">
        <f t="shared" si="91"/>
        <v>596.55517259208716</v>
      </c>
      <c r="BV123" s="1">
        <f t="shared" si="91"/>
        <v>608.48627604392891</v>
      </c>
      <c r="BW123" s="1">
        <f t="shared" si="91"/>
        <v>620.65600156480753</v>
      </c>
      <c r="BX123" s="1">
        <f t="shared" si="91"/>
        <v>633.06912159610363</v>
      </c>
      <c r="BY123" s="1">
        <f t="shared" si="91"/>
        <v>645.73050402802562</v>
      </c>
      <c r="BZ123" s="1">
        <f t="shared" si="91"/>
        <v>658.6451141085862</v>
      </c>
      <c r="CA123" s="1">
        <f t="shared" si="91"/>
        <v>671.81801639075798</v>
      </c>
      <c r="CB123" s="1">
        <f t="shared" si="91"/>
        <v>685.2543767185731</v>
      </c>
      <c r="CC123" s="1">
        <f t="shared" si="91"/>
        <v>698.95946425294437</v>
      </c>
      <c r="CD123" s="1">
        <f t="shared" si="91"/>
        <v>712.93865353800345</v>
      </c>
      <c r="CE123" s="1">
        <f t="shared" si="91"/>
        <v>727.19742660876341</v>
      </c>
    </row>
    <row r="124" spans="2:83" x14ac:dyDescent="0.35">
      <c r="B124">
        <f t="shared" si="82"/>
        <v>2028</v>
      </c>
      <c r="D124" t="s">
        <v>29</v>
      </c>
      <c r="G124" s="1">
        <f t="shared" ref="G124:AL124" si="92">SUM($E$16*G58,$E$17*G91)</f>
        <v>0</v>
      </c>
      <c r="H124" s="1">
        <f t="shared" si="92"/>
        <v>0</v>
      </c>
      <c r="I124" s="1">
        <f t="shared" si="92"/>
        <v>0</v>
      </c>
      <c r="J124" s="1">
        <f t="shared" si="92"/>
        <v>0</v>
      </c>
      <c r="K124" s="1">
        <f t="shared" si="92"/>
        <v>282.32110576964516</v>
      </c>
      <c r="L124" s="1">
        <f t="shared" si="92"/>
        <v>287.96752788503807</v>
      </c>
      <c r="M124" s="1">
        <f t="shared" si="92"/>
        <v>293.72687844273884</v>
      </c>
      <c r="N124" s="1">
        <f t="shared" si="92"/>
        <v>299.60141601159359</v>
      </c>
      <c r="O124" s="1">
        <f t="shared" si="92"/>
        <v>305.59344433182542</v>
      </c>
      <c r="P124" s="1">
        <f t="shared" si="92"/>
        <v>311.70531321846198</v>
      </c>
      <c r="Q124" s="1">
        <f t="shared" si="92"/>
        <v>317.93941948283123</v>
      </c>
      <c r="R124" s="1">
        <f t="shared" si="92"/>
        <v>324.29820787248775</v>
      </c>
      <c r="S124" s="1">
        <f t="shared" si="92"/>
        <v>330.78417202993757</v>
      </c>
      <c r="T124" s="1">
        <f t="shared" si="92"/>
        <v>337.39985547053629</v>
      </c>
      <c r="U124" s="1">
        <f t="shared" si="92"/>
        <v>344.14785257994703</v>
      </c>
      <c r="V124" s="1">
        <f t="shared" si="92"/>
        <v>351.03080963154594</v>
      </c>
      <c r="W124" s="1">
        <f t="shared" si="92"/>
        <v>358.05142582417693</v>
      </c>
      <c r="X124" s="1">
        <f t="shared" si="92"/>
        <v>365.21245434066043</v>
      </c>
      <c r="Y124" s="1">
        <f t="shared" si="92"/>
        <v>372.51670342747366</v>
      </c>
      <c r="Z124" s="1">
        <f t="shared" si="92"/>
        <v>379.96703749602307</v>
      </c>
      <c r="AA124" s="1">
        <f t="shared" si="92"/>
        <v>387.56637824594355</v>
      </c>
      <c r="AB124" s="1">
        <f t="shared" si="92"/>
        <v>395.31770581086244</v>
      </c>
      <c r="AC124" s="1">
        <f t="shared" si="92"/>
        <v>403.22405992707968</v>
      </c>
      <c r="AD124" s="1">
        <f t="shared" si="92"/>
        <v>411.28854112562124</v>
      </c>
      <c r="AE124" s="1">
        <f t="shared" si="92"/>
        <v>320.45727613546001</v>
      </c>
      <c r="AF124" s="1">
        <f t="shared" si="92"/>
        <v>326.8664216581692</v>
      </c>
      <c r="AG124" s="1">
        <f t="shared" si="92"/>
        <v>333.4037500913326</v>
      </c>
      <c r="AH124" s="1">
        <f t="shared" si="92"/>
        <v>340.07182509315919</v>
      </c>
      <c r="AI124" s="1">
        <f t="shared" si="92"/>
        <v>346.87326159502243</v>
      </c>
      <c r="AJ124" s="1">
        <f t="shared" si="92"/>
        <v>353.81072682692286</v>
      </c>
      <c r="AK124" s="1">
        <f t="shared" si="92"/>
        <v>360.88694136346135</v>
      </c>
      <c r="AL124" s="1">
        <f t="shared" si="92"/>
        <v>368.10468019073051</v>
      </c>
      <c r="AM124" s="1">
        <f t="shared" ref="AM124:BR124" si="93">SUM($E$16*AM58,$E$17*AM91)</f>
        <v>375.46677379454513</v>
      </c>
      <c r="AN124" s="1">
        <f t="shared" si="93"/>
        <v>382.97610927043604</v>
      </c>
      <c r="AO124" s="1">
        <f t="shared" si="93"/>
        <v>316.55204196316623</v>
      </c>
      <c r="AP124" s="1">
        <f t="shared" si="93"/>
        <v>322.8830828024295</v>
      </c>
      <c r="AQ124" s="1">
        <f t="shared" si="93"/>
        <v>329.34074445847813</v>
      </c>
      <c r="AR124" s="1">
        <f t="shared" si="93"/>
        <v>335.92755934764767</v>
      </c>
      <c r="AS124" s="1">
        <f t="shared" si="93"/>
        <v>342.64611053460067</v>
      </c>
      <c r="AT124" s="1">
        <f t="shared" si="93"/>
        <v>349.4990327452926</v>
      </c>
      <c r="AU124" s="1">
        <f t="shared" si="93"/>
        <v>356.48901340019847</v>
      </c>
      <c r="AV124" s="1">
        <f t="shared" si="93"/>
        <v>363.61879366820244</v>
      </c>
      <c r="AW124" s="1">
        <f t="shared" si="93"/>
        <v>370.89116954156646</v>
      </c>
      <c r="AX124" s="1">
        <f t="shared" si="93"/>
        <v>378.30899293239781</v>
      </c>
      <c r="AY124" s="1">
        <f t="shared" si="93"/>
        <v>385.87517279104588</v>
      </c>
      <c r="AZ124" s="1">
        <f t="shared" si="93"/>
        <v>393.5926762468668</v>
      </c>
      <c r="BA124" s="1">
        <f t="shared" si="93"/>
        <v>401.46452977180417</v>
      </c>
      <c r="BB124" s="1">
        <f t="shared" si="93"/>
        <v>409.49382036724023</v>
      </c>
      <c r="BC124" s="1">
        <f t="shared" si="93"/>
        <v>417.68369677458503</v>
      </c>
      <c r="BD124" s="1">
        <f t="shared" si="93"/>
        <v>426.03737071007669</v>
      </c>
      <c r="BE124" s="1">
        <f t="shared" si="93"/>
        <v>434.55811812427828</v>
      </c>
      <c r="BF124" s="1">
        <f t="shared" si="93"/>
        <v>443.24928048676384</v>
      </c>
      <c r="BG124" s="1">
        <f t="shared" si="93"/>
        <v>452.11426609649914</v>
      </c>
      <c r="BH124" s="1">
        <f t="shared" si="93"/>
        <v>461.1565514184291</v>
      </c>
      <c r="BI124" s="1">
        <f t="shared" si="93"/>
        <v>470.37968244679769</v>
      </c>
      <c r="BJ124" s="1">
        <f t="shared" si="93"/>
        <v>479.78727609573355</v>
      </c>
      <c r="BK124" s="1">
        <f t="shared" si="93"/>
        <v>489.3830216176483</v>
      </c>
      <c r="BL124" s="1">
        <f t="shared" si="93"/>
        <v>499.17068205000123</v>
      </c>
      <c r="BM124" s="1">
        <f t="shared" si="93"/>
        <v>509.15409569100126</v>
      </c>
      <c r="BN124" s="1">
        <f t="shared" si="93"/>
        <v>519.33717760482114</v>
      </c>
      <c r="BO124" s="1">
        <f t="shared" si="93"/>
        <v>529.72392115691775</v>
      </c>
      <c r="BP124" s="1">
        <f t="shared" si="93"/>
        <v>540.31839958005605</v>
      </c>
      <c r="BQ124" s="1">
        <f t="shared" si="93"/>
        <v>551.12476757165723</v>
      </c>
      <c r="BR124" s="1">
        <f t="shared" si="93"/>
        <v>562.14726292309024</v>
      </c>
      <c r="BS124" s="1">
        <f t="shared" ref="BS124:CE124" si="94">SUM($E$16*BS58,$E$17*BS91)</f>
        <v>573.39020818155245</v>
      </c>
      <c r="BT124" s="1">
        <f t="shared" si="94"/>
        <v>584.85801234518351</v>
      </c>
      <c r="BU124" s="1">
        <f t="shared" si="94"/>
        <v>596.55517259208716</v>
      </c>
      <c r="BV124" s="1">
        <f t="shared" si="94"/>
        <v>608.48627604392891</v>
      </c>
      <c r="BW124" s="1">
        <f t="shared" si="94"/>
        <v>620.65600156480753</v>
      </c>
      <c r="BX124" s="1">
        <f t="shared" si="94"/>
        <v>633.06912159610363</v>
      </c>
      <c r="BY124" s="1">
        <f t="shared" si="94"/>
        <v>645.73050402802573</v>
      </c>
      <c r="BZ124" s="1">
        <f t="shared" si="94"/>
        <v>658.64511410858609</v>
      </c>
      <c r="CA124" s="1">
        <f t="shared" si="94"/>
        <v>671.81801639075786</v>
      </c>
      <c r="CB124" s="1">
        <f t="shared" si="94"/>
        <v>685.2543767185731</v>
      </c>
      <c r="CC124" s="1">
        <f t="shared" si="94"/>
        <v>698.9594642529446</v>
      </c>
      <c r="CD124" s="1">
        <f t="shared" si="94"/>
        <v>712.93865353800334</v>
      </c>
      <c r="CE124" s="1">
        <f t="shared" si="94"/>
        <v>727.19742660876352</v>
      </c>
    </row>
    <row r="125" spans="2:83" x14ac:dyDescent="0.35">
      <c r="B125">
        <f t="shared" si="82"/>
        <v>2029</v>
      </c>
      <c r="D125" t="s">
        <v>29</v>
      </c>
      <c r="G125" s="1">
        <f t="shared" ref="G125:AL125" si="95">SUM($E$16*G59,$E$17*G92)</f>
        <v>0</v>
      </c>
      <c r="H125" s="1">
        <f t="shared" si="95"/>
        <v>0</v>
      </c>
      <c r="I125" s="1">
        <f t="shared" si="95"/>
        <v>0</v>
      </c>
      <c r="J125" s="1">
        <f t="shared" si="95"/>
        <v>0</v>
      </c>
      <c r="K125" s="1">
        <f t="shared" si="95"/>
        <v>0</v>
      </c>
      <c r="L125" s="1">
        <f t="shared" si="95"/>
        <v>273.67796038258246</v>
      </c>
      <c r="M125" s="1">
        <f t="shared" si="95"/>
        <v>279.1515195902341</v>
      </c>
      <c r="N125" s="1">
        <f t="shared" si="95"/>
        <v>284.73454998203874</v>
      </c>
      <c r="O125" s="1">
        <f t="shared" si="95"/>
        <v>290.42924098167953</v>
      </c>
      <c r="P125" s="1">
        <f t="shared" si="95"/>
        <v>296.23782580131314</v>
      </c>
      <c r="Q125" s="1">
        <f t="shared" si="95"/>
        <v>302.1625823173394</v>
      </c>
      <c r="R125" s="1">
        <f t="shared" si="95"/>
        <v>308.20583396368619</v>
      </c>
      <c r="S125" s="1">
        <f t="shared" si="95"/>
        <v>314.36995064295985</v>
      </c>
      <c r="T125" s="1">
        <f t="shared" si="95"/>
        <v>320.65734965581908</v>
      </c>
      <c r="U125" s="1">
        <f t="shared" si="95"/>
        <v>327.07049664893543</v>
      </c>
      <c r="V125" s="1">
        <f t="shared" si="95"/>
        <v>333.61190658191418</v>
      </c>
      <c r="W125" s="1">
        <f t="shared" si="95"/>
        <v>340.28414471355245</v>
      </c>
      <c r="X125" s="1">
        <f t="shared" si="95"/>
        <v>347.08982760782351</v>
      </c>
      <c r="Y125" s="1">
        <f t="shared" si="95"/>
        <v>354.03162415997997</v>
      </c>
      <c r="Z125" s="1">
        <f t="shared" si="95"/>
        <v>361.11225664317959</v>
      </c>
      <c r="AA125" s="1">
        <f t="shared" si="95"/>
        <v>368.33450177604311</v>
      </c>
      <c r="AB125" s="1">
        <f t="shared" si="95"/>
        <v>375.70119181156406</v>
      </c>
      <c r="AC125" s="1">
        <f t="shared" si="95"/>
        <v>383.21521564779533</v>
      </c>
      <c r="AD125" s="1">
        <f t="shared" si="95"/>
        <v>390.87951996075117</v>
      </c>
      <c r="AE125" s="1">
        <f t="shared" si="95"/>
        <v>398.69711035996625</v>
      </c>
      <c r="AF125" s="1">
        <f t="shared" si="95"/>
        <v>322.96199610323231</v>
      </c>
      <c r="AG125" s="1">
        <f t="shared" si="95"/>
        <v>329.42123602529693</v>
      </c>
      <c r="AH125" s="1">
        <f t="shared" si="95"/>
        <v>336.00966074580288</v>
      </c>
      <c r="AI125" s="1">
        <f t="shared" si="95"/>
        <v>342.72985396071886</v>
      </c>
      <c r="AJ125" s="1">
        <f t="shared" si="95"/>
        <v>349.58445103993324</v>
      </c>
      <c r="AK125" s="1">
        <f t="shared" si="95"/>
        <v>356.57614006073197</v>
      </c>
      <c r="AL125" s="1">
        <f t="shared" si="95"/>
        <v>363.70766286194657</v>
      </c>
      <c r="AM125" s="1">
        <f t="shared" ref="AM125:BR125" si="96">SUM($E$16*AM59,$E$17*AM92)</f>
        <v>370.98181611918551</v>
      </c>
      <c r="AN125" s="1">
        <f t="shared" si="96"/>
        <v>378.40145244156923</v>
      </c>
      <c r="AO125" s="1">
        <f t="shared" si="96"/>
        <v>385.9694814904006</v>
      </c>
      <c r="AP125" s="1">
        <f t="shared" si="96"/>
        <v>322.88308280242956</v>
      </c>
      <c r="AQ125" s="1">
        <f t="shared" si="96"/>
        <v>329.34074445847807</v>
      </c>
      <c r="AR125" s="1">
        <f t="shared" si="96"/>
        <v>335.92755934764773</v>
      </c>
      <c r="AS125" s="1">
        <f t="shared" si="96"/>
        <v>342.64611053460061</v>
      </c>
      <c r="AT125" s="1">
        <f t="shared" si="96"/>
        <v>349.49903274529265</v>
      </c>
      <c r="AU125" s="1">
        <f t="shared" si="96"/>
        <v>356.48901340019847</v>
      </c>
      <c r="AV125" s="1">
        <f t="shared" si="96"/>
        <v>363.61879366820244</v>
      </c>
      <c r="AW125" s="1">
        <f t="shared" si="96"/>
        <v>370.89116954156657</v>
      </c>
      <c r="AX125" s="1">
        <f t="shared" si="96"/>
        <v>378.30899293239781</v>
      </c>
      <c r="AY125" s="1">
        <f t="shared" si="96"/>
        <v>385.87517279104577</v>
      </c>
      <c r="AZ125" s="1">
        <f t="shared" si="96"/>
        <v>393.5926762468668</v>
      </c>
      <c r="BA125" s="1">
        <f t="shared" si="96"/>
        <v>401.46452977180417</v>
      </c>
      <c r="BB125" s="1">
        <f t="shared" si="96"/>
        <v>409.49382036724023</v>
      </c>
      <c r="BC125" s="1">
        <f t="shared" si="96"/>
        <v>417.68369677458503</v>
      </c>
      <c r="BD125" s="1">
        <f t="shared" si="96"/>
        <v>426.03737071007674</v>
      </c>
      <c r="BE125" s="1">
        <f t="shared" si="96"/>
        <v>434.55811812427828</v>
      </c>
      <c r="BF125" s="1">
        <f t="shared" si="96"/>
        <v>443.24928048676384</v>
      </c>
      <c r="BG125" s="1">
        <f t="shared" si="96"/>
        <v>452.11426609649908</v>
      </c>
      <c r="BH125" s="1">
        <f t="shared" si="96"/>
        <v>461.1565514184291</v>
      </c>
      <c r="BI125" s="1">
        <f t="shared" si="96"/>
        <v>470.37968244679763</v>
      </c>
      <c r="BJ125" s="1">
        <f t="shared" si="96"/>
        <v>479.78727609573366</v>
      </c>
      <c r="BK125" s="1">
        <f t="shared" si="96"/>
        <v>489.38302161764824</v>
      </c>
      <c r="BL125" s="1">
        <f t="shared" si="96"/>
        <v>499.17068205000123</v>
      </c>
      <c r="BM125" s="1">
        <f t="shared" si="96"/>
        <v>509.1540956910012</v>
      </c>
      <c r="BN125" s="1">
        <f t="shared" si="96"/>
        <v>519.33717760482136</v>
      </c>
      <c r="BO125" s="1">
        <f t="shared" si="96"/>
        <v>529.72392115691764</v>
      </c>
      <c r="BP125" s="1">
        <f t="shared" si="96"/>
        <v>540.31839958005605</v>
      </c>
      <c r="BQ125" s="1">
        <f t="shared" si="96"/>
        <v>551.12476757165723</v>
      </c>
      <c r="BR125" s="1">
        <f t="shared" si="96"/>
        <v>562.14726292309035</v>
      </c>
      <c r="BS125" s="1">
        <f t="shared" ref="BS125:CE125" si="97">SUM($E$16*BS59,$E$17*BS92)</f>
        <v>573.390208181552</v>
      </c>
      <c r="BT125" s="1">
        <f t="shared" si="97"/>
        <v>584.85801234518351</v>
      </c>
      <c r="BU125" s="1">
        <f t="shared" si="97"/>
        <v>596.55517259208727</v>
      </c>
      <c r="BV125" s="1">
        <f t="shared" si="97"/>
        <v>608.48627604392891</v>
      </c>
      <c r="BW125" s="1">
        <f t="shared" si="97"/>
        <v>620.65600156480741</v>
      </c>
      <c r="BX125" s="1">
        <f t="shared" si="97"/>
        <v>633.06912159610374</v>
      </c>
      <c r="BY125" s="1">
        <f t="shared" si="97"/>
        <v>645.73050402802573</v>
      </c>
      <c r="BZ125" s="1">
        <f t="shared" si="97"/>
        <v>658.64511410858631</v>
      </c>
      <c r="CA125" s="1">
        <f t="shared" si="97"/>
        <v>671.81801639075786</v>
      </c>
      <c r="CB125" s="1">
        <f t="shared" si="97"/>
        <v>685.2543767185731</v>
      </c>
      <c r="CC125" s="1">
        <f t="shared" si="97"/>
        <v>698.9594642529446</v>
      </c>
      <c r="CD125" s="1">
        <f t="shared" si="97"/>
        <v>712.93865353800356</v>
      </c>
      <c r="CE125" s="1">
        <f t="shared" si="97"/>
        <v>727.19742660876341</v>
      </c>
    </row>
    <row r="126" spans="2:83" x14ac:dyDescent="0.35">
      <c r="B126">
        <f t="shared" si="82"/>
        <v>2030</v>
      </c>
      <c r="D126" t="s">
        <v>29</v>
      </c>
      <c r="G126" s="1">
        <f t="shared" ref="G126:AL126" si="98">SUM($E$16*G60,$E$17*G93)</f>
        <v>0</v>
      </c>
      <c r="H126" s="1">
        <f t="shared" si="98"/>
        <v>0</v>
      </c>
      <c r="I126" s="1">
        <f t="shared" si="98"/>
        <v>0</v>
      </c>
      <c r="J126" s="1">
        <f t="shared" si="98"/>
        <v>0</v>
      </c>
      <c r="K126" s="1">
        <f t="shared" si="98"/>
        <v>0</v>
      </c>
      <c r="L126" s="1">
        <f t="shared" si="98"/>
        <v>0</v>
      </c>
      <c r="M126" s="1">
        <f t="shared" si="98"/>
        <v>265.37215275106712</v>
      </c>
      <c r="N126" s="1">
        <f t="shared" si="98"/>
        <v>270.6795958060884</v>
      </c>
      <c r="O126" s="1">
        <f t="shared" si="98"/>
        <v>276.09318772221019</v>
      </c>
      <c r="P126" s="1">
        <f t="shared" si="98"/>
        <v>281.61505147665434</v>
      </c>
      <c r="Q126" s="1">
        <f t="shared" si="98"/>
        <v>287.2473525061875</v>
      </c>
      <c r="R126" s="1">
        <f t="shared" si="98"/>
        <v>292.99229955631125</v>
      </c>
      <c r="S126" s="1">
        <f t="shared" si="98"/>
        <v>298.85214554743749</v>
      </c>
      <c r="T126" s="1">
        <f t="shared" si="98"/>
        <v>304.82918845838617</v>
      </c>
      <c r="U126" s="1">
        <f t="shared" si="98"/>
        <v>310.92577222755392</v>
      </c>
      <c r="V126" s="1">
        <f t="shared" si="98"/>
        <v>317.14428767210501</v>
      </c>
      <c r="W126" s="1">
        <f t="shared" si="98"/>
        <v>323.4871734255471</v>
      </c>
      <c r="X126" s="1">
        <f t="shared" si="98"/>
        <v>329.956916894058</v>
      </c>
      <c r="Y126" s="1">
        <f t="shared" si="98"/>
        <v>336.55605523193918</v>
      </c>
      <c r="Z126" s="1">
        <f t="shared" si="98"/>
        <v>343.287176336578</v>
      </c>
      <c r="AA126" s="1">
        <f t="shared" si="98"/>
        <v>350.15291986330959</v>
      </c>
      <c r="AB126" s="1">
        <f t="shared" si="98"/>
        <v>357.15597826057564</v>
      </c>
      <c r="AC126" s="1">
        <f t="shared" si="98"/>
        <v>364.29909782578727</v>
      </c>
      <c r="AD126" s="1">
        <f t="shared" si="98"/>
        <v>371.58507978230301</v>
      </c>
      <c r="AE126" s="1">
        <f t="shared" si="98"/>
        <v>379.01678137794903</v>
      </c>
      <c r="AF126" s="1">
        <f t="shared" si="98"/>
        <v>386.59711700550798</v>
      </c>
      <c r="AG126" s="1">
        <f t="shared" si="98"/>
        <v>325.54772468142357</v>
      </c>
      <c r="AH126" s="1">
        <f t="shared" si="98"/>
        <v>332.05867917505208</v>
      </c>
      <c r="AI126" s="1">
        <f t="shared" si="98"/>
        <v>338.69985275855311</v>
      </c>
      <c r="AJ126" s="1">
        <f t="shared" si="98"/>
        <v>345.47384981372414</v>
      </c>
      <c r="AK126" s="1">
        <f t="shared" si="98"/>
        <v>352.38332680999866</v>
      </c>
      <c r="AL126" s="1">
        <f t="shared" si="98"/>
        <v>359.43099334619865</v>
      </c>
      <c r="AM126" s="1">
        <f t="shared" ref="AM126:BR126" si="99">SUM($E$16*AM60,$E$17*AM93)</f>
        <v>366.61961321312265</v>
      </c>
      <c r="AN126" s="1">
        <f t="shared" si="99"/>
        <v>373.952005477385</v>
      </c>
      <c r="AO126" s="1">
        <f t="shared" si="99"/>
        <v>381.43104558693278</v>
      </c>
      <c r="AP126" s="1">
        <f t="shared" si="99"/>
        <v>389.05966649867139</v>
      </c>
      <c r="AQ126" s="1">
        <f t="shared" si="99"/>
        <v>329.34074445847818</v>
      </c>
      <c r="AR126" s="1">
        <f t="shared" si="99"/>
        <v>335.92755934764767</v>
      </c>
      <c r="AS126" s="1">
        <f t="shared" si="99"/>
        <v>342.64611053460067</v>
      </c>
      <c r="AT126" s="1">
        <f t="shared" si="99"/>
        <v>349.49903274529265</v>
      </c>
      <c r="AU126" s="1">
        <f t="shared" si="99"/>
        <v>356.48901340019853</v>
      </c>
      <c r="AV126" s="1">
        <f t="shared" si="99"/>
        <v>363.61879366820244</v>
      </c>
      <c r="AW126" s="1">
        <f t="shared" si="99"/>
        <v>370.89116954156651</v>
      </c>
      <c r="AX126" s="1">
        <f t="shared" si="99"/>
        <v>378.30899293239787</v>
      </c>
      <c r="AY126" s="1">
        <f t="shared" si="99"/>
        <v>385.87517279104577</v>
      </c>
      <c r="AZ126" s="1">
        <f t="shared" si="99"/>
        <v>393.59267624686669</v>
      </c>
      <c r="BA126" s="1">
        <f t="shared" si="99"/>
        <v>401.46452977180417</v>
      </c>
      <c r="BB126" s="1">
        <f t="shared" si="99"/>
        <v>409.49382036724023</v>
      </c>
      <c r="BC126" s="1">
        <f t="shared" si="99"/>
        <v>417.68369677458503</v>
      </c>
      <c r="BD126" s="1">
        <f t="shared" si="99"/>
        <v>426.03737071007674</v>
      </c>
      <c r="BE126" s="1">
        <f t="shared" si="99"/>
        <v>434.55811812427828</v>
      </c>
      <c r="BF126" s="1">
        <f t="shared" si="99"/>
        <v>443.24928048676384</v>
      </c>
      <c r="BG126" s="1">
        <f t="shared" si="99"/>
        <v>452.11426609649914</v>
      </c>
      <c r="BH126" s="1">
        <f t="shared" si="99"/>
        <v>461.15655141842905</v>
      </c>
      <c r="BI126" s="1">
        <f t="shared" si="99"/>
        <v>470.37968244679769</v>
      </c>
      <c r="BJ126" s="1">
        <f t="shared" si="99"/>
        <v>479.78727609573366</v>
      </c>
      <c r="BK126" s="1">
        <f t="shared" si="99"/>
        <v>489.3830216176483</v>
      </c>
      <c r="BL126" s="1">
        <f t="shared" si="99"/>
        <v>499.17068205000123</v>
      </c>
      <c r="BM126" s="1">
        <f t="shared" si="99"/>
        <v>509.15409569100132</v>
      </c>
      <c r="BN126" s="1">
        <f t="shared" si="99"/>
        <v>519.33717760482125</v>
      </c>
      <c r="BO126" s="1">
        <f t="shared" si="99"/>
        <v>529.72392115691775</v>
      </c>
      <c r="BP126" s="1">
        <f t="shared" si="99"/>
        <v>540.31839958005594</v>
      </c>
      <c r="BQ126" s="1">
        <f t="shared" si="99"/>
        <v>551.12476757165723</v>
      </c>
      <c r="BR126" s="1">
        <f t="shared" si="99"/>
        <v>562.14726292309035</v>
      </c>
      <c r="BS126" s="1">
        <f t="shared" ref="BS126:CE126" si="100">SUM($E$16*BS60,$E$17*BS93)</f>
        <v>573.39020818155211</v>
      </c>
      <c r="BT126" s="1">
        <f t="shared" si="100"/>
        <v>584.85801234518317</v>
      </c>
      <c r="BU126" s="1">
        <f t="shared" si="100"/>
        <v>596.55517259208727</v>
      </c>
      <c r="BV126" s="1">
        <f t="shared" si="100"/>
        <v>608.48627604392902</v>
      </c>
      <c r="BW126" s="1">
        <f t="shared" si="100"/>
        <v>620.65600156480753</v>
      </c>
      <c r="BX126" s="1">
        <f t="shared" si="100"/>
        <v>633.06912159610363</v>
      </c>
      <c r="BY126" s="1">
        <f t="shared" si="100"/>
        <v>645.73050402802573</v>
      </c>
      <c r="BZ126" s="1">
        <f t="shared" si="100"/>
        <v>658.64511410858631</v>
      </c>
      <c r="CA126" s="1">
        <f t="shared" si="100"/>
        <v>671.81801639075809</v>
      </c>
      <c r="CB126" s="1">
        <f t="shared" si="100"/>
        <v>685.2543767185731</v>
      </c>
      <c r="CC126" s="1">
        <f t="shared" si="100"/>
        <v>698.9594642529446</v>
      </c>
      <c r="CD126" s="1">
        <f t="shared" si="100"/>
        <v>712.93865353800345</v>
      </c>
      <c r="CE126" s="1">
        <f t="shared" si="100"/>
        <v>727.19742660876364</v>
      </c>
    </row>
    <row r="127" spans="2:83" x14ac:dyDescent="0.35">
      <c r="B127">
        <f t="shared" si="82"/>
        <v>2031</v>
      </c>
      <c r="D127" t="s">
        <v>29</v>
      </c>
      <c r="G127" s="1">
        <f t="shared" ref="G127:AL127" si="101">SUM($E$16*G61,$E$17*G94)</f>
        <v>0</v>
      </c>
      <c r="H127" s="1">
        <f t="shared" si="101"/>
        <v>0</v>
      </c>
      <c r="I127" s="1">
        <f t="shared" si="101"/>
        <v>0</v>
      </c>
      <c r="J127" s="1">
        <f t="shared" si="101"/>
        <v>0</v>
      </c>
      <c r="K127" s="1">
        <f t="shared" si="101"/>
        <v>0</v>
      </c>
      <c r="L127" s="1">
        <f t="shared" si="101"/>
        <v>0</v>
      </c>
      <c r="M127" s="1">
        <f t="shared" si="101"/>
        <v>0</v>
      </c>
      <c r="N127" s="1">
        <f t="shared" si="101"/>
        <v>259.54109241664003</v>
      </c>
      <c r="O127" s="1">
        <f t="shared" si="101"/>
        <v>264.73191426497283</v>
      </c>
      <c r="P127" s="1">
        <f t="shared" si="101"/>
        <v>270.02655255027224</v>
      </c>
      <c r="Q127" s="1">
        <f t="shared" si="101"/>
        <v>275.42708360127767</v>
      </c>
      <c r="R127" s="1">
        <f t="shared" si="101"/>
        <v>280.93562527330323</v>
      </c>
      <c r="S127" s="1">
        <f t="shared" si="101"/>
        <v>286.55433777876931</v>
      </c>
      <c r="T127" s="1">
        <f t="shared" si="101"/>
        <v>292.28542453434471</v>
      </c>
      <c r="U127" s="1">
        <f t="shared" si="101"/>
        <v>298.13113302503155</v>
      </c>
      <c r="V127" s="1">
        <f t="shared" si="101"/>
        <v>304.09375568553219</v>
      </c>
      <c r="W127" s="1">
        <f t="shared" si="101"/>
        <v>310.17563079924287</v>
      </c>
      <c r="X127" s="1">
        <f t="shared" si="101"/>
        <v>316.37914341522776</v>
      </c>
      <c r="Y127" s="1">
        <f t="shared" si="101"/>
        <v>322.70672628353225</v>
      </c>
      <c r="Z127" s="1">
        <f t="shared" si="101"/>
        <v>329.16086080920292</v>
      </c>
      <c r="AA127" s="1">
        <f t="shared" si="101"/>
        <v>335.74407802538695</v>
      </c>
      <c r="AB127" s="1">
        <f t="shared" si="101"/>
        <v>342.45895958589472</v>
      </c>
      <c r="AC127" s="1">
        <f t="shared" si="101"/>
        <v>349.3081387776125</v>
      </c>
      <c r="AD127" s="1">
        <f t="shared" si="101"/>
        <v>356.29430155316481</v>
      </c>
      <c r="AE127" s="1">
        <f t="shared" si="101"/>
        <v>363.42018758422819</v>
      </c>
      <c r="AF127" s="1">
        <f t="shared" si="101"/>
        <v>370.68859133591269</v>
      </c>
      <c r="AG127" s="1">
        <f t="shared" si="101"/>
        <v>378.10236316263092</v>
      </c>
      <c r="AH127" s="1">
        <f t="shared" si="101"/>
        <v>327.00504155320459</v>
      </c>
      <c r="AI127" s="1">
        <f t="shared" si="101"/>
        <v>333.54514238426873</v>
      </c>
      <c r="AJ127" s="1">
        <f t="shared" si="101"/>
        <v>340.21604523195407</v>
      </c>
      <c r="AK127" s="1">
        <f t="shared" si="101"/>
        <v>347.02036613659311</v>
      </c>
      <c r="AL127" s="1">
        <f t="shared" si="101"/>
        <v>353.96077345932497</v>
      </c>
      <c r="AM127" s="1">
        <f t="shared" ref="AM127:BR127" si="102">SUM($E$16*AM61,$E$17*AM94)</f>
        <v>361.03998892851155</v>
      </c>
      <c r="AN127" s="1">
        <f t="shared" si="102"/>
        <v>368.26078870708176</v>
      </c>
      <c r="AO127" s="1">
        <f t="shared" si="102"/>
        <v>375.62600448122333</v>
      </c>
      <c r="AP127" s="1">
        <f t="shared" si="102"/>
        <v>383.13852457084784</v>
      </c>
      <c r="AQ127" s="1">
        <f t="shared" si="102"/>
        <v>390.80129506226478</v>
      </c>
      <c r="AR127" s="1">
        <f t="shared" si="102"/>
        <v>335.92755934764773</v>
      </c>
      <c r="AS127" s="1">
        <f t="shared" si="102"/>
        <v>342.64611053460061</v>
      </c>
      <c r="AT127" s="1">
        <f t="shared" si="102"/>
        <v>349.49903274529265</v>
      </c>
      <c r="AU127" s="1">
        <f t="shared" si="102"/>
        <v>356.48901340019847</v>
      </c>
      <c r="AV127" s="1">
        <f t="shared" si="102"/>
        <v>363.6187936682025</v>
      </c>
      <c r="AW127" s="1">
        <f t="shared" si="102"/>
        <v>370.89116954156651</v>
      </c>
      <c r="AX127" s="1">
        <f t="shared" si="102"/>
        <v>378.30899293239781</v>
      </c>
      <c r="AY127" s="1">
        <f t="shared" si="102"/>
        <v>385.87517279104577</v>
      </c>
      <c r="AZ127" s="1">
        <f t="shared" si="102"/>
        <v>393.59267624686674</v>
      </c>
      <c r="BA127" s="1">
        <f t="shared" si="102"/>
        <v>401.46452977180405</v>
      </c>
      <c r="BB127" s="1">
        <f t="shared" si="102"/>
        <v>409.49382036724023</v>
      </c>
      <c r="BC127" s="1">
        <f t="shared" si="102"/>
        <v>417.68369677458503</v>
      </c>
      <c r="BD127" s="1">
        <f t="shared" si="102"/>
        <v>426.03737071007674</v>
      </c>
      <c r="BE127" s="1">
        <f t="shared" si="102"/>
        <v>434.55811812427822</v>
      </c>
      <c r="BF127" s="1">
        <f t="shared" si="102"/>
        <v>443.24928048676384</v>
      </c>
      <c r="BG127" s="1">
        <f t="shared" si="102"/>
        <v>452.11426609649914</v>
      </c>
      <c r="BH127" s="1">
        <f t="shared" si="102"/>
        <v>461.1565514184291</v>
      </c>
      <c r="BI127" s="1">
        <f t="shared" si="102"/>
        <v>470.37968244679769</v>
      </c>
      <c r="BJ127" s="1">
        <f t="shared" si="102"/>
        <v>479.78727609573366</v>
      </c>
      <c r="BK127" s="1">
        <f t="shared" si="102"/>
        <v>489.3830216176483</v>
      </c>
      <c r="BL127" s="1">
        <f t="shared" si="102"/>
        <v>499.17068205000123</v>
      </c>
      <c r="BM127" s="1">
        <f t="shared" si="102"/>
        <v>509.15409569100126</v>
      </c>
      <c r="BN127" s="1">
        <f t="shared" si="102"/>
        <v>519.33717760482125</v>
      </c>
      <c r="BO127" s="1">
        <f t="shared" si="102"/>
        <v>529.72392115691764</v>
      </c>
      <c r="BP127" s="1">
        <f t="shared" si="102"/>
        <v>540.31839958005617</v>
      </c>
      <c r="BQ127" s="1">
        <f t="shared" si="102"/>
        <v>551.12476757165712</v>
      </c>
      <c r="BR127" s="1">
        <f t="shared" si="102"/>
        <v>562.14726292309035</v>
      </c>
      <c r="BS127" s="1">
        <f t="shared" ref="BS127:CE127" si="103">SUM($E$16*BS61,$E$17*BS94)</f>
        <v>573.39020818155211</v>
      </c>
      <c r="BT127" s="1">
        <f t="shared" si="103"/>
        <v>584.85801234518317</v>
      </c>
      <c r="BU127" s="1">
        <f t="shared" si="103"/>
        <v>596.55517259208682</v>
      </c>
      <c r="BV127" s="1">
        <f t="shared" si="103"/>
        <v>608.48627604392902</v>
      </c>
      <c r="BW127" s="1">
        <f t="shared" si="103"/>
        <v>620.65600156480764</v>
      </c>
      <c r="BX127" s="1">
        <f t="shared" si="103"/>
        <v>633.06912159610374</v>
      </c>
      <c r="BY127" s="1">
        <f t="shared" si="103"/>
        <v>645.73050402802573</v>
      </c>
      <c r="BZ127" s="1">
        <f t="shared" si="103"/>
        <v>658.64511410858631</v>
      </c>
      <c r="CA127" s="1">
        <f t="shared" si="103"/>
        <v>671.81801639075809</v>
      </c>
      <c r="CB127" s="1">
        <f t="shared" si="103"/>
        <v>685.25437671857321</v>
      </c>
      <c r="CC127" s="1">
        <f t="shared" si="103"/>
        <v>698.9594642529446</v>
      </c>
      <c r="CD127" s="1">
        <f t="shared" si="103"/>
        <v>712.93865353800356</v>
      </c>
      <c r="CE127" s="1">
        <f t="shared" si="103"/>
        <v>727.19742660876364</v>
      </c>
    </row>
    <row r="128" spans="2:83" x14ac:dyDescent="0.35">
      <c r="B128">
        <f t="shared" si="82"/>
        <v>2032</v>
      </c>
      <c r="D128" t="s">
        <v>29</v>
      </c>
      <c r="G128" s="1">
        <f t="shared" ref="G128:AL128" si="104">SUM($E$16*G62,$E$17*G95)</f>
        <v>0</v>
      </c>
      <c r="H128" s="1">
        <f t="shared" si="104"/>
        <v>0</v>
      </c>
      <c r="I128" s="1">
        <f t="shared" si="104"/>
        <v>0</v>
      </c>
      <c r="J128" s="1">
        <f t="shared" si="104"/>
        <v>0</v>
      </c>
      <c r="K128" s="1">
        <f t="shared" si="104"/>
        <v>0</v>
      </c>
      <c r="L128" s="1">
        <f t="shared" si="104"/>
        <v>0</v>
      </c>
      <c r="M128" s="1">
        <f t="shared" si="104"/>
        <v>0</v>
      </c>
      <c r="N128" s="1">
        <f t="shared" si="104"/>
        <v>0</v>
      </c>
      <c r="O128" s="1">
        <f t="shared" si="104"/>
        <v>253.84209488830982</v>
      </c>
      <c r="P128" s="1">
        <f t="shared" si="104"/>
        <v>258.91893678607602</v>
      </c>
      <c r="Q128" s="1">
        <f t="shared" si="104"/>
        <v>264.09731552179755</v>
      </c>
      <c r="R128" s="1">
        <f t="shared" si="104"/>
        <v>269.37926183223351</v>
      </c>
      <c r="S128" s="1">
        <f t="shared" si="104"/>
        <v>274.76684706887818</v>
      </c>
      <c r="T128" s="1">
        <f t="shared" si="104"/>
        <v>280.26218401025574</v>
      </c>
      <c r="U128" s="1">
        <f t="shared" si="104"/>
        <v>285.86742769046089</v>
      </c>
      <c r="V128" s="1">
        <f t="shared" si="104"/>
        <v>291.58477624427002</v>
      </c>
      <c r="W128" s="1">
        <f t="shared" si="104"/>
        <v>297.41647176915546</v>
      </c>
      <c r="X128" s="1">
        <f t="shared" si="104"/>
        <v>303.36480120453859</v>
      </c>
      <c r="Y128" s="1">
        <f t="shared" si="104"/>
        <v>309.43209722862935</v>
      </c>
      <c r="Z128" s="1">
        <f t="shared" si="104"/>
        <v>315.62073917320186</v>
      </c>
      <c r="AA128" s="1">
        <f t="shared" si="104"/>
        <v>321.93315395666593</v>
      </c>
      <c r="AB128" s="1">
        <f t="shared" si="104"/>
        <v>328.37181703579927</v>
      </c>
      <c r="AC128" s="1">
        <f t="shared" si="104"/>
        <v>334.93925337651524</v>
      </c>
      <c r="AD128" s="1">
        <f t="shared" si="104"/>
        <v>341.63803844404549</v>
      </c>
      <c r="AE128" s="1">
        <f t="shared" si="104"/>
        <v>348.47079921292647</v>
      </c>
      <c r="AF128" s="1">
        <f t="shared" si="104"/>
        <v>355.44021519718501</v>
      </c>
      <c r="AG128" s="1">
        <f t="shared" si="104"/>
        <v>362.54901950112867</v>
      </c>
      <c r="AH128" s="1">
        <f t="shared" si="104"/>
        <v>369.79999989115123</v>
      </c>
      <c r="AI128" s="1">
        <f t="shared" si="104"/>
        <v>328.57597129279844</v>
      </c>
      <c r="AJ128" s="1">
        <f t="shared" si="104"/>
        <v>335.14749071865441</v>
      </c>
      <c r="AK128" s="1">
        <f t="shared" si="104"/>
        <v>341.85044053302749</v>
      </c>
      <c r="AL128" s="1">
        <f t="shared" si="104"/>
        <v>348.687449343688</v>
      </c>
      <c r="AM128" s="1">
        <f t="shared" ref="AM128:BR128" si="105">SUM($E$16*AM62,$E$17*AM95)</f>
        <v>355.66119833056177</v>
      </c>
      <c r="AN128" s="1">
        <f t="shared" si="105"/>
        <v>362.77442229717303</v>
      </c>
      <c r="AO128" s="1">
        <f t="shared" si="105"/>
        <v>370.02991074311649</v>
      </c>
      <c r="AP128" s="1">
        <f t="shared" si="105"/>
        <v>377.43050895797876</v>
      </c>
      <c r="AQ128" s="1">
        <f t="shared" si="105"/>
        <v>384.97911913713835</v>
      </c>
      <c r="AR128" s="1">
        <f t="shared" si="105"/>
        <v>392.67870151988114</v>
      </c>
      <c r="AS128" s="1">
        <f t="shared" si="105"/>
        <v>342.64611053460067</v>
      </c>
      <c r="AT128" s="1">
        <f t="shared" si="105"/>
        <v>349.49903274529265</v>
      </c>
      <c r="AU128" s="1">
        <f t="shared" si="105"/>
        <v>356.48901340019853</v>
      </c>
      <c r="AV128" s="1">
        <f t="shared" si="105"/>
        <v>363.6187936682025</v>
      </c>
      <c r="AW128" s="1">
        <f t="shared" si="105"/>
        <v>370.89116954156657</v>
      </c>
      <c r="AX128" s="1">
        <f t="shared" si="105"/>
        <v>378.30899293239781</v>
      </c>
      <c r="AY128" s="1">
        <f t="shared" si="105"/>
        <v>385.87517279104583</v>
      </c>
      <c r="AZ128" s="1">
        <f t="shared" si="105"/>
        <v>393.59267624686674</v>
      </c>
      <c r="BA128" s="1">
        <f t="shared" si="105"/>
        <v>401.46452977180405</v>
      </c>
      <c r="BB128" s="1">
        <f t="shared" si="105"/>
        <v>409.49382036724012</v>
      </c>
      <c r="BC128" s="1">
        <f t="shared" si="105"/>
        <v>417.68369677458503</v>
      </c>
      <c r="BD128" s="1">
        <f t="shared" si="105"/>
        <v>426.03737071007674</v>
      </c>
      <c r="BE128" s="1">
        <f t="shared" si="105"/>
        <v>434.55811812427828</v>
      </c>
      <c r="BF128" s="1">
        <f t="shared" si="105"/>
        <v>443.24928048676384</v>
      </c>
      <c r="BG128" s="1">
        <f t="shared" si="105"/>
        <v>452.11426609649908</v>
      </c>
      <c r="BH128" s="1">
        <f t="shared" si="105"/>
        <v>461.1565514184291</v>
      </c>
      <c r="BI128" s="1">
        <f t="shared" si="105"/>
        <v>470.37968244679769</v>
      </c>
      <c r="BJ128" s="1">
        <f t="shared" si="105"/>
        <v>479.7872760957336</v>
      </c>
      <c r="BK128" s="1">
        <f t="shared" si="105"/>
        <v>489.3830216176483</v>
      </c>
      <c r="BL128" s="1">
        <f t="shared" si="105"/>
        <v>499.17068205000123</v>
      </c>
      <c r="BM128" s="1">
        <f t="shared" si="105"/>
        <v>509.15409569100126</v>
      </c>
      <c r="BN128" s="1">
        <f t="shared" si="105"/>
        <v>519.33717760482125</v>
      </c>
      <c r="BO128" s="1">
        <f t="shared" si="105"/>
        <v>529.72392115691775</v>
      </c>
      <c r="BP128" s="1">
        <f t="shared" si="105"/>
        <v>540.31839958005605</v>
      </c>
      <c r="BQ128" s="1">
        <f t="shared" si="105"/>
        <v>551.12476757165723</v>
      </c>
      <c r="BR128" s="1">
        <f t="shared" si="105"/>
        <v>562.14726292309024</v>
      </c>
      <c r="BS128" s="1">
        <f t="shared" ref="BS128:CE128" si="106">SUM($E$16*BS62,$E$17*BS95)</f>
        <v>573.39020818155211</v>
      </c>
      <c r="BT128" s="1">
        <f t="shared" si="106"/>
        <v>584.85801234518317</v>
      </c>
      <c r="BU128" s="1">
        <f t="shared" si="106"/>
        <v>596.55517259208682</v>
      </c>
      <c r="BV128" s="1">
        <f t="shared" si="106"/>
        <v>608.48627604392846</v>
      </c>
      <c r="BW128" s="1">
        <f t="shared" si="106"/>
        <v>620.65600156480764</v>
      </c>
      <c r="BX128" s="1">
        <f t="shared" si="106"/>
        <v>633.06912159610374</v>
      </c>
      <c r="BY128" s="1">
        <f t="shared" si="106"/>
        <v>645.73050402802573</v>
      </c>
      <c r="BZ128" s="1">
        <f t="shared" si="106"/>
        <v>658.64511410858631</v>
      </c>
      <c r="CA128" s="1">
        <f t="shared" si="106"/>
        <v>671.81801639075809</v>
      </c>
      <c r="CB128" s="1">
        <f t="shared" si="106"/>
        <v>685.25437671857321</v>
      </c>
      <c r="CC128" s="1">
        <f t="shared" si="106"/>
        <v>698.95946425294471</v>
      </c>
      <c r="CD128" s="1">
        <f t="shared" si="106"/>
        <v>712.93865353800345</v>
      </c>
      <c r="CE128" s="1">
        <f t="shared" si="106"/>
        <v>727.19742660876364</v>
      </c>
    </row>
    <row r="129" spans="2:83" x14ac:dyDescent="0.35">
      <c r="B129">
        <f t="shared" si="82"/>
        <v>2033</v>
      </c>
      <c r="D129" t="s">
        <v>29</v>
      </c>
      <c r="G129" s="1">
        <f t="shared" ref="G129:AL129" si="107">SUM($E$16*G63,$E$17*G96)</f>
        <v>0</v>
      </c>
      <c r="H129" s="1">
        <f t="shared" si="107"/>
        <v>0</v>
      </c>
      <c r="I129" s="1">
        <f t="shared" si="107"/>
        <v>0</v>
      </c>
      <c r="J129" s="1">
        <f t="shared" si="107"/>
        <v>0</v>
      </c>
      <c r="K129" s="1">
        <f t="shared" si="107"/>
        <v>0</v>
      </c>
      <c r="L129" s="1">
        <f t="shared" si="107"/>
        <v>0</v>
      </c>
      <c r="M129" s="1">
        <f t="shared" si="107"/>
        <v>0</v>
      </c>
      <c r="N129" s="1">
        <f t="shared" si="107"/>
        <v>0</v>
      </c>
      <c r="O129" s="1">
        <f t="shared" si="107"/>
        <v>0</v>
      </c>
      <c r="P129" s="1">
        <f t="shared" si="107"/>
        <v>250.41949971873353</v>
      </c>
      <c r="Q129" s="1">
        <f t="shared" si="107"/>
        <v>255.42788971310819</v>
      </c>
      <c r="R129" s="1">
        <f t="shared" si="107"/>
        <v>260.53644750737033</v>
      </c>
      <c r="S129" s="1">
        <f t="shared" si="107"/>
        <v>265.74717645751775</v>
      </c>
      <c r="T129" s="1">
        <f t="shared" si="107"/>
        <v>271.06211998666811</v>
      </c>
      <c r="U129" s="1">
        <f t="shared" si="107"/>
        <v>276.4833623864015</v>
      </c>
      <c r="V129" s="1">
        <f t="shared" si="107"/>
        <v>282.01302963412957</v>
      </c>
      <c r="W129" s="1">
        <f t="shared" si="107"/>
        <v>287.65329022681209</v>
      </c>
      <c r="X129" s="1">
        <f t="shared" si="107"/>
        <v>293.40635603134831</v>
      </c>
      <c r="Y129" s="1">
        <f t="shared" si="107"/>
        <v>299.27448315197529</v>
      </c>
      <c r="Z129" s="1">
        <f t="shared" si="107"/>
        <v>305.25997281501486</v>
      </c>
      <c r="AA129" s="1">
        <f t="shared" si="107"/>
        <v>311.36517227131503</v>
      </c>
      <c r="AB129" s="1">
        <f t="shared" si="107"/>
        <v>317.59247571674143</v>
      </c>
      <c r="AC129" s="1">
        <f t="shared" si="107"/>
        <v>323.94432523107622</v>
      </c>
      <c r="AD129" s="1">
        <f t="shared" si="107"/>
        <v>330.42321173569781</v>
      </c>
      <c r="AE129" s="1">
        <f t="shared" si="107"/>
        <v>337.03167597041164</v>
      </c>
      <c r="AF129" s="1">
        <f t="shared" si="107"/>
        <v>343.77230948981992</v>
      </c>
      <c r="AG129" s="1">
        <f t="shared" si="107"/>
        <v>350.64775567961635</v>
      </c>
      <c r="AH129" s="1">
        <f t="shared" si="107"/>
        <v>357.66071079320864</v>
      </c>
      <c r="AI129" s="1">
        <f t="shared" si="107"/>
        <v>364.81392500907282</v>
      </c>
      <c r="AJ129" s="1">
        <f t="shared" si="107"/>
        <v>330.01896243150009</v>
      </c>
      <c r="AK129" s="1">
        <f t="shared" si="107"/>
        <v>336.61934168013011</v>
      </c>
      <c r="AL129" s="1">
        <f t="shared" si="107"/>
        <v>343.35172851373272</v>
      </c>
      <c r="AM129" s="1">
        <f t="shared" ref="AM129:BR129" si="108">SUM($E$16*AM63,$E$17*AM96)</f>
        <v>350.21876308400732</v>
      </c>
      <c r="AN129" s="1">
        <f t="shared" si="108"/>
        <v>357.22313834568752</v>
      </c>
      <c r="AO129" s="1">
        <f t="shared" si="108"/>
        <v>364.36760111260128</v>
      </c>
      <c r="AP129" s="1">
        <f t="shared" si="108"/>
        <v>371.65495313485326</v>
      </c>
      <c r="AQ129" s="1">
        <f t="shared" si="108"/>
        <v>379.08805219755027</v>
      </c>
      <c r="AR129" s="1">
        <f t="shared" si="108"/>
        <v>386.66981324150134</v>
      </c>
      <c r="AS129" s="1">
        <f t="shared" si="108"/>
        <v>394.40320950633134</v>
      </c>
      <c r="AT129" s="1">
        <f t="shared" si="108"/>
        <v>349.49903274529271</v>
      </c>
      <c r="AU129" s="1">
        <f t="shared" si="108"/>
        <v>356.48901340019847</v>
      </c>
      <c r="AV129" s="1">
        <f t="shared" si="108"/>
        <v>363.6187936682025</v>
      </c>
      <c r="AW129" s="1">
        <f t="shared" si="108"/>
        <v>370.89116954156657</v>
      </c>
      <c r="AX129" s="1">
        <f t="shared" si="108"/>
        <v>378.30899293239787</v>
      </c>
      <c r="AY129" s="1">
        <f t="shared" si="108"/>
        <v>385.87517279104583</v>
      </c>
      <c r="AZ129" s="1">
        <f t="shared" si="108"/>
        <v>393.59267624686674</v>
      </c>
      <c r="BA129" s="1">
        <f t="shared" si="108"/>
        <v>401.46452977180411</v>
      </c>
      <c r="BB129" s="1">
        <f t="shared" si="108"/>
        <v>409.49382036724012</v>
      </c>
      <c r="BC129" s="1">
        <f t="shared" si="108"/>
        <v>417.68369677458492</v>
      </c>
      <c r="BD129" s="1">
        <f t="shared" si="108"/>
        <v>426.03737071007674</v>
      </c>
      <c r="BE129" s="1">
        <f t="shared" si="108"/>
        <v>434.55811812427828</v>
      </c>
      <c r="BF129" s="1">
        <f t="shared" si="108"/>
        <v>443.24928048676384</v>
      </c>
      <c r="BG129" s="1">
        <f t="shared" si="108"/>
        <v>452.11426609649908</v>
      </c>
      <c r="BH129" s="1">
        <f t="shared" si="108"/>
        <v>461.1565514184291</v>
      </c>
      <c r="BI129" s="1">
        <f t="shared" si="108"/>
        <v>470.37968244679769</v>
      </c>
      <c r="BJ129" s="1">
        <f t="shared" si="108"/>
        <v>479.78727609573366</v>
      </c>
      <c r="BK129" s="1">
        <f t="shared" si="108"/>
        <v>489.3830216176483</v>
      </c>
      <c r="BL129" s="1">
        <f t="shared" si="108"/>
        <v>499.17068205000123</v>
      </c>
      <c r="BM129" s="1">
        <f t="shared" si="108"/>
        <v>509.1540956910012</v>
      </c>
      <c r="BN129" s="1">
        <f t="shared" si="108"/>
        <v>519.33717760482136</v>
      </c>
      <c r="BO129" s="1">
        <f t="shared" si="108"/>
        <v>529.72392115691764</v>
      </c>
      <c r="BP129" s="1">
        <f t="shared" si="108"/>
        <v>540.31839958005617</v>
      </c>
      <c r="BQ129" s="1">
        <f t="shared" si="108"/>
        <v>551.12476757165723</v>
      </c>
      <c r="BR129" s="1">
        <f t="shared" si="108"/>
        <v>562.14726292309035</v>
      </c>
      <c r="BS129" s="1">
        <f t="shared" ref="BS129:CE129" si="109">SUM($E$16*BS63,$E$17*BS96)</f>
        <v>573.39020818155211</v>
      </c>
      <c r="BT129" s="1">
        <f t="shared" si="109"/>
        <v>584.85801234518317</v>
      </c>
      <c r="BU129" s="1">
        <f t="shared" si="109"/>
        <v>596.55517259208682</v>
      </c>
      <c r="BV129" s="1">
        <f t="shared" si="109"/>
        <v>608.48627604392857</v>
      </c>
      <c r="BW129" s="1">
        <f t="shared" si="109"/>
        <v>620.65600156480707</v>
      </c>
      <c r="BX129" s="1">
        <f t="shared" si="109"/>
        <v>633.06912159610374</v>
      </c>
      <c r="BY129" s="1">
        <f t="shared" si="109"/>
        <v>645.73050402802573</v>
      </c>
      <c r="BZ129" s="1">
        <f t="shared" si="109"/>
        <v>658.64511410858631</v>
      </c>
      <c r="CA129" s="1">
        <f t="shared" si="109"/>
        <v>671.81801639075798</v>
      </c>
      <c r="CB129" s="1">
        <f t="shared" si="109"/>
        <v>685.25437671857321</v>
      </c>
      <c r="CC129" s="1">
        <f t="shared" si="109"/>
        <v>698.95946425294471</v>
      </c>
      <c r="CD129" s="1">
        <f t="shared" si="109"/>
        <v>712.93865353800356</v>
      </c>
      <c r="CE129" s="1">
        <f t="shared" si="109"/>
        <v>727.19742660876352</v>
      </c>
    </row>
    <row r="130" spans="2:83" x14ac:dyDescent="0.35">
      <c r="B130">
        <f t="shared" si="82"/>
        <v>2034</v>
      </c>
      <c r="D130" t="s">
        <v>29</v>
      </c>
      <c r="G130" s="1">
        <f t="shared" ref="G130:AL130" si="110">SUM($E$16*G64,$E$17*G97)</f>
        <v>0</v>
      </c>
      <c r="H130" s="1">
        <f t="shared" si="110"/>
        <v>0</v>
      </c>
      <c r="I130" s="1">
        <f t="shared" si="110"/>
        <v>0</v>
      </c>
      <c r="J130" s="1">
        <f t="shared" si="110"/>
        <v>0</v>
      </c>
      <c r="K130" s="1">
        <f t="shared" si="110"/>
        <v>0</v>
      </c>
      <c r="L130" s="1">
        <f t="shared" si="110"/>
        <v>0</v>
      </c>
      <c r="M130" s="1">
        <f t="shared" si="110"/>
        <v>0</v>
      </c>
      <c r="N130" s="1">
        <f t="shared" si="110"/>
        <v>0</v>
      </c>
      <c r="O130" s="1">
        <f t="shared" si="110"/>
        <v>0</v>
      </c>
      <c r="P130" s="1">
        <f t="shared" si="110"/>
        <v>0</v>
      </c>
      <c r="Q130" s="1">
        <f t="shared" si="110"/>
        <v>246.78049359171132</v>
      </c>
      <c r="R130" s="1">
        <f t="shared" si="110"/>
        <v>251.71610346354555</v>
      </c>
      <c r="S130" s="1">
        <f t="shared" si="110"/>
        <v>256.75042553281645</v>
      </c>
      <c r="T130" s="1">
        <f t="shared" si="110"/>
        <v>261.88543404347274</v>
      </c>
      <c r="U130" s="1">
        <f t="shared" si="110"/>
        <v>267.12314272434224</v>
      </c>
      <c r="V130" s="1">
        <f t="shared" si="110"/>
        <v>272.46560557882913</v>
      </c>
      <c r="W130" s="1">
        <f t="shared" si="110"/>
        <v>277.91491769040567</v>
      </c>
      <c r="X130" s="1">
        <f t="shared" si="110"/>
        <v>283.47321604421376</v>
      </c>
      <c r="Y130" s="1">
        <f t="shared" si="110"/>
        <v>289.14268036509804</v>
      </c>
      <c r="Z130" s="1">
        <f t="shared" si="110"/>
        <v>294.92553397239999</v>
      </c>
      <c r="AA130" s="1">
        <f t="shared" si="110"/>
        <v>300.824044651848</v>
      </c>
      <c r="AB130" s="1">
        <f t="shared" si="110"/>
        <v>306.84052554488494</v>
      </c>
      <c r="AC130" s="1">
        <f t="shared" si="110"/>
        <v>312.97733605578264</v>
      </c>
      <c r="AD130" s="1">
        <f t="shared" si="110"/>
        <v>319.23688277689831</v>
      </c>
      <c r="AE130" s="1">
        <f t="shared" si="110"/>
        <v>325.62162043243632</v>
      </c>
      <c r="AF130" s="1">
        <f t="shared" si="110"/>
        <v>332.13405284108495</v>
      </c>
      <c r="AG130" s="1">
        <f t="shared" si="110"/>
        <v>338.77673389790669</v>
      </c>
      <c r="AH130" s="1">
        <f t="shared" si="110"/>
        <v>345.55226857586484</v>
      </c>
      <c r="AI130" s="1">
        <f t="shared" si="110"/>
        <v>352.46331394738212</v>
      </c>
      <c r="AJ130" s="1">
        <f t="shared" si="110"/>
        <v>359.51258022632976</v>
      </c>
      <c r="AK130" s="1">
        <f t="shared" si="110"/>
        <v>331.40792919869398</v>
      </c>
      <c r="AL130" s="1">
        <f t="shared" si="110"/>
        <v>338.03608778266789</v>
      </c>
      <c r="AM130" s="1">
        <f t="shared" ref="AM130:BR130" si="111">SUM($E$16*AM64,$E$17*AM97)</f>
        <v>344.79680953832121</v>
      </c>
      <c r="AN130" s="1">
        <f t="shared" si="111"/>
        <v>351.69274572908762</v>
      </c>
      <c r="AO130" s="1">
        <f t="shared" si="111"/>
        <v>358.72660064366937</v>
      </c>
      <c r="AP130" s="1">
        <f t="shared" si="111"/>
        <v>365.90113265654276</v>
      </c>
      <c r="AQ130" s="1">
        <f t="shared" si="111"/>
        <v>373.21915530967362</v>
      </c>
      <c r="AR130" s="1">
        <f t="shared" si="111"/>
        <v>380.68353841586702</v>
      </c>
      <c r="AS130" s="1">
        <f t="shared" si="111"/>
        <v>388.29720918418445</v>
      </c>
      <c r="AT130" s="1">
        <f t="shared" si="111"/>
        <v>396.0631533678681</v>
      </c>
      <c r="AU130" s="1">
        <f t="shared" si="111"/>
        <v>356.48901340019853</v>
      </c>
      <c r="AV130" s="1">
        <f t="shared" si="111"/>
        <v>363.61879366820244</v>
      </c>
      <c r="AW130" s="1">
        <f t="shared" si="111"/>
        <v>370.89116954156657</v>
      </c>
      <c r="AX130" s="1">
        <f t="shared" si="111"/>
        <v>378.30899293239787</v>
      </c>
      <c r="AY130" s="1">
        <f t="shared" si="111"/>
        <v>385.87517279104588</v>
      </c>
      <c r="AZ130" s="1">
        <f t="shared" si="111"/>
        <v>393.59267624686674</v>
      </c>
      <c r="BA130" s="1">
        <f t="shared" si="111"/>
        <v>401.46452977180411</v>
      </c>
      <c r="BB130" s="1">
        <f t="shared" si="111"/>
        <v>409.49382036724018</v>
      </c>
      <c r="BC130" s="1">
        <f t="shared" si="111"/>
        <v>417.68369677458492</v>
      </c>
      <c r="BD130" s="1">
        <f t="shared" si="111"/>
        <v>426.03737071007663</v>
      </c>
      <c r="BE130" s="1">
        <f t="shared" si="111"/>
        <v>434.55811812427828</v>
      </c>
      <c r="BF130" s="1">
        <f t="shared" si="111"/>
        <v>443.24928048676384</v>
      </c>
      <c r="BG130" s="1">
        <f t="shared" si="111"/>
        <v>452.11426609649914</v>
      </c>
      <c r="BH130" s="1">
        <f t="shared" si="111"/>
        <v>461.1565514184291</v>
      </c>
      <c r="BI130" s="1">
        <f t="shared" si="111"/>
        <v>470.37968244679769</v>
      </c>
      <c r="BJ130" s="1">
        <f t="shared" si="111"/>
        <v>479.78727609573366</v>
      </c>
      <c r="BK130" s="1">
        <f t="shared" si="111"/>
        <v>489.3830216176483</v>
      </c>
      <c r="BL130" s="1">
        <f t="shared" si="111"/>
        <v>499.17068205000123</v>
      </c>
      <c r="BM130" s="1">
        <f t="shared" si="111"/>
        <v>509.15409569100132</v>
      </c>
      <c r="BN130" s="1">
        <f t="shared" si="111"/>
        <v>519.33717760482136</v>
      </c>
      <c r="BO130" s="1">
        <f t="shared" si="111"/>
        <v>529.72392115691775</v>
      </c>
      <c r="BP130" s="1">
        <f t="shared" si="111"/>
        <v>540.31839958005605</v>
      </c>
      <c r="BQ130" s="1">
        <f t="shared" si="111"/>
        <v>551.12476757165723</v>
      </c>
      <c r="BR130" s="1">
        <f t="shared" si="111"/>
        <v>562.14726292309024</v>
      </c>
      <c r="BS130" s="1">
        <f t="shared" ref="BS130:CE130" si="112">SUM($E$16*BS64,$E$17*BS97)</f>
        <v>573.39020818155223</v>
      </c>
      <c r="BT130" s="1">
        <f t="shared" si="112"/>
        <v>584.85801234518317</v>
      </c>
      <c r="BU130" s="1">
        <f t="shared" si="112"/>
        <v>596.55517259208693</v>
      </c>
      <c r="BV130" s="1">
        <f t="shared" si="112"/>
        <v>608.48627604392857</v>
      </c>
      <c r="BW130" s="1">
        <f t="shared" si="112"/>
        <v>620.65600156480718</v>
      </c>
      <c r="BX130" s="1">
        <f t="shared" si="112"/>
        <v>633.06912159610329</v>
      </c>
      <c r="BY130" s="1">
        <f t="shared" si="112"/>
        <v>645.73050402802573</v>
      </c>
      <c r="BZ130" s="1">
        <f t="shared" si="112"/>
        <v>658.64511410858631</v>
      </c>
      <c r="CA130" s="1">
        <f t="shared" si="112"/>
        <v>671.81801639075798</v>
      </c>
      <c r="CB130" s="1">
        <f t="shared" si="112"/>
        <v>685.2543767185731</v>
      </c>
      <c r="CC130" s="1">
        <f t="shared" si="112"/>
        <v>698.9594642529446</v>
      </c>
      <c r="CD130" s="1">
        <f t="shared" si="112"/>
        <v>712.93865353800356</v>
      </c>
      <c r="CE130" s="1">
        <f t="shared" si="112"/>
        <v>727.19742660876364</v>
      </c>
    </row>
    <row r="131" spans="2:83" x14ac:dyDescent="0.35">
      <c r="B131">
        <f t="shared" si="82"/>
        <v>2035</v>
      </c>
      <c r="D131" t="s">
        <v>29</v>
      </c>
      <c r="G131" s="1">
        <f t="shared" ref="G131:AL131" si="113">SUM($E$16*G65,$E$17*G98)</f>
        <v>0</v>
      </c>
      <c r="H131" s="1">
        <f t="shared" si="113"/>
        <v>0</v>
      </c>
      <c r="I131" s="1">
        <f t="shared" si="113"/>
        <v>0</v>
      </c>
      <c r="J131" s="1">
        <f t="shared" si="113"/>
        <v>0</v>
      </c>
      <c r="K131" s="1">
        <f t="shared" si="113"/>
        <v>0</v>
      </c>
      <c r="L131" s="1">
        <f t="shared" si="113"/>
        <v>0</v>
      </c>
      <c r="M131" s="1">
        <f t="shared" si="113"/>
        <v>0</v>
      </c>
      <c r="N131" s="1">
        <f t="shared" si="113"/>
        <v>0</v>
      </c>
      <c r="O131" s="1">
        <f t="shared" si="113"/>
        <v>0</v>
      </c>
      <c r="P131" s="1">
        <f t="shared" si="113"/>
        <v>0</v>
      </c>
      <c r="Q131" s="1">
        <f t="shared" si="113"/>
        <v>0</v>
      </c>
      <c r="R131" s="1">
        <f t="shared" si="113"/>
        <v>243.94447520611223</v>
      </c>
      <c r="S131" s="1">
        <f t="shared" si="113"/>
        <v>248.82336471023447</v>
      </c>
      <c r="T131" s="1">
        <f t="shared" si="113"/>
        <v>253.79983200443917</v>
      </c>
      <c r="U131" s="1">
        <f t="shared" si="113"/>
        <v>258.87582864452793</v>
      </c>
      <c r="V131" s="1">
        <f t="shared" si="113"/>
        <v>264.0533452174185</v>
      </c>
      <c r="W131" s="1">
        <f t="shared" si="113"/>
        <v>269.33441212176689</v>
      </c>
      <c r="X131" s="1">
        <f t="shared" si="113"/>
        <v>274.72110036420224</v>
      </c>
      <c r="Y131" s="1">
        <f t="shared" si="113"/>
        <v>280.21552237148626</v>
      </c>
      <c r="Z131" s="1">
        <f t="shared" si="113"/>
        <v>285.81983281891598</v>
      </c>
      <c r="AA131" s="1">
        <f t="shared" si="113"/>
        <v>291.53622947529431</v>
      </c>
      <c r="AB131" s="1">
        <f t="shared" si="113"/>
        <v>297.36695406480021</v>
      </c>
      <c r="AC131" s="1">
        <f t="shared" si="113"/>
        <v>303.31429314609613</v>
      </c>
      <c r="AD131" s="1">
        <f t="shared" si="113"/>
        <v>309.38057900901811</v>
      </c>
      <c r="AE131" s="1">
        <f t="shared" si="113"/>
        <v>315.56819058919848</v>
      </c>
      <c r="AF131" s="1">
        <f t="shared" si="113"/>
        <v>321.87955440098244</v>
      </c>
      <c r="AG131" s="1">
        <f t="shared" si="113"/>
        <v>328.31714548900203</v>
      </c>
      <c r="AH131" s="1">
        <f t="shared" si="113"/>
        <v>334.88348839878211</v>
      </c>
      <c r="AI131" s="1">
        <f t="shared" si="113"/>
        <v>341.58115816675775</v>
      </c>
      <c r="AJ131" s="1">
        <f t="shared" si="113"/>
        <v>348.41278133009291</v>
      </c>
      <c r="AK131" s="1">
        <f t="shared" si="113"/>
        <v>355.38103695669474</v>
      </c>
      <c r="AL131" s="1">
        <f t="shared" si="113"/>
        <v>332.74052715049345</v>
      </c>
      <c r="AM131" s="1">
        <f t="shared" ref="AM131:BR131" si="114">SUM($E$16*AM65,$E$17*AM98)</f>
        <v>339.39533769350328</v>
      </c>
      <c r="AN131" s="1">
        <f t="shared" si="114"/>
        <v>346.18324444737334</v>
      </c>
      <c r="AO131" s="1">
        <f t="shared" si="114"/>
        <v>353.10690933632077</v>
      </c>
      <c r="AP131" s="1">
        <f t="shared" si="114"/>
        <v>360.1690475230472</v>
      </c>
      <c r="AQ131" s="1">
        <f t="shared" si="114"/>
        <v>367.37242847350819</v>
      </c>
      <c r="AR131" s="1">
        <f t="shared" si="114"/>
        <v>374.7198770429784</v>
      </c>
      <c r="AS131" s="1">
        <f t="shared" si="114"/>
        <v>382.21427458383783</v>
      </c>
      <c r="AT131" s="1">
        <f t="shared" si="114"/>
        <v>389.85856007551467</v>
      </c>
      <c r="AU131" s="1">
        <f t="shared" si="114"/>
        <v>397.65573127702487</v>
      </c>
      <c r="AV131" s="1">
        <f t="shared" si="114"/>
        <v>363.6187936682025</v>
      </c>
      <c r="AW131" s="1">
        <f t="shared" si="114"/>
        <v>370.89116954156651</v>
      </c>
      <c r="AX131" s="1">
        <f t="shared" si="114"/>
        <v>378.30899293239793</v>
      </c>
      <c r="AY131" s="1">
        <f t="shared" si="114"/>
        <v>385.87517279104583</v>
      </c>
      <c r="AZ131" s="1">
        <f t="shared" si="114"/>
        <v>393.5926762468668</v>
      </c>
      <c r="BA131" s="1">
        <f t="shared" si="114"/>
        <v>401.464529771804</v>
      </c>
      <c r="BB131" s="1">
        <f t="shared" si="114"/>
        <v>409.49382036724012</v>
      </c>
      <c r="BC131" s="1">
        <f t="shared" si="114"/>
        <v>417.68369677458497</v>
      </c>
      <c r="BD131" s="1">
        <f t="shared" si="114"/>
        <v>426.03737071007663</v>
      </c>
      <c r="BE131" s="1">
        <f t="shared" si="114"/>
        <v>434.55811812427817</v>
      </c>
      <c r="BF131" s="1">
        <f t="shared" si="114"/>
        <v>443.24928048676389</v>
      </c>
      <c r="BG131" s="1">
        <f t="shared" si="114"/>
        <v>452.11426609649919</v>
      </c>
      <c r="BH131" s="1">
        <f t="shared" si="114"/>
        <v>461.15655141842922</v>
      </c>
      <c r="BI131" s="1">
        <f t="shared" si="114"/>
        <v>470.37968244679769</v>
      </c>
      <c r="BJ131" s="1">
        <f t="shared" si="114"/>
        <v>479.78727609573372</v>
      </c>
      <c r="BK131" s="1">
        <f t="shared" si="114"/>
        <v>489.38302161764841</v>
      </c>
      <c r="BL131" s="1">
        <f t="shared" si="114"/>
        <v>499.17068205000135</v>
      </c>
      <c r="BM131" s="1">
        <f t="shared" si="114"/>
        <v>509.15409569100132</v>
      </c>
      <c r="BN131" s="1">
        <f t="shared" si="114"/>
        <v>519.33717760482136</v>
      </c>
      <c r="BO131" s="1">
        <f t="shared" si="114"/>
        <v>529.72392115691787</v>
      </c>
      <c r="BP131" s="1">
        <f t="shared" si="114"/>
        <v>540.31839958005617</v>
      </c>
      <c r="BQ131" s="1">
        <f t="shared" si="114"/>
        <v>551.12476757165723</v>
      </c>
      <c r="BR131" s="1">
        <f t="shared" si="114"/>
        <v>562.14726292309047</v>
      </c>
      <c r="BS131" s="1">
        <f t="shared" ref="BS131:CE131" si="115">SUM($E$16*BS65,$E$17*BS98)</f>
        <v>573.39020818155223</v>
      </c>
      <c r="BT131" s="1">
        <f t="shared" si="115"/>
        <v>584.85801234518328</v>
      </c>
      <c r="BU131" s="1">
        <f t="shared" si="115"/>
        <v>596.55517259208682</v>
      </c>
      <c r="BV131" s="1">
        <f t="shared" si="115"/>
        <v>608.48627604392868</v>
      </c>
      <c r="BW131" s="1">
        <f t="shared" si="115"/>
        <v>620.65600156480718</v>
      </c>
      <c r="BX131" s="1">
        <f t="shared" si="115"/>
        <v>633.06912159610329</v>
      </c>
      <c r="BY131" s="1">
        <f t="shared" si="115"/>
        <v>645.73050402802539</v>
      </c>
      <c r="BZ131" s="1">
        <f t="shared" si="115"/>
        <v>658.64511410858631</v>
      </c>
      <c r="CA131" s="1">
        <f t="shared" si="115"/>
        <v>671.81801639075798</v>
      </c>
      <c r="CB131" s="1">
        <f t="shared" si="115"/>
        <v>685.25437671857321</v>
      </c>
      <c r="CC131" s="1">
        <f t="shared" si="115"/>
        <v>698.9594642529446</v>
      </c>
      <c r="CD131" s="1">
        <f t="shared" si="115"/>
        <v>712.93865353800356</v>
      </c>
      <c r="CE131" s="1">
        <f t="shared" si="115"/>
        <v>727.19742660876364</v>
      </c>
    </row>
    <row r="132" spans="2:83" x14ac:dyDescent="0.35">
      <c r="B132">
        <f t="shared" si="82"/>
        <v>2036</v>
      </c>
      <c r="D132" t="s">
        <v>29</v>
      </c>
      <c r="G132" s="1">
        <f t="shared" ref="G132:AL132" si="116">SUM($E$16*G66,$E$17*G99)</f>
        <v>0</v>
      </c>
      <c r="H132" s="1">
        <f t="shared" si="116"/>
        <v>0</v>
      </c>
      <c r="I132" s="1">
        <f t="shared" si="116"/>
        <v>0</v>
      </c>
      <c r="J132" s="1">
        <f t="shared" si="116"/>
        <v>0</v>
      </c>
      <c r="K132" s="1">
        <f t="shared" si="116"/>
        <v>0</v>
      </c>
      <c r="L132" s="1">
        <f t="shared" si="116"/>
        <v>0</v>
      </c>
      <c r="M132" s="1">
        <f t="shared" si="116"/>
        <v>0</v>
      </c>
      <c r="N132" s="1">
        <f t="shared" si="116"/>
        <v>0</v>
      </c>
      <c r="O132" s="1">
        <f t="shared" si="116"/>
        <v>0</v>
      </c>
      <c r="P132" s="1">
        <f t="shared" si="116"/>
        <v>0</v>
      </c>
      <c r="Q132" s="1">
        <f t="shared" si="116"/>
        <v>0</v>
      </c>
      <c r="R132" s="1">
        <f t="shared" si="116"/>
        <v>0</v>
      </c>
      <c r="S132" s="1">
        <f t="shared" si="116"/>
        <v>242.90621363962219</v>
      </c>
      <c r="T132" s="1">
        <f t="shared" si="116"/>
        <v>247.76433791241465</v>
      </c>
      <c r="U132" s="1">
        <f t="shared" si="116"/>
        <v>252.71962467066294</v>
      </c>
      <c r="V132" s="1">
        <f t="shared" si="116"/>
        <v>257.77401716407616</v>
      </c>
      <c r="W132" s="1">
        <f t="shared" si="116"/>
        <v>262.92949750735767</v>
      </c>
      <c r="X132" s="1">
        <f t="shared" si="116"/>
        <v>268.18808745750488</v>
      </c>
      <c r="Y132" s="1">
        <f t="shared" si="116"/>
        <v>273.55184920665499</v>
      </c>
      <c r="Z132" s="1">
        <f t="shared" si="116"/>
        <v>279.02288619078797</v>
      </c>
      <c r="AA132" s="1">
        <f t="shared" si="116"/>
        <v>284.60334391460378</v>
      </c>
      <c r="AB132" s="1">
        <f t="shared" si="116"/>
        <v>290.29541079289584</v>
      </c>
      <c r="AC132" s="1">
        <f t="shared" si="116"/>
        <v>296.10131900875376</v>
      </c>
      <c r="AD132" s="1">
        <f t="shared" si="116"/>
        <v>302.02334538892882</v>
      </c>
      <c r="AE132" s="1">
        <f t="shared" si="116"/>
        <v>308.06381229670745</v>
      </c>
      <c r="AF132" s="1">
        <f t="shared" si="116"/>
        <v>314.22508854264157</v>
      </c>
      <c r="AG132" s="1">
        <f t="shared" si="116"/>
        <v>320.50959031349441</v>
      </c>
      <c r="AH132" s="1">
        <f t="shared" si="116"/>
        <v>326.91978211976425</v>
      </c>
      <c r="AI132" s="1">
        <f t="shared" si="116"/>
        <v>333.45817776215955</v>
      </c>
      <c r="AJ132" s="1">
        <f t="shared" si="116"/>
        <v>340.1273413174028</v>
      </c>
      <c r="AK132" s="1">
        <f t="shared" si="116"/>
        <v>346.92988814375082</v>
      </c>
      <c r="AL132" s="1">
        <f t="shared" si="116"/>
        <v>353.86848590662584</v>
      </c>
      <c r="AM132" s="1">
        <f t="shared" ref="AM132:BR132" si="117">SUM($E$16*AM66,$E$17*AM99)</f>
        <v>334.27397181982872</v>
      </c>
      <c r="AN132" s="1">
        <f t="shared" si="117"/>
        <v>340.95945125622529</v>
      </c>
      <c r="AO132" s="1">
        <f t="shared" si="117"/>
        <v>347.77864028134979</v>
      </c>
      <c r="AP132" s="1">
        <f t="shared" si="117"/>
        <v>354.73421308697675</v>
      </c>
      <c r="AQ132" s="1">
        <f t="shared" si="117"/>
        <v>361.82889734871628</v>
      </c>
      <c r="AR132" s="1">
        <f t="shared" si="117"/>
        <v>369.06547529569059</v>
      </c>
      <c r="AS132" s="1">
        <f t="shared" si="117"/>
        <v>376.44678480160445</v>
      </c>
      <c r="AT132" s="1">
        <f t="shared" si="117"/>
        <v>383.97572049763647</v>
      </c>
      <c r="AU132" s="1">
        <f t="shared" si="117"/>
        <v>391.65523490758926</v>
      </c>
      <c r="AV132" s="1">
        <f t="shared" si="117"/>
        <v>399.48833960574098</v>
      </c>
      <c r="AW132" s="1">
        <f t="shared" si="117"/>
        <v>370.89116954156657</v>
      </c>
      <c r="AX132" s="1">
        <f t="shared" si="117"/>
        <v>378.30899293239781</v>
      </c>
      <c r="AY132" s="1">
        <f t="shared" si="117"/>
        <v>385.87517279104583</v>
      </c>
      <c r="AZ132" s="1">
        <f t="shared" si="117"/>
        <v>393.59267624686674</v>
      </c>
      <c r="BA132" s="1">
        <f t="shared" si="117"/>
        <v>401.46452977180405</v>
      </c>
      <c r="BB132" s="1">
        <f t="shared" si="117"/>
        <v>409.49382036724012</v>
      </c>
      <c r="BC132" s="1">
        <f t="shared" si="117"/>
        <v>417.68369677458497</v>
      </c>
      <c r="BD132" s="1">
        <f t="shared" si="117"/>
        <v>426.03737071007669</v>
      </c>
      <c r="BE132" s="1">
        <f t="shared" si="117"/>
        <v>434.55811812427817</v>
      </c>
      <c r="BF132" s="1">
        <f t="shared" si="117"/>
        <v>443.24928048676372</v>
      </c>
      <c r="BG132" s="1">
        <f t="shared" si="117"/>
        <v>452.11426609649925</v>
      </c>
      <c r="BH132" s="1">
        <f t="shared" si="117"/>
        <v>461.15655141842916</v>
      </c>
      <c r="BI132" s="1">
        <f t="shared" si="117"/>
        <v>470.3796824467978</v>
      </c>
      <c r="BJ132" s="1">
        <f t="shared" si="117"/>
        <v>479.78727609573372</v>
      </c>
      <c r="BK132" s="1">
        <f t="shared" si="117"/>
        <v>489.38302161764841</v>
      </c>
      <c r="BL132" s="1">
        <f t="shared" si="117"/>
        <v>499.17068205000135</v>
      </c>
      <c r="BM132" s="1">
        <f t="shared" si="117"/>
        <v>509.15409569100143</v>
      </c>
      <c r="BN132" s="1">
        <f t="shared" si="117"/>
        <v>519.33717760482136</v>
      </c>
      <c r="BO132" s="1">
        <f t="shared" si="117"/>
        <v>529.72392115691787</v>
      </c>
      <c r="BP132" s="1">
        <f t="shared" si="117"/>
        <v>540.31839958005617</v>
      </c>
      <c r="BQ132" s="1">
        <f t="shared" si="117"/>
        <v>551.12476757165734</v>
      </c>
      <c r="BR132" s="1">
        <f t="shared" si="117"/>
        <v>562.14726292309035</v>
      </c>
      <c r="BS132" s="1">
        <f t="shared" ref="BS132:CE132" si="118">SUM($E$16*BS66,$E$17*BS99)</f>
        <v>573.39020818155223</v>
      </c>
      <c r="BT132" s="1">
        <f t="shared" si="118"/>
        <v>584.85801234518328</v>
      </c>
      <c r="BU132" s="1">
        <f t="shared" si="118"/>
        <v>596.55517259208705</v>
      </c>
      <c r="BV132" s="1">
        <f t="shared" si="118"/>
        <v>608.48627604392857</v>
      </c>
      <c r="BW132" s="1">
        <f t="shared" si="118"/>
        <v>620.65600156480718</v>
      </c>
      <c r="BX132" s="1">
        <f t="shared" si="118"/>
        <v>633.0691215961034</v>
      </c>
      <c r="BY132" s="1">
        <f t="shared" si="118"/>
        <v>645.73050402802551</v>
      </c>
      <c r="BZ132" s="1">
        <f t="shared" si="118"/>
        <v>658.64511410858586</v>
      </c>
      <c r="CA132" s="1">
        <f t="shared" si="118"/>
        <v>671.81801639075798</v>
      </c>
      <c r="CB132" s="1">
        <f t="shared" si="118"/>
        <v>685.25437671857321</v>
      </c>
      <c r="CC132" s="1">
        <f t="shared" si="118"/>
        <v>698.9594642529446</v>
      </c>
      <c r="CD132" s="1">
        <f t="shared" si="118"/>
        <v>712.93865353800356</v>
      </c>
      <c r="CE132" s="1">
        <f t="shared" si="118"/>
        <v>727.19742660876364</v>
      </c>
    </row>
    <row r="133" spans="2:83" x14ac:dyDescent="0.35">
      <c r="B133">
        <f t="shared" si="82"/>
        <v>2037</v>
      </c>
      <c r="D133" t="s">
        <v>29</v>
      </c>
      <c r="G133" s="1">
        <f t="shared" ref="G133:AL133" si="119">SUM($E$16*G67,$E$17*G100)</f>
        <v>0</v>
      </c>
      <c r="H133" s="1">
        <f t="shared" si="119"/>
        <v>0</v>
      </c>
      <c r="I133" s="1">
        <f t="shared" si="119"/>
        <v>0</v>
      </c>
      <c r="J133" s="1">
        <f t="shared" si="119"/>
        <v>0</v>
      </c>
      <c r="K133" s="1">
        <f t="shared" si="119"/>
        <v>0</v>
      </c>
      <c r="L133" s="1">
        <f t="shared" si="119"/>
        <v>0</v>
      </c>
      <c r="M133" s="1">
        <f t="shared" si="119"/>
        <v>0</v>
      </c>
      <c r="N133" s="1">
        <f t="shared" si="119"/>
        <v>0</v>
      </c>
      <c r="O133" s="1">
        <f t="shared" si="119"/>
        <v>0</v>
      </c>
      <c r="P133" s="1">
        <f t="shared" si="119"/>
        <v>0</v>
      </c>
      <c r="Q133" s="1">
        <f t="shared" si="119"/>
        <v>0</v>
      </c>
      <c r="R133" s="1">
        <f t="shared" si="119"/>
        <v>0</v>
      </c>
      <c r="S133" s="1">
        <f t="shared" si="119"/>
        <v>0</v>
      </c>
      <c r="T133" s="1">
        <f t="shared" si="119"/>
        <v>241.90796818206192</v>
      </c>
      <c r="U133" s="1">
        <f t="shared" si="119"/>
        <v>246.74612754570316</v>
      </c>
      <c r="V133" s="1">
        <f t="shared" si="119"/>
        <v>251.68105009661721</v>
      </c>
      <c r="W133" s="1">
        <f t="shared" si="119"/>
        <v>256.71467109854956</v>
      </c>
      <c r="X133" s="1">
        <f t="shared" si="119"/>
        <v>261.84896452052055</v>
      </c>
      <c r="Y133" s="1">
        <f t="shared" si="119"/>
        <v>267.08594381093098</v>
      </c>
      <c r="Z133" s="1">
        <f t="shared" si="119"/>
        <v>272.42766268714962</v>
      </c>
      <c r="AA133" s="1">
        <f t="shared" si="119"/>
        <v>277.87621594089251</v>
      </c>
      <c r="AB133" s="1">
        <f t="shared" si="119"/>
        <v>283.43374025971042</v>
      </c>
      <c r="AC133" s="1">
        <f t="shared" si="119"/>
        <v>289.10241506490462</v>
      </c>
      <c r="AD133" s="1">
        <f t="shared" si="119"/>
        <v>294.88446336620274</v>
      </c>
      <c r="AE133" s="1">
        <f t="shared" si="119"/>
        <v>300.78215263352672</v>
      </c>
      <c r="AF133" s="1">
        <f t="shared" si="119"/>
        <v>306.79779568619733</v>
      </c>
      <c r="AG133" s="1">
        <f t="shared" si="119"/>
        <v>312.93375159992127</v>
      </c>
      <c r="AH133" s="1">
        <f t="shared" si="119"/>
        <v>319.19242663191972</v>
      </c>
      <c r="AI133" s="1">
        <f t="shared" si="119"/>
        <v>325.57627516455801</v>
      </c>
      <c r="AJ133" s="1">
        <f t="shared" si="119"/>
        <v>332.08780066784925</v>
      </c>
      <c r="AK133" s="1">
        <f t="shared" si="119"/>
        <v>338.72955668120619</v>
      </c>
      <c r="AL133" s="1">
        <f t="shared" si="119"/>
        <v>345.50414781483033</v>
      </c>
      <c r="AM133" s="1">
        <f t="shared" ref="AM133:BR133" si="120">SUM($E$16*AM67,$E$17*AM100)</f>
        <v>352.41423077112694</v>
      </c>
      <c r="AN133" s="1">
        <f t="shared" si="120"/>
        <v>335.94500803319937</v>
      </c>
      <c r="AO133" s="1">
        <f t="shared" si="120"/>
        <v>342.66390819386334</v>
      </c>
      <c r="AP133" s="1">
        <f t="shared" si="120"/>
        <v>349.51718635774063</v>
      </c>
      <c r="AQ133" s="1">
        <f t="shared" si="120"/>
        <v>356.50753008489539</v>
      </c>
      <c r="AR133" s="1">
        <f t="shared" si="120"/>
        <v>363.63768068659328</v>
      </c>
      <c r="AS133" s="1">
        <f t="shared" si="120"/>
        <v>370.91043430032516</v>
      </c>
      <c r="AT133" s="1">
        <f t="shared" si="120"/>
        <v>378.32864298633172</v>
      </c>
      <c r="AU133" s="1">
        <f t="shared" si="120"/>
        <v>385.89521584605825</v>
      </c>
      <c r="AV133" s="1">
        <f t="shared" si="120"/>
        <v>393.6131201629795</v>
      </c>
      <c r="AW133" s="1">
        <f t="shared" si="120"/>
        <v>401.48538256623908</v>
      </c>
      <c r="AX133" s="1">
        <f t="shared" si="120"/>
        <v>378.30899293239793</v>
      </c>
      <c r="AY133" s="1">
        <f t="shared" si="120"/>
        <v>385.87517279104583</v>
      </c>
      <c r="AZ133" s="1">
        <f t="shared" si="120"/>
        <v>393.5926762468668</v>
      </c>
      <c r="BA133" s="1">
        <f t="shared" si="120"/>
        <v>401.46452977180405</v>
      </c>
      <c r="BB133" s="1">
        <f t="shared" si="120"/>
        <v>409.49382036724023</v>
      </c>
      <c r="BC133" s="1">
        <f t="shared" si="120"/>
        <v>417.68369677458497</v>
      </c>
      <c r="BD133" s="1">
        <f t="shared" si="120"/>
        <v>426.03737071007663</v>
      </c>
      <c r="BE133" s="1">
        <f t="shared" si="120"/>
        <v>434.55811812427817</v>
      </c>
      <c r="BF133" s="1">
        <f t="shared" si="120"/>
        <v>443.24928048676372</v>
      </c>
      <c r="BG133" s="1">
        <f t="shared" si="120"/>
        <v>452.11426609649902</v>
      </c>
      <c r="BH133" s="1">
        <f t="shared" si="120"/>
        <v>461.15655141842922</v>
      </c>
      <c r="BI133" s="1">
        <f t="shared" si="120"/>
        <v>470.3796824467978</v>
      </c>
      <c r="BJ133" s="1">
        <f t="shared" si="120"/>
        <v>479.78727609573372</v>
      </c>
      <c r="BK133" s="1">
        <f t="shared" si="120"/>
        <v>489.38302161764835</v>
      </c>
      <c r="BL133" s="1">
        <f t="shared" si="120"/>
        <v>499.17068205000135</v>
      </c>
      <c r="BM133" s="1">
        <f t="shared" si="120"/>
        <v>509.15409569100132</v>
      </c>
      <c r="BN133" s="1">
        <f t="shared" si="120"/>
        <v>519.33717760482136</v>
      </c>
      <c r="BO133" s="1">
        <f t="shared" si="120"/>
        <v>529.72392115691775</v>
      </c>
      <c r="BP133" s="1">
        <f t="shared" si="120"/>
        <v>540.31839958005617</v>
      </c>
      <c r="BQ133" s="1">
        <f t="shared" si="120"/>
        <v>551.12476757165734</v>
      </c>
      <c r="BR133" s="1">
        <f t="shared" si="120"/>
        <v>562.14726292309047</v>
      </c>
      <c r="BS133" s="1">
        <f t="shared" ref="BS133:CE133" si="121">SUM($E$16*BS67,$E$17*BS100)</f>
        <v>573.39020818155223</v>
      </c>
      <c r="BT133" s="1">
        <f t="shared" si="121"/>
        <v>584.85801234518328</v>
      </c>
      <c r="BU133" s="1">
        <f t="shared" si="121"/>
        <v>596.55517259208693</v>
      </c>
      <c r="BV133" s="1">
        <f t="shared" si="121"/>
        <v>608.48627604392868</v>
      </c>
      <c r="BW133" s="1">
        <f t="shared" si="121"/>
        <v>620.65600156480718</v>
      </c>
      <c r="BX133" s="1">
        <f t="shared" si="121"/>
        <v>633.0691215961034</v>
      </c>
      <c r="BY133" s="1">
        <f t="shared" si="121"/>
        <v>645.73050402802551</v>
      </c>
      <c r="BZ133" s="1">
        <f t="shared" si="121"/>
        <v>658.64511410858597</v>
      </c>
      <c r="CA133" s="1">
        <f t="shared" si="121"/>
        <v>671.81801639075763</v>
      </c>
      <c r="CB133" s="1">
        <f t="shared" si="121"/>
        <v>685.25437671857321</v>
      </c>
      <c r="CC133" s="1">
        <f t="shared" si="121"/>
        <v>698.95946425294471</v>
      </c>
      <c r="CD133" s="1">
        <f t="shared" si="121"/>
        <v>712.93865353800356</v>
      </c>
      <c r="CE133" s="1">
        <f t="shared" si="121"/>
        <v>727.19742660876364</v>
      </c>
    </row>
    <row r="134" spans="2:83" x14ac:dyDescent="0.35">
      <c r="B134">
        <f t="shared" si="82"/>
        <v>2038</v>
      </c>
      <c r="D134" t="s">
        <v>29</v>
      </c>
      <c r="G134" s="1">
        <f t="shared" ref="G134:AL134" si="122">SUM($E$16*G68,$E$17*G101)</f>
        <v>0</v>
      </c>
      <c r="H134" s="1">
        <f t="shared" si="122"/>
        <v>0</v>
      </c>
      <c r="I134" s="1">
        <f t="shared" si="122"/>
        <v>0</v>
      </c>
      <c r="J134" s="1">
        <f t="shared" si="122"/>
        <v>0</v>
      </c>
      <c r="K134" s="1">
        <f t="shared" si="122"/>
        <v>0</v>
      </c>
      <c r="L134" s="1">
        <f t="shared" si="122"/>
        <v>0</v>
      </c>
      <c r="M134" s="1">
        <f t="shared" si="122"/>
        <v>0</v>
      </c>
      <c r="N134" s="1">
        <f t="shared" si="122"/>
        <v>0</v>
      </c>
      <c r="O134" s="1">
        <f t="shared" si="122"/>
        <v>0</v>
      </c>
      <c r="P134" s="1">
        <f t="shared" si="122"/>
        <v>0</v>
      </c>
      <c r="Q134" s="1">
        <f t="shared" si="122"/>
        <v>0</v>
      </c>
      <c r="R134" s="1">
        <f t="shared" si="122"/>
        <v>0</v>
      </c>
      <c r="S134" s="1">
        <f t="shared" si="122"/>
        <v>0</v>
      </c>
      <c r="T134" s="1">
        <f t="shared" si="122"/>
        <v>0</v>
      </c>
      <c r="U134" s="1">
        <f t="shared" si="122"/>
        <v>240.94898633587746</v>
      </c>
      <c r="V134" s="1">
        <f t="shared" si="122"/>
        <v>245.76796606259501</v>
      </c>
      <c r="W134" s="1">
        <f t="shared" si="122"/>
        <v>250.68332538384692</v>
      </c>
      <c r="X134" s="1">
        <f t="shared" si="122"/>
        <v>255.69699189152385</v>
      </c>
      <c r="Y134" s="1">
        <f t="shared" si="122"/>
        <v>260.81093172935431</v>
      </c>
      <c r="Z134" s="1">
        <f t="shared" si="122"/>
        <v>266.02715036394142</v>
      </c>
      <c r="AA134" s="1">
        <f t="shared" si="122"/>
        <v>271.34769337122026</v>
      </c>
      <c r="AB134" s="1">
        <f t="shared" si="122"/>
        <v>276.7746472386446</v>
      </c>
      <c r="AC134" s="1">
        <f t="shared" si="122"/>
        <v>282.3101401834175</v>
      </c>
      <c r="AD134" s="1">
        <f t="shared" si="122"/>
        <v>287.95634298708586</v>
      </c>
      <c r="AE134" s="1">
        <f t="shared" si="122"/>
        <v>293.7154698468276</v>
      </c>
      <c r="AF134" s="1">
        <f t="shared" si="122"/>
        <v>299.5897792437641</v>
      </c>
      <c r="AG134" s="1">
        <f t="shared" si="122"/>
        <v>305.58157482863942</v>
      </c>
      <c r="AH134" s="1">
        <f t="shared" si="122"/>
        <v>311.6932063252122</v>
      </c>
      <c r="AI134" s="1">
        <f t="shared" si="122"/>
        <v>317.92707045171647</v>
      </c>
      <c r="AJ134" s="1">
        <f t="shared" si="122"/>
        <v>324.28561186075069</v>
      </c>
      <c r="AK134" s="1">
        <f t="shared" si="122"/>
        <v>330.77132409796576</v>
      </c>
      <c r="AL134" s="1">
        <f t="shared" si="122"/>
        <v>337.38675057992515</v>
      </c>
      <c r="AM134" s="1">
        <f t="shared" ref="AM134:BR134" si="123">SUM($E$16*AM68,$E$17*AM101)</f>
        <v>344.13448559152357</v>
      </c>
      <c r="AN134" s="1">
        <f t="shared" si="123"/>
        <v>351.01717530335407</v>
      </c>
      <c r="AO134" s="1">
        <f t="shared" si="123"/>
        <v>337.75415531598333</v>
      </c>
      <c r="AP134" s="1">
        <f t="shared" si="123"/>
        <v>344.50923842230299</v>
      </c>
      <c r="AQ134" s="1">
        <f t="shared" si="123"/>
        <v>351.39942319074902</v>
      </c>
      <c r="AR134" s="1">
        <f t="shared" si="123"/>
        <v>358.42741165456397</v>
      </c>
      <c r="AS134" s="1">
        <f t="shared" si="123"/>
        <v>365.59595988765528</v>
      </c>
      <c r="AT134" s="1">
        <f t="shared" si="123"/>
        <v>372.90787908540841</v>
      </c>
      <c r="AU134" s="1">
        <f t="shared" si="123"/>
        <v>380.36603666711653</v>
      </c>
      <c r="AV134" s="1">
        <f t="shared" si="123"/>
        <v>387.97335740045884</v>
      </c>
      <c r="AW134" s="1">
        <f t="shared" si="123"/>
        <v>395.73282454846805</v>
      </c>
      <c r="AX134" s="1">
        <f t="shared" si="123"/>
        <v>403.64748103943737</v>
      </c>
      <c r="AY134" s="1">
        <f t="shared" si="123"/>
        <v>385.87517279104588</v>
      </c>
      <c r="AZ134" s="1">
        <f t="shared" si="123"/>
        <v>393.59267624686674</v>
      </c>
      <c r="BA134" s="1">
        <f t="shared" si="123"/>
        <v>401.46452977180411</v>
      </c>
      <c r="BB134" s="1">
        <f t="shared" si="123"/>
        <v>409.49382036724018</v>
      </c>
      <c r="BC134" s="1">
        <f t="shared" si="123"/>
        <v>417.68369677458497</v>
      </c>
      <c r="BD134" s="1">
        <f t="shared" si="123"/>
        <v>426.03737071007663</v>
      </c>
      <c r="BE134" s="1">
        <f t="shared" si="123"/>
        <v>434.55811812427817</v>
      </c>
      <c r="BF134" s="1">
        <f t="shared" si="123"/>
        <v>443.24928048676378</v>
      </c>
      <c r="BG134" s="1">
        <f t="shared" si="123"/>
        <v>452.11426609649902</v>
      </c>
      <c r="BH134" s="1">
        <f t="shared" si="123"/>
        <v>461.15655141842899</v>
      </c>
      <c r="BI134" s="1">
        <f t="shared" si="123"/>
        <v>470.3796824467978</v>
      </c>
      <c r="BJ134" s="1">
        <f t="shared" si="123"/>
        <v>479.78727609573366</v>
      </c>
      <c r="BK134" s="1">
        <f t="shared" si="123"/>
        <v>489.38302161764841</v>
      </c>
      <c r="BL134" s="1">
        <f t="shared" si="123"/>
        <v>499.17068205000135</v>
      </c>
      <c r="BM134" s="1">
        <f t="shared" si="123"/>
        <v>509.15409569100143</v>
      </c>
      <c r="BN134" s="1">
        <f t="shared" si="123"/>
        <v>519.33717760482136</v>
      </c>
      <c r="BO134" s="1">
        <f t="shared" si="123"/>
        <v>529.72392115691787</v>
      </c>
      <c r="BP134" s="1">
        <f t="shared" si="123"/>
        <v>540.31839958005617</v>
      </c>
      <c r="BQ134" s="1">
        <f t="shared" si="123"/>
        <v>551.12476757165734</v>
      </c>
      <c r="BR134" s="1">
        <f t="shared" si="123"/>
        <v>562.14726292309047</v>
      </c>
      <c r="BS134" s="1">
        <f t="shared" ref="BS134:CE134" si="124">SUM($E$16*BS68,$E$17*BS101)</f>
        <v>573.39020818155223</v>
      </c>
      <c r="BT134" s="1">
        <f t="shared" si="124"/>
        <v>584.85801234518317</v>
      </c>
      <c r="BU134" s="1">
        <f t="shared" si="124"/>
        <v>596.55517259208693</v>
      </c>
      <c r="BV134" s="1">
        <f t="shared" si="124"/>
        <v>608.48627604392868</v>
      </c>
      <c r="BW134" s="1">
        <f t="shared" si="124"/>
        <v>620.6560015648073</v>
      </c>
      <c r="BX134" s="1">
        <f t="shared" si="124"/>
        <v>633.06912159610329</v>
      </c>
      <c r="BY134" s="1">
        <f t="shared" si="124"/>
        <v>645.73050402802551</v>
      </c>
      <c r="BZ134" s="1">
        <f t="shared" si="124"/>
        <v>658.64511410858597</v>
      </c>
      <c r="CA134" s="1">
        <f t="shared" si="124"/>
        <v>671.81801639075775</v>
      </c>
      <c r="CB134" s="1">
        <f t="shared" si="124"/>
        <v>685.25437671857276</v>
      </c>
      <c r="CC134" s="1">
        <f t="shared" si="124"/>
        <v>698.95946425294471</v>
      </c>
      <c r="CD134" s="1">
        <f t="shared" si="124"/>
        <v>712.93865353800356</v>
      </c>
      <c r="CE134" s="1">
        <f t="shared" si="124"/>
        <v>727.19742660876364</v>
      </c>
    </row>
    <row r="135" spans="2:83" x14ac:dyDescent="0.35">
      <c r="B135">
        <f t="shared" si="82"/>
        <v>2039</v>
      </c>
      <c r="D135" t="s">
        <v>29</v>
      </c>
      <c r="G135" s="1">
        <f t="shared" ref="G135:AL135" si="125">SUM($E$16*G69,$E$17*G102)</f>
        <v>0</v>
      </c>
      <c r="H135" s="1">
        <f t="shared" si="125"/>
        <v>0</v>
      </c>
      <c r="I135" s="1">
        <f t="shared" si="125"/>
        <v>0</v>
      </c>
      <c r="J135" s="1">
        <f t="shared" si="125"/>
        <v>0</v>
      </c>
      <c r="K135" s="1">
        <f t="shared" si="125"/>
        <v>0</v>
      </c>
      <c r="L135" s="1">
        <f t="shared" si="125"/>
        <v>0</v>
      </c>
      <c r="M135" s="1">
        <f t="shared" si="125"/>
        <v>0</v>
      </c>
      <c r="N135" s="1">
        <f t="shared" si="125"/>
        <v>0</v>
      </c>
      <c r="O135" s="1">
        <f t="shared" si="125"/>
        <v>0</v>
      </c>
      <c r="P135" s="1">
        <f t="shared" si="125"/>
        <v>0</v>
      </c>
      <c r="Q135" s="1">
        <f t="shared" si="125"/>
        <v>0</v>
      </c>
      <c r="R135" s="1">
        <f t="shared" si="125"/>
        <v>0</v>
      </c>
      <c r="S135" s="1">
        <f t="shared" si="125"/>
        <v>0</v>
      </c>
      <c r="T135" s="1">
        <f t="shared" si="125"/>
        <v>0</v>
      </c>
      <c r="U135" s="1">
        <f t="shared" si="125"/>
        <v>0</v>
      </c>
      <c r="V135" s="1">
        <f t="shared" si="125"/>
        <v>240.02853168915544</v>
      </c>
      <c r="W135" s="1">
        <f t="shared" si="125"/>
        <v>244.82910232293858</v>
      </c>
      <c r="X135" s="1">
        <f t="shared" si="125"/>
        <v>249.72568436939736</v>
      </c>
      <c r="Y135" s="1">
        <f t="shared" si="125"/>
        <v>254.72019805678525</v>
      </c>
      <c r="Z135" s="1">
        <f t="shared" si="125"/>
        <v>259.81460201792095</v>
      </c>
      <c r="AA135" s="1">
        <f t="shared" si="125"/>
        <v>265.0108940582794</v>
      </c>
      <c r="AB135" s="1">
        <f t="shared" si="125"/>
        <v>270.31111193944503</v>
      </c>
      <c r="AC135" s="1">
        <f t="shared" si="125"/>
        <v>275.71733417823384</v>
      </c>
      <c r="AD135" s="1">
        <f t="shared" si="125"/>
        <v>281.23168086179857</v>
      </c>
      <c r="AE135" s="1">
        <f t="shared" si="125"/>
        <v>286.85631447903455</v>
      </c>
      <c r="AF135" s="1">
        <f t="shared" si="125"/>
        <v>292.59344076861521</v>
      </c>
      <c r="AG135" s="1">
        <f t="shared" si="125"/>
        <v>298.44530958398747</v>
      </c>
      <c r="AH135" s="1">
        <f t="shared" si="125"/>
        <v>304.41421577566729</v>
      </c>
      <c r="AI135" s="1">
        <f t="shared" si="125"/>
        <v>310.50250009118065</v>
      </c>
      <c r="AJ135" s="1">
        <f t="shared" si="125"/>
        <v>316.71255009300427</v>
      </c>
      <c r="AK135" s="1">
        <f t="shared" si="125"/>
        <v>323.04680109486424</v>
      </c>
      <c r="AL135" s="1">
        <f t="shared" si="125"/>
        <v>329.50773711676158</v>
      </c>
      <c r="AM135" s="1">
        <f t="shared" ref="AM135:BR135" si="126">SUM($E$16*AM69,$E$17*AM102)</f>
        <v>336.09789185909688</v>
      </c>
      <c r="AN135" s="1">
        <f t="shared" si="126"/>
        <v>342.81984969627877</v>
      </c>
      <c r="AO135" s="1">
        <f t="shared" si="126"/>
        <v>349.67624669020432</v>
      </c>
      <c r="AP135" s="1">
        <f t="shared" si="126"/>
        <v>339.70199018960585</v>
      </c>
      <c r="AQ135" s="1">
        <f t="shared" si="126"/>
        <v>346.49602999339794</v>
      </c>
      <c r="AR135" s="1">
        <f t="shared" si="126"/>
        <v>353.4259505932659</v>
      </c>
      <c r="AS135" s="1">
        <f t="shared" si="126"/>
        <v>360.4944696051312</v>
      </c>
      <c r="AT135" s="1">
        <f t="shared" si="126"/>
        <v>367.70435899723384</v>
      </c>
      <c r="AU135" s="1">
        <f t="shared" si="126"/>
        <v>375.05844617717855</v>
      </c>
      <c r="AV135" s="1">
        <f t="shared" si="126"/>
        <v>382.55961510072211</v>
      </c>
      <c r="AW135" s="1">
        <f t="shared" si="126"/>
        <v>390.21080740273646</v>
      </c>
      <c r="AX135" s="1">
        <f t="shared" si="126"/>
        <v>398.01502355079128</v>
      </c>
      <c r="AY135" s="1">
        <f t="shared" si="126"/>
        <v>405.97532402180707</v>
      </c>
      <c r="AZ135" s="1">
        <f t="shared" si="126"/>
        <v>393.5926762468668</v>
      </c>
      <c r="BA135" s="1">
        <f t="shared" si="126"/>
        <v>401.46452977180411</v>
      </c>
      <c r="BB135" s="1">
        <f t="shared" si="126"/>
        <v>409.49382036724023</v>
      </c>
      <c r="BC135" s="1">
        <f t="shared" si="126"/>
        <v>417.68369677458497</v>
      </c>
      <c r="BD135" s="1">
        <f t="shared" si="126"/>
        <v>426.03737071007674</v>
      </c>
      <c r="BE135" s="1">
        <f t="shared" si="126"/>
        <v>434.55811812427817</v>
      </c>
      <c r="BF135" s="1">
        <f t="shared" si="126"/>
        <v>443.24928048676384</v>
      </c>
      <c r="BG135" s="1">
        <f t="shared" si="126"/>
        <v>452.11426609649908</v>
      </c>
      <c r="BH135" s="1">
        <f t="shared" si="126"/>
        <v>461.15655141842899</v>
      </c>
      <c r="BI135" s="1">
        <f t="shared" si="126"/>
        <v>470.37968244679757</v>
      </c>
      <c r="BJ135" s="1">
        <f t="shared" si="126"/>
        <v>479.78727609573372</v>
      </c>
      <c r="BK135" s="1">
        <f t="shared" si="126"/>
        <v>489.38302161764841</v>
      </c>
      <c r="BL135" s="1">
        <f t="shared" si="126"/>
        <v>499.17068205000135</v>
      </c>
      <c r="BM135" s="1">
        <f t="shared" si="126"/>
        <v>509.15409569100137</v>
      </c>
      <c r="BN135" s="1">
        <f t="shared" si="126"/>
        <v>519.33717760482136</v>
      </c>
      <c r="BO135" s="1">
        <f t="shared" si="126"/>
        <v>529.72392115691775</v>
      </c>
      <c r="BP135" s="1">
        <f t="shared" si="126"/>
        <v>540.31839958005628</v>
      </c>
      <c r="BQ135" s="1">
        <f t="shared" si="126"/>
        <v>551.12476757165723</v>
      </c>
      <c r="BR135" s="1">
        <f t="shared" si="126"/>
        <v>562.14726292309047</v>
      </c>
      <c r="BS135" s="1">
        <f t="shared" ref="BS135:CE135" si="127">SUM($E$16*BS69,$E$17*BS102)</f>
        <v>573.39020818155223</v>
      </c>
      <c r="BT135" s="1">
        <f t="shared" si="127"/>
        <v>584.85801234518328</v>
      </c>
      <c r="BU135" s="1">
        <f t="shared" si="127"/>
        <v>596.55517259208693</v>
      </c>
      <c r="BV135" s="1">
        <f t="shared" si="127"/>
        <v>608.48627604392868</v>
      </c>
      <c r="BW135" s="1">
        <f t="shared" si="127"/>
        <v>620.65600156480718</v>
      </c>
      <c r="BX135" s="1">
        <f t="shared" si="127"/>
        <v>633.0691215961034</v>
      </c>
      <c r="BY135" s="1">
        <f t="shared" si="127"/>
        <v>645.73050402802539</v>
      </c>
      <c r="BZ135" s="1">
        <f t="shared" si="127"/>
        <v>658.64511410858597</v>
      </c>
      <c r="CA135" s="1">
        <f t="shared" si="127"/>
        <v>671.81801639075775</v>
      </c>
      <c r="CB135" s="1">
        <f t="shared" si="127"/>
        <v>685.25437671857287</v>
      </c>
      <c r="CC135" s="1">
        <f t="shared" si="127"/>
        <v>698.95946425294426</v>
      </c>
      <c r="CD135" s="1">
        <f t="shared" si="127"/>
        <v>712.93865353800356</v>
      </c>
      <c r="CE135" s="1">
        <f t="shared" si="127"/>
        <v>727.19742660876364</v>
      </c>
    </row>
    <row r="136" spans="2:83" x14ac:dyDescent="0.35">
      <c r="B136">
        <f t="shared" si="82"/>
        <v>2040</v>
      </c>
      <c r="D136" t="s">
        <v>29</v>
      </c>
      <c r="G136" s="1">
        <f t="shared" ref="G136:AL136" si="128">SUM($E$16*G70,$E$17*G103)</f>
        <v>0</v>
      </c>
      <c r="H136" s="1">
        <f t="shared" si="128"/>
        <v>0</v>
      </c>
      <c r="I136" s="1">
        <f t="shared" si="128"/>
        <v>0</v>
      </c>
      <c r="J136" s="1">
        <f t="shared" si="128"/>
        <v>0</v>
      </c>
      <c r="K136" s="1">
        <f t="shared" si="128"/>
        <v>0</v>
      </c>
      <c r="L136" s="1">
        <f t="shared" si="128"/>
        <v>0</v>
      </c>
      <c r="M136" s="1">
        <f t="shared" si="128"/>
        <v>0</v>
      </c>
      <c r="N136" s="1">
        <f t="shared" si="128"/>
        <v>0</v>
      </c>
      <c r="O136" s="1">
        <f t="shared" si="128"/>
        <v>0</v>
      </c>
      <c r="P136" s="1">
        <f t="shared" si="128"/>
        <v>0</v>
      </c>
      <c r="Q136" s="1">
        <f t="shared" si="128"/>
        <v>0</v>
      </c>
      <c r="R136" s="1">
        <f t="shared" si="128"/>
        <v>0</v>
      </c>
      <c r="S136" s="1">
        <f t="shared" si="128"/>
        <v>0</v>
      </c>
      <c r="T136" s="1">
        <f t="shared" si="128"/>
        <v>0</v>
      </c>
      <c r="U136" s="1">
        <f t="shared" si="128"/>
        <v>0</v>
      </c>
      <c r="V136" s="1">
        <f t="shared" si="128"/>
        <v>0</v>
      </c>
      <c r="W136" s="1">
        <f t="shared" si="128"/>
        <v>239.87609792419184</v>
      </c>
      <c r="X136" s="1">
        <f t="shared" si="128"/>
        <v>244.67361988267567</v>
      </c>
      <c r="Y136" s="1">
        <f t="shared" si="128"/>
        <v>249.56709228032918</v>
      </c>
      <c r="Z136" s="1">
        <f t="shared" si="128"/>
        <v>254.55843412593578</v>
      </c>
      <c r="AA136" s="1">
        <f t="shared" si="128"/>
        <v>259.64960280845446</v>
      </c>
      <c r="AB136" s="1">
        <f t="shared" si="128"/>
        <v>264.84259486462355</v>
      </c>
      <c r="AC136" s="1">
        <f t="shared" si="128"/>
        <v>270.13944676191608</v>
      </c>
      <c r="AD136" s="1">
        <f t="shared" si="128"/>
        <v>275.5422356971543</v>
      </c>
      <c r="AE136" s="1">
        <f t="shared" si="128"/>
        <v>281.05308041109743</v>
      </c>
      <c r="AF136" s="1">
        <f t="shared" si="128"/>
        <v>286.67414201931939</v>
      </c>
      <c r="AG136" s="1">
        <f t="shared" si="128"/>
        <v>292.40762485970583</v>
      </c>
      <c r="AH136" s="1">
        <f t="shared" si="128"/>
        <v>298.25577735689984</v>
      </c>
      <c r="AI136" s="1">
        <f t="shared" si="128"/>
        <v>304.2208929040379</v>
      </c>
      <c r="AJ136" s="1">
        <f t="shared" si="128"/>
        <v>310.30531076211861</v>
      </c>
      <c r="AK136" s="1">
        <f t="shared" si="128"/>
        <v>316.51141697736102</v>
      </c>
      <c r="AL136" s="1">
        <f t="shared" si="128"/>
        <v>322.84164531690817</v>
      </c>
      <c r="AM136" s="1">
        <f t="shared" ref="AM136:BR136" si="129">SUM($E$16*AM70,$E$17*AM103)</f>
        <v>329.29847822324638</v>
      </c>
      <c r="AN136" s="1">
        <f t="shared" si="129"/>
        <v>335.88444778771134</v>
      </c>
      <c r="AO136" s="1">
        <f t="shared" si="129"/>
        <v>342.60213674346551</v>
      </c>
      <c r="AP136" s="1">
        <f t="shared" si="129"/>
        <v>349.45417947833482</v>
      </c>
      <c r="AQ136" s="1">
        <f t="shared" si="129"/>
        <v>342.58735806709575</v>
      </c>
      <c r="AR136" s="1">
        <f t="shared" si="129"/>
        <v>349.43910522843771</v>
      </c>
      <c r="AS136" s="1">
        <f t="shared" si="129"/>
        <v>356.42788733300642</v>
      </c>
      <c r="AT136" s="1">
        <f t="shared" si="129"/>
        <v>363.5564450796665</v>
      </c>
      <c r="AU136" s="1">
        <f t="shared" si="129"/>
        <v>370.82757398125989</v>
      </c>
      <c r="AV136" s="1">
        <f t="shared" si="129"/>
        <v>378.24412546088507</v>
      </c>
      <c r="AW136" s="1">
        <f t="shared" si="129"/>
        <v>385.80900797010281</v>
      </c>
      <c r="AX136" s="1">
        <f t="shared" si="129"/>
        <v>393.52518812950473</v>
      </c>
      <c r="AY136" s="1">
        <f t="shared" si="129"/>
        <v>401.39569189209487</v>
      </c>
      <c r="AZ136" s="1">
        <f t="shared" si="129"/>
        <v>409.42360572993675</v>
      </c>
      <c r="BA136" s="1">
        <f t="shared" si="129"/>
        <v>401.46452977180411</v>
      </c>
      <c r="BB136" s="1">
        <f t="shared" si="129"/>
        <v>409.49382036724023</v>
      </c>
      <c r="BC136" s="1">
        <f t="shared" si="129"/>
        <v>417.68369677458509</v>
      </c>
      <c r="BD136" s="1">
        <f t="shared" si="129"/>
        <v>426.03737071007674</v>
      </c>
      <c r="BE136" s="1">
        <f t="shared" si="129"/>
        <v>434.55811812427828</v>
      </c>
      <c r="BF136" s="1">
        <f t="shared" si="129"/>
        <v>443.24928048676372</v>
      </c>
      <c r="BG136" s="1">
        <f t="shared" si="129"/>
        <v>452.11426609649914</v>
      </c>
      <c r="BH136" s="1">
        <f t="shared" si="129"/>
        <v>461.1565514184291</v>
      </c>
      <c r="BI136" s="1">
        <f t="shared" si="129"/>
        <v>470.37968244679757</v>
      </c>
      <c r="BJ136" s="1">
        <f t="shared" si="129"/>
        <v>479.78727609573355</v>
      </c>
      <c r="BK136" s="1">
        <f t="shared" si="129"/>
        <v>489.38302161764841</v>
      </c>
      <c r="BL136" s="1">
        <f t="shared" si="129"/>
        <v>499.17068205000135</v>
      </c>
      <c r="BM136" s="1">
        <f t="shared" si="129"/>
        <v>509.15409569100143</v>
      </c>
      <c r="BN136" s="1">
        <f t="shared" si="129"/>
        <v>519.33717760482136</v>
      </c>
      <c r="BO136" s="1">
        <f t="shared" si="129"/>
        <v>529.72392115691787</v>
      </c>
      <c r="BP136" s="1">
        <f t="shared" si="129"/>
        <v>540.31839958005617</v>
      </c>
      <c r="BQ136" s="1">
        <f t="shared" si="129"/>
        <v>551.12476757165734</v>
      </c>
      <c r="BR136" s="1">
        <f t="shared" si="129"/>
        <v>562.14726292309047</v>
      </c>
      <c r="BS136" s="1">
        <f t="shared" ref="BS136:CE136" si="130">SUM($E$16*BS70,$E$17*BS103)</f>
        <v>573.39020818155223</v>
      </c>
      <c r="BT136" s="1">
        <f t="shared" si="130"/>
        <v>584.85801234518328</v>
      </c>
      <c r="BU136" s="1">
        <f t="shared" si="130"/>
        <v>596.55517259208705</v>
      </c>
      <c r="BV136" s="1">
        <f t="shared" si="130"/>
        <v>608.48627604392868</v>
      </c>
      <c r="BW136" s="1">
        <f t="shared" si="130"/>
        <v>620.6560015648073</v>
      </c>
      <c r="BX136" s="1">
        <f t="shared" si="130"/>
        <v>633.0691215961034</v>
      </c>
      <c r="BY136" s="1">
        <f t="shared" si="130"/>
        <v>645.73050402802551</v>
      </c>
      <c r="BZ136" s="1">
        <f t="shared" si="130"/>
        <v>658.64511410858586</v>
      </c>
      <c r="CA136" s="1">
        <f t="shared" si="130"/>
        <v>671.81801639075775</v>
      </c>
      <c r="CB136" s="1">
        <f t="shared" si="130"/>
        <v>685.25437671857287</v>
      </c>
      <c r="CC136" s="1">
        <f t="shared" si="130"/>
        <v>698.95946425294437</v>
      </c>
      <c r="CD136" s="1">
        <f t="shared" si="130"/>
        <v>712.93865353800311</v>
      </c>
      <c r="CE136" s="1">
        <f t="shared" si="130"/>
        <v>727.19742660876364</v>
      </c>
    </row>
    <row r="137" spans="2:83" x14ac:dyDescent="0.35">
      <c r="B137">
        <f t="shared" si="82"/>
        <v>2041</v>
      </c>
      <c r="D137" t="s">
        <v>29</v>
      </c>
      <c r="G137" s="1">
        <f t="shared" ref="G137:AL137" si="131">SUM($E$16*G71,$E$17*G104)</f>
        <v>0</v>
      </c>
      <c r="H137" s="1">
        <f t="shared" si="131"/>
        <v>0</v>
      </c>
      <c r="I137" s="1">
        <f t="shared" si="131"/>
        <v>0</v>
      </c>
      <c r="J137" s="1">
        <f t="shared" si="131"/>
        <v>0</v>
      </c>
      <c r="K137" s="1">
        <f t="shared" si="131"/>
        <v>0</v>
      </c>
      <c r="L137" s="1">
        <f t="shared" si="131"/>
        <v>0</v>
      </c>
      <c r="M137" s="1">
        <f t="shared" si="131"/>
        <v>0</v>
      </c>
      <c r="N137" s="1">
        <f t="shared" si="131"/>
        <v>0</v>
      </c>
      <c r="O137" s="1">
        <f t="shared" si="131"/>
        <v>0</v>
      </c>
      <c r="P137" s="1">
        <f t="shared" si="131"/>
        <v>0</v>
      </c>
      <c r="Q137" s="1">
        <f t="shared" si="131"/>
        <v>0</v>
      </c>
      <c r="R137" s="1">
        <f t="shared" si="131"/>
        <v>0</v>
      </c>
      <c r="S137" s="1">
        <f t="shared" si="131"/>
        <v>0</v>
      </c>
      <c r="T137" s="1">
        <f t="shared" si="131"/>
        <v>0</v>
      </c>
      <c r="U137" s="1">
        <f t="shared" si="131"/>
        <v>0</v>
      </c>
      <c r="V137" s="1">
        <f t="shared" si="131"/>
        <v>0</v>
      </c>
      <c r="W137" s="1">
        <f t="shared" si="131"/>
        <v>0</v>
      </c>
      <c r="X137" s="1">
        <f t="shared" si="131"/>
        <v>240.81652595064412</v>
      </c>
      <c r="Y137" s="1">
        <f t="shared" si="131"/>
        <v>245.63285646965699</v>
      </c>
      <c r="Z137" s="1">
        <f t="shared" si="131"/>
        <v>250.54551359905014</v>
      </c>
      <c r="AA137" s="1">
        <f t="shared" si="131"/>
        <v>255.55642387103114</v>
      </c>
      <c r="AB137" s="1">
        <f t="shared" si="131"/>
        <v>260.66755234845175</v>
      </c>
      <c r="AC137" s="1">
        <f t="shared" si="131"/>
        <v>265.88090339542077</v>
      </c>
      <c r="AD137" s="1">
        <f t="shared" si="131"/>
        <v>271.19852146332926</v>
      </c>
      <c r="AE137" s="1">
        <f t="shared" si="131"/>
        <v>276.62249189259575</v>
      </c>
      <c r="AF137" s="1">
        <f t="shared" si="131"/>
        <v>282.15494173044772</v>
      </c>
      <c r="AG137" s="1">
        <f t="shared" si="131"/>
        <v>287.79804056505668</v>
      </c>
      <c r="AH137" s="1">
        <f t="shared" si="131"/>
        <v>293.5540013763578</v>
      </c>
      <c r="AI137" s="1">
        <f t="shared" si="131"/>
        <v>299.42508140388492</v>
      </c>
      <c r="AJ137" s="1">
        <f t="shared" si="131"/>
        <v>305.41358303196262</v>
      </c>
      <c r="AK137" s="1">
        <f t="shared" si="131"/>
        <v>311.52185469260189</v>
      </c>
      <c r="AL137" s="1">
        <f t="shared" si="131"/>
        <v>317.75229178645395</v>
      </c>
      <c r="AM137" s="1">
        <f t="shared" ref="AM137:BR137" si="132">SUM($E$16*AM71,$E$17*AM104)</f>
        <v>324.10733762218297</v>
      </c>
      <c r="AN137" s="1">
        <f t="shared" si="132"/>
        <v>330.58948437462664</v>
      </c>
      <c r="AO137" s="1">
        <f t="shared" si="132"/>
        <v>337.20127406211918</v>
      </c>
      <c r="AP137" s="1">
        <f t="shared" si="132"/>
        <v>343.94529954336156</v>
      </c>
      <c r="AQ137" s="1">
        <f t="shared" si="132"/>
        <v>350.82420553422878</v>
      </c>
      <c r="AR137" s="1">
        <f t="shared" si="132"/>
        <v>346.60106566301556</v>
      </c>
      <c r="AS137" s="1">
        <f t="shared" si="132"/>
        <v>353.53308697627585</v>
      </c>
      <c r="AT137" s="1">
        <f t="shared" si="132"/>
        <v>360.60374871580143</v>
      </c>
      <c r="AU137" s="1">
        <f t="shared" si="132"/>
        <v>367.81582369011738</v>
      </c>
      <c r="AV137" s="1">
        <f t="shared" si="132"/>
        <v>375.17214016391972</v>
      </c>
      <c r="AW137" s="1">
        <f t="shared" si="132"/>
        <v>382.67558296719812</v>
      </c>
      <c r="AX137" s="1">
        <f t="shared" si="132"/>
        <v>390.32909462654214</v>
      </c>
      <c r="AY137" s="1">
        <f t="shared" si="132"/>
        <v>398.13567651907294</v>
      </c>
      <c r="AZ137" s="1">
        <f t="shared" si="132"/>
        <v>406.09839004945445</v>
      </c>
      <c r="BA137" s="1">
        <f t="shared" si="132"/>
        <v>414.22035785044346</v>
      </c>
      <c r="BB137" s="1">
        <f t="shared" si="132"/>
        <v>409.49382036724023</v>
      </c>
      <c r="BC137" s="1">
        <f t="shared" si="132"/>
        <v>417.68369677458497</v>
      </c>
      <c r="BD137" s="1">
        <f t="shared" si="132"/>
        <v>426.03737071007674</v>
      </c>
      <c r="BE137" s="1">
        <f t="shared" si="132"/>
        <v>434.55811812427828</v>
      </c>
      <c r="BF137" s="1">
        <f t="shared" si="132"/>
        <v>443.24928048676384</v>
      </c>
      <c r="BG137" s="1">
        <f t="shared" si="132"/>
        <v>452.11426609649902</v>
      </c>
      <c r="BH137" s="1">
        <f t="shared" si="132"/>
        <v>461.1565514184291</v>
      </c>
      <c r="BI137" s="1">
        <f t="shared" si="132"/>
        <v>470.37968244679769</v>
      </c>
      <c r="BJ137" s="1">
        <f t="shared" si="132"/>
        <v>479.7872760957336</v>
      </c>
      <c r="BK137" s="1">
        <f t="shared" si="132"/>
        <v>489.3830216176483</v>
      </c>
      <c r="BL137" s="1">
        <f t="shared" si="132"/>
        <v>499.17068205000135</v>
      </c>
      <c r="BM137" s="1">
        <f t="shared" si="132"/>
        <v>509.15409569100137</v>
      </c>
      <c r="BN137" s="1">
        <f t="shared" si="132"/>
        <v>519.33717760482136</v>
      </c>
      <c r="BO137" s="1">
        <f t="shared" si="132"/>
        <v>529.72392115691787</v>
      </c>
      <c r="BP137" s="1">
        <f t="shared" si="132"/>
        <v>540.31839958005617</v>
      </c>
      <c r="BQ137" s="1">
        <f t="shared" si="132"/>
        <v>551.12476757165723</v>
      </c>
      <c r="BR137" s="1">
        <f t="shared" si="132"/>
        <v>562.14726292309047</v>
      </c>
      <c r="BS137" s="1">
        <f t="shared" ref="BS137:CE137" si="133">SUM($E$16*BS71,$E$17*BS104)</f>
        <v>573.39020818155223</v>
      </c>
      <c r="BT137" s="1">
        <f t="shared" si="133"/>
        <v>584.85801234518328</v>
      </c>
      <c r="BU137" s="1">
        <f t="shared" si="133"/>
        <v>596.55517259208693</v>
      </c>
      <c r="BV137" s="1">
        <f t="shared" si="133"/>
        <v>608.48627604392868</v>
      </c>
      <c r="BW137" s="1">
        <f t="shared" si="133"/>
        <v>620.65600156480718</v>
      </c>
      <c r="BX137" s="1">
        <f t="shared" si="133"/>
        <v>633.06912159610351</v>
      </c>
      <c r="BY137" s="1">
        <f t="shared" si="133"/>
        <v>645.73050402802551</v>
      </c>
      <c r="BZ137" s="1">
        <f t="shared" si="133"/>
        <v>658.64511410858609</v>
      </c>
      <c r="CA137" s="1">
        <f t="shared" si="133"/>
        <v>671.81801639075752</v>
      </c>
      <c r="CB137" s="1">
        <f t="shared" si="133"/>
        <v>685.25437671857287</v>
      </c>
      <c r="CC137" s="1">
        <f t="shared" si="133"/>
        <v>698.95946425294437</v>
      </c>
      <c r="CD137" s="1">
        <f t="shared" si="133"/>
        <v>712.93865353800322</v>
      </c>
      <c r="CE137" s="1">
        <f t="shared" si="133"/>
        <v>727.19742660876318</v>
      </c>
    </row>
    <row r="138" spans="2:83" x14ac:dyDescent="0.35">
      <c r="B138">
        <f t="shared" si="82"/>
        <v>2042</v>
      </c>
      <c r="D138" t="s">
        <v>29</v>
      </c>
      <c r="G138" s="1">
        <f t="shared" ref="G138:AL138" si="134">SUM($E$16*G72,$E$17*G105)</f>
        <v>0</v>
      </c>
      <c r="H138" s="1">
        <f t="shared" si="134"/>
        <v>0</v>
      </c>
      <c r="I138" s="1">
        <f t="shared" si="134"/>
        <v>0</v>
      </c>
      <c r="J138" s="1">
        <f t="shared" si="134"/>
        <v>0</v>
      </c>
      <c r="K138" s="1">
        <f t="shared" si="134"/>
        <v>0</v>
      </c>
      <c r="L138" s="1">
        <f t="shared" si="134"/>
        <v>0</v>
      </c>
      <c r="M138" s="1">
        <f t="shared" si="134"/>
        <v>0</v>
      </c>
      <c r="N138" s="1">
        <f t="shared" si="134"/>
        <v>0</v>
      </c>
      <c r="O138" s="1">
        <f t="shared" si="134"/>
        <v>0</v>
      </c>
      <c r="P138" s="1">
        <f t="shared" si="134"/>
        <v>0</v>
      </c>
      <c r="Q138" s="1">
        <f t="shared" si="134"/>
        <v>0</v>
      </c>
      <c r="R138" s="1">
        <f t="shared" si="134"/>
        <v>0</v>
      </c>
      <c r="S138" s="1">
        <f t="shared" si="134"/>
        <v>0</v>
      </c>
      <c r="T138" s="1">
        <f t="shared" si="134"/>
        <v>0</v>
      </c>
      <c r="U138" s="1">
        <f t="shared" si="134"/>
        <v>0</v>
      </c>
      <c r="V138" s="1">
        <f t="shared" si="134"/>
        <v>0</v>
      </c>
      <c r="W138" s="1">
        <f t="shared" si="134"/>
        <v>0</v>
      </c>
      <c r="X138" s="1">
        <f t="shared" si="134"/>
        <v>0</v>
      </c>
      <c r="Y138" s="1">
        <f t="shared" si="134"/>
        <v>241.7695552606844</v>
      </c>
      <c r="Z138" s="1">
        <f t="shared" si="134"/>
        <v>246.60494636589809</v>
      </c>
      <c r="AA138" s="1">
        <f t="shared" si="134"/>
        <v>251.53704529321604</v>
      </c>
      <c r="AB138" s="1">
        <f t="shared" si="134"/>
        <v>256.56778619908039</v>
      </c>
      <c r="AC138" s="1">
        <f t="shared" si="134"/>
        <v>261.69914192306197</v>
      </c>
      <c r="AD138" s="1">
        <f t="shared" si="134"/>
        <v>266.93312476152323</v>
      </c>
      <c r="AE138" s="1">
        <f t="shared" si="134"/>
        <v>272.27178725675367</v>
      </c>
      <c r="AF138" s="1">
        <f t="shared" si="134"/>
        <v>277.71722300188873</v>
      </c>
      <c r="AG138" s="1">
        <f t="shared" si="134"/>
        <v>283.27156746192651</v>
      </c>
      <c r="AH138" s="1">
        <f t="shared" si="134"/>
        <v>288.93699881116504</v>
      </c>
      <c r="AI138" s="1">
        <f t="shared" si="134"/>
        <v>294.71573878738832</v>
      </c>
      <c r="AJ138" s="1">
        <f t="shared" si="134"/>
        <v>300.61005356313603</v>
      </c>
      <c r="AK138" s="1">
        <f t="shared" si="134"/>
        <v>306.62225463439881</v>
      </c>
      <c r="AL138" s="1">
        <f t="shared" si="134"/>
        <v>312.7546997270868</v>
      </c>
      <c r="AM138" s="1">
        <f t="shared" ref="AM138:BR138" si="135">SUM($E$16*AM72,$E$17*AM105)</f>
        <v>319.00979372162857</v>
      </c>
      <c r="AN138" s="1">
        <f t="shared" si="135"/>
        <v>325.38998959606107</v>
      </c>
      <c r="AO138" s="1">
        <f t="shared" si="135"/>
        <v>331.89778938798236</v>
      </c>
      <c r="AP138" s="1">
        <f t="shared" si="135"/>
        <v>338.53574517574202</v>
      </c>
      <c r="AQ138" s="1">
        <f t="shared" si="135"/>
        <v>345.30646007925679</v>
      </c>
      <c r="AR138" s="1">
        <f t="shared" si="135"/>
        <v>352.21258928084194</v>
      </c>
      <c r="AS138" s="1">
        <f t="shared" si="135"/>
        <v>350.70922636510926</v>
      </c>
      <c r="AT138" s="1">
        <f t="shared" si="135"/>
        <v>357.72341089241144</v>
      </c>
      <c r="AU138" s="1">
        <f t="shared" si="135"/>
        <v>364.87787911025964</v>
      </c>
      <c r="AV138" s="1">
        <f t="shared" si="135"/>
        <v>372.17543669246481</v>
      </c>
      <c r="AW138" s="1">
        <f t="shared" si="135"/>
        <v>379.61894542631416</v>
      </c>
      <c r="AX138" s="1">
        <f t="shared" si="135"/>
        <v>387.21132433484041</v>
      </c>
      <c r="AY138" s="1">
        <f t="shared" si="135"/>
        <v>394.95555082153726</v>
      </c>
      <c r="AZ138" s="1">
        <f t="shared" si="135"/>
        <v>402.85466183796791</v>
      </c>
      <c r="BA138" s="1">
        <f t="shared" si="135"/>
        <v>410.91175507472735</v>
      </c>
      <c r="BB138" s="1">
        <f t="shared" si="135"/>
        <v>419.1299901762219</v>
      </c>
      <c r="BC138" s="1">
        <f t="shared" si="135"/>
        <v>417.68369677458509</v>
      </c>
      <c r="BD138" s="1">
        <f t="shared" si="135"/>
        <v>426.03737071007674</v>
      </c>
      <c r="BE138" s="1">
        <f t="shared" si="135"/>
        <v>434.55811812427828</v>
      </c>
      <c r="BF138" s="1">
        <f t="shared" si="135"/>
        <v>443.24928048676384</v>
      </c>
      <c r="BG138" s="1">
        <f t="shared" si="135"/>
        <v>452.11426609649914</v>
      </c>
      <c r="BH138" s="1">
        <f t="shared" si="135"/>
        <v>461.15655141842899</v>
      </c>
      <c r="BI138" s="1">
        <f t="shared" si="135"/>
        <v>470.37968244679769</v>
      </c>
      <c r="BJ138" s="1">
        <f t="shared" si="135"/>
        <v>479.78727609573366</v>
      </c>
      <c r="BK138" s="1">
        <f t="shared" si="135"/>
        <v>489.3830216176483</v>
      </c>
      <c r="BL138" s="1">
        <f t="shared" si="135"/>
        <v>499.17068205000123</v>
      </c>
      <c r="BM138" s="1">
        <f t="shared" si="135"/>
        <v>509.15409569100143</v>
      </c>
      <c r="BN138" s="1">
        <f t="shared" si="135"/>
        <v>519.33717760482136</v>
      </c>
      <c r="BO138" s="1">
        <f t="shared" si="135"/>
        <v>529.72392115691787</v>
      </c>
      <c r="BP138" s="1">
        <f t="shared" si="135"/>
        <v>540.31839958005617</v>
      </c>
      <c r="BQ138" s="1">
        <f t="shared" si="135"/>
        <v>551.12476757165734</v>
      </c>
      <c r="BR138" s="1">
        <f t="shared" si="135"/>
        <v>562.14726292309047</v>
      </c>
      <c r="BS138" s="1">
        <f t="shared" ref="BS138:CE138" si="136">SUM($E$16*BS72,$E$17*BS105)</f>
        <v>573.39020818155223</v>
      </c>
      <c r="BT138" s="1">
        <f t="shared" si="136"/>
        <v>584.85801234518328</v>
      </c>
      <c r="BU138" s="1">
        <f t="shared" si="136"/>
        <v>596.55517259208693</v>
      </c>
      <c r="BV138" s="1">
        <f t="shared" si="136"/>
        <v>608.48627604392868</v>
      </c>
      <c r="BW138" s="1">
        <f t="shared" si="136"/>
        <v>620.6560015648073</v>
      </c>
      <c r="BX138" s="1">
        <f t="shared" si="136"/>
        <v>633.06912159610329</v>
      </c>
      <c r="BY138" s="1">
        <f t="shared" si="136"/>
        <v>645.73050402802551</v>
      </c>
      <c r="BZ138" s="1">
        <f t="shared" si="136"/>
        <v>658.64511410858597</v>
      </c>
      <c r="CA138" s="1">
        <f t="shared" si="136"/>
        <v>671.81801639075775</v>
      </c>
      <c r="CB138" s="1">
        <f t="shared" si="136"/>
        <v>685.25437671857276</v>
      </c>
      <c r="CC138" s="1">
        <f t="shared" si="136"/>
        <v>698.95946425294437</v>
      </c>
      <c r="CD138" s="1">
        <f t="shared" si="136"/>
        <v>712.93865353800322</v>
      </c>
      <c r="CE138" s="1">
        <f t="shared" si="136"/>
        <v>727.19742660876329</v>
      </c>
    </row>
    <row r="139" spans="2:83" x14ac:dyDescent="0.35">
      <c r="B139">
        <f t="shared" si="82"/>
        <v>2043</v>
      </c>
      <c r="D139" t="s">
        <v>29</v>
      </c>
      <c r="G139" s="1">
        <f t="shared" ref="G139:AL139" si="137">SUM($E$16*G73,$E$17*G106)</f>
        <v>0</v>
      </c>
      <c r="H139" s="1">
        <f t="shared" si="137"/>
        <v>0</v>
      </c>
      <c r="I139" s="1">
        <f t="shared" si="137"/>
        <v>0</v>
      </c>
      <c r="J139" s="1">
        <f t="shared" si="137"/>
        <v>0</v>
      </c>
      <c r="K139" s="1">
        <f t="shared" si="137"/>
        <v>0</v>
      </c>
      <c r="L139" s="1">
        <f t="shared" si="137"/>
        <v>0</v>
      </c>
      <c r="M139" s="1">
        <f t="shared" si="137"/>
        <v>0</v>
      </c>
      <c r="N139" s="1">
        <f t="shared" si="137"/>
        <v>0</v>
      </c>
      <c r="O139" s="1">
        <f t="shared" si="137"/>
        <v>0</v>
      </c>
      <c r="P139" s="1">
        <f t="shared" si="137"/>
        <v>0</v>
      </c>
      <c r="Q139" s="1">
        <f t="shared" si="137"/>
        <v>0</v>
      </c>
      <c r="R139" s="1">
        <f t="shared" si="137"/>
        <v>0</v>
      </c>
      <c r="S139" s="1">
        <f t="shared" si="137"/>
        <v>0</v>
      </c>
      <c r="T139" s="1">
        <f t="shared" si="137"/>
        <v>0</v>
      </c>
      <c r="U139" s="1">
        <f t="shared" si="137"/>
        <v>0</v>
      </c>
      <c r="V139" s="1">
        <f t="shared" si="137"/>
        <v>0</v>
      </c>
      <c r="W139" s="1">
        <f t="shared" si="137"/>
        <v>0</v>
      </c>
      <c r="X139" s="1">
        <f t="shared" si="137"/>
        <v>0</v>
      </c>
      <c r="Y139" s="1">
        <f t="shared" si="137"/>
        <v>0</v>
      </c>
      <c r="Z139" s="1">
        <f t="shared" si="137"/>
        <v>242.73526282273286</v>
      </c>
      <c r="AA139" s="1">
        <f t="shared" si="137"/>
        <v>247.58996807918754</v>
      </c>
      <c r="AB139" s="1">
        <f t="shared" si="137"/>
        <v>252.54176744077128</v>
      </c>
      <c r="AC139" s="1">
        <f t="shared" si="137"/>
        <v>257.59260278958664</v>
      </c>
      <c r="AD139" s="1">
        <f t="shared" si="137"/>
        <v>262.74445484537841</v>
      </c>
      <c r="AE139" s="1">
        <f t="shared" si="137"/>
        <v>267.99934394228603</v>
      </c>
      <c r="AF139" s="1">
        <f t="shared" si="137"/>
        <v>273.35933082113172</v>
      </c>
      <c r="AG139" s="1">
        <f t="shared" si="137"/>
        <v>278.82651743755434</v>
      </c>
      <c r="AH139" s="1">
        <f t="shared" si="137"/>
        <v>284.40304778630542</v>
      </c>
      <c r="AI139" s="1">
        <f t="shared" si="137"/>
        <v>290.09110874203151</v>
      </c>
      <c r="AJ139" s="1">
        <f t="shared" si="137"/>
        <v>295.89293091687216</v>
      </c>
      <c r="AK139" s="1">
        <f t="shared" si="137"/>
        <v>301.81078953520955</v>
      </c>
      <c r="AL139" s="1">
        <f t="shared" si="137"/>
        <v>307.84700532591381</v>
      </c>
      <c r="AM139" s="1">
        <f t="shared" ref="AM139:BR139" si="138">SUM($E$16*AM73,$E$17*AM106)</f>
        <v>314.00394543243209</v>
      </c>
      <c r="AN139" s="1">
        <f t="shared" si="138"/>
        <v>320.28402434108074</v>
      </c>
      <c r="AO139" s="1">
        <f t="shared" si="138"/>
        <v>326.68970482790223</v>
      </c>
      <c r="AP139" s="1">
        <f t="shared" si="138"/>
        <v>333.22349892446039</v>
      </c>
      <c r="AQ139" s="1">
        <f t="shared" si="138"/>
        <v>339.88796890294958</v>
      </c>
      <c r="AR139" s="1">
        <f t="shared" si="138"/>
        <v>346.68572828100855</v>
      </c>
      <c r="AS139" s="1">
        <f t="shared" si="138"/>
        <v>353.61944284662871</v>
      </c>
      <c r="AT139" s="1">
        <f t="shared" si="138"/>
        <v>354.91365839690235</v>
      </c>
      <c r="AU139" s="1">
        <f t="shared" si="138"/>
        <v>362.01193156484038</v>
      </c>
      <c r="AV139" s="1">
        <f t="shared" si="138"/>
        <v>369.25217019613717</v>
      </c>
      <c r="AW139" s="1">
        <f t="shared" si="138"/>
        <v>376.63721360005991</v>
      </c>
      <c r="AX139" s="1">
        <f t="shared" si="138"/>
        <v>384.1699578720611</v>
      </c>
      <c r="AY139" s="1">
        <f t="shared" si="138"/>
        <v>391.85335702950232</v>
      </c>
      <c r="AZ139" s="1">
        <f t="shared" si="138"/>
        <v>399.6904241700924</v>
      </c>
      <c r="BA139" s="1">
        <f t="shared" si="138"/>
        <v>407.68423265349418</v>
      </c>
      <c r="BB139" s="1">
        <f t="shared" si="138"/>
        <v>415.83791730656412</v>
      </c>
      <c r="BC139" s="1">
        <f t="shared" si="138"/>
        <v>424.15467565269535</v>
      </c>
      <c r="BD139" s="1">
        <f t="shared" si="138"/>
        <v>426.03737071007674</v>
      </c>
      <c r="BE139" s="1">
        <f t="shared" si="138"/>
        <v>434.55811812427828</v>
      </c>
      <c r="BF139" s="1">
        <f t="shared" si="138"/>
        <v>443.24928048676384</v>
      </c>
      <c r="BG139" s="1">
        <f t="shared" si="138"/>
        <v>452.11426609649914</v>
      </c>
      <c r="BH139" s="1">
        <f t="shared" si="138"/>
        <v>461.1565514184291</v>
      </c>
      <c r="BI139" s="1">
        <f t="shared" si="138"/>
        <v>470.37968244679763</v>
      </c>
      <c r="BJ139" s="1">
        <f t="shared" si="138"/>
        <v>479.78727609573366</v>
      </c>
      <c r="BK139" s="1">
        <f t="shared" si="138"/>
        <v>489.38302161764835</v>
      </c>
      <c r="BL139" s="1">
        <f t="shared" si="138"/>
        <v>499.17068205000123</v>
      </c>
      <c r="BM139" s="1">
        <f t="shared" si="138"/>
        <v>509.15409569100132</v>
      </c>
      <c r="BN139" s="1">
        <f t="shared" si="138"/>
        <v>519.33717760482148</v>
      </c>
      <c r="BO139" s="1">
        <f t="shared" si="138"/>
        <v>529.72392115691787</v>
      </c>
      <c r="BP139" s="1">
        <f t="shared" si="138"/>
        <v>540.31839958005617</v>
      </c>
      <c r="BQ139" s="1">
        <f t="shared" si="138"/>
        <v>551.12476757165734</v>
      </c>
      <c r="BR139" s="1">
        <f t="shared" si="138"/>
        <v>562.14726292309047</v>
      </c>
      <c r="BS139" s="1">
        <f t="shared" ref="BS139:CE139" si="139">SUM($E$16*BS73,$E$17*BS106)</f>
        <v>573.39020818155223</v>
      </c>
      <c r="BT139" s="1">
        <f t="shared" si="139"/>
        <v>584.8580123451834</v>
      </c>
      <c r="BU139" s="1">
        <f t="shared" si="139"/>
        <v>596.55517259208693</v>
      </c>
      <c r="BV139" s="1">
        <f t="shared" si="139"/>
        <v>608.48627604392868</v>
      </c>
      <c r="BW139" s="1">
        <f t="shared" si="139"/>
        <v>620.65600156480718</v>
      </c>
      <c r="BX139" s="1">
        <f t="shared" si="139"/>
        <v>633.06912159610351</v>
      </c>
      <c r="BY139" s="1">
        <f t="shared" si="139"/>
        <v>645.73050402802551</v>
      </c>
      <c r="BZ139" s="1">
        <f t="shared" si="139"/>
        <v>658.64511410858609</v>
      </c>
      <c r="CA139" s="1">
        <f t="shared" si="139"/>
        <v>671.81801639075775</v>
      </c>
      <c r="CB139" s="1">
        <f t="shared" si="139"/>
        <v>685.25437671857287</v>
      </c>
      <c r="CC139" s="1">
        <f t="shared" si="139"/>
        <v>698.95946425294426</v>
      </c>
      <c r="CD139" s="1">
        <f t="shared" si="139"/>
        <v>712.93865353800322</v>
      </c>
      <c r="CE139" s="1">
        <f t="shared" si="139"/>
        <v>727.19742660876329</v>
      </c>
    </row>
    <row r="140" spans="2:83" x14ac:dyDescent="0.35">
      <c r="B140">
        <f t="shared" si="82"/>
        <v>2044</v>
      </c>
      <c r="D140" t="s">
        <v>29</v>
      </c>
      <c r="G140" s="1">
        <f t="shared" ref="G140:AL140" si="140">SUM($E$16*G74,$E$17*G107)</f>
        <v>0</v>
      </c>
      <c r="H140" s="1">
        <f t="shared" si="140"/>
        <v>0</v>
      </c>
      <c r="I140" s="1">
        <f t="shared" si="140"/>
        <v>0</v>
      </c>
      <c r="J140" s="1">
        <f t="shared" si="140"/>
        <v>0</v>
      </c>
      <c r="K140" s="1">
        <f t="shared" si="140"/>
        <v>0</v>
      </c>
      <c r="L140" s="1">
        <f t="shared" si="140"/>
        <v>0</v>
      </c>
      <c r="M140" s="1">
        <f t="shared" si="140"/>
        <v>0</v>
      </c>
      <c r="N140" s="1">
        <f t="shared" si="140"/>
        <v>0</v>
      </c>
      <c r="O140" s="1">
        <f t="shared" si="140"/>
        <v>0</v>
      </c>
      <c r="P140" s="1">
        <f t="shared" si="140"/>
        <v>0</v>
      </c>
      <c r="Q140" s="1">
        <f t="shared" si="140"/>
        <v>0</v>
      </c>
      <c r="R140" s="1">
        <f t="shared" si="140"/>
        <v>0</v>
      </c>
      <c r="S140" s="1">
        <f t="shared" si="140"/>
        <v>0</v>
      </c>
      <c r="T140" s="1">
        <f t="shared" si="140"/>
        <v>0</v>
      </c>
      <c r="U140" s="1">
        <f t="shared" si="140"/>
        <v>0</v>
      </c>
      <c r="V140" s="1">
        <f t="shared" si="140"/>
        <v>0</v>
      </c>
      <c r="W140" s="1">
        <f t="shared" si="140"/>
        <v>0</v>
      </c>
      <c r="X140" s="1">
        <f t="shared" si="140"/>
        <v>0</v>
      </c>
      <c r="Y140" s="1">
        <f t="shared" si="140"/>
        <v>0</v>
      </c>
      <c r="Z140" s="1">
        <f t="shared" si="140"/>
        <v>0</v>
      </c>
      <c r="AA140" s="1">
        <f t="shared" si="140"/>
        <v>243.71372635242528</v>
      </c>
      <c r="AB140" s="1">
        <f t="shared" si="140"/>
        <v>248.58800087947378</v>
      </c>
      <c r="AC140" s="1">
        <f t="shared" si="140"/>
        <v>253.55976089706326</v>
      </c>
      <c r="AD140" s="1">
        <f t="shared" si="140"/>
        <v>258.63095611500449</v>
      </c>
      <c r="AE140" s="1">
        <f t="shared" si="140"/>
        <v>263.80357523730459</v>
      </c>
      <c r="AF140" s="1">
        <f t="shared" si="140"/>
        <v>269.07964674205073</v>
      </c>
      <c r="AG140" s="1">
        <f t="shared" si="140"/>
        <v>274.46123967689175</v>
      </c>
      <c r="AH140" s="1">
        <f t="shared" si="140"/>
        <v>279.95046447042949</v>
      </c>
      <c r="AI140" s="1">
        <f t="shared" si="140"/>
        <v>285.54947375983812</v>
      </c>
      <c r="AJ140" s="1">
        <f t="shared" si="140"/>
        <v>291.26046323503488</v>
      </c>
      <c r="AK140" s="1">
        <f t="shared" si="140"/>
        <v>297.08567249973555</v>
      </c>
      <c r="AL140" s="1">
        <f t="shared" si="140"/>
        <v>303.02738594973022</v>
      </c>
      <c r="AM140" s="1">
        <f t="shared" ref="AM140:BR140" si="141">SUM($E$16*AM74,$E$17*AM107)</f>
        <v>309.08793366872487</v>
      </c>
      <c r="AN140" s="1">
        <f t="shared" si="141"/>
        <v>315.2696923420994</v>
      </c>
      <c r="AO140" s="1">
        <f t="shared" si="141"/>
        <v>321.57508618894138</v>
      </c>
      <c r="AP140" s="1">
        <f t="shared" si="141"/>
        <v>328.00658791272014</v>
      </c>
      <c r="AQ140" s="1">
        <f t="shared" si="141"/>
        <v>334.56671967097458</v>
      </c>
      <c r="AR140" s="1">
        <f t="shared" si="141"/>
        <v>341.25805406439412</v>
      </c>
      <c r="AS140" s="1">
        <f t="shared" si="141"/>
        <v>348.08321514568195</v>
      </c>
      <c r="AT140" s="1">
        <f t="shared" si="141"/>
        <v>355.04487944859557</v>
      </c>
      <c r="AU140" s="1">
        <f t="shared" si="141"/>
        <v>359.21621670030316</v>
      </c>
      <c r="AV140" s="1">
        <f t="shared" si="141"/>
        <v>366.40054103430919</v>
      </c>
      <c r="AW140" s="1">
        <f t="shared" si="141"/>
        <v>373.72855185499537</v>
      </c>
      <c r="AX140" s="1">
        <f t="shared" si="141"/>
        <v>381.20312289209528</v>
      </c>
      <c r="AY140" s="1">
        <f t="shared" si="141"/>
        <v>388.82718534993717</v>
      </c>
      <c r="AZ140" s="1">
        <f t="shared" si="141"/>
        <v>396.60372905693595</v>
      </c>
      <c r="BA140" s="1">
        <f t="shared" si="141"/>
        <v>404.5358036380747</v>
      </c>
      <c r="BB140" s="1">
        <f t="shared" si="141"/>
        <v>412.62651971083608</v>
      </c>
      <c r="BC140" s="1">
        <f t="shared" si="141"/>
        <v>420.8790501050529</v>
      </c>
      <c r="BD140" s="1">
        <f t="shared" si="141"/>
        <v>429.29663110715393</v>
      </c>
      <c r="BE140" s="1">
        <f t="shared" si="141"/>
        <v>434.55811812427834</v>
      </c>
      <c r="BF140" s="1">
        <f t="shared" si="141"/>
        <v>443.24928048676384</v>
      </c>
      <c r="BG140" s="1">
        <f t="shared" si="141"/>
        <v>452.11426609649919</v>
      </c>
      <c r="BH140" s="1">
        <f t="shared" si="141"/>
        <v>461.1565514184291</v>
      </c>
      <c r="BI140" s="1">
        <f t="shared" si="141"/>
        <v>470.37968244679774</v>
      </c>
      <c r="BJ140" s="1">
        <f t="shared" si="141"/>
        <v>479.78727609573355</v>
      </c>
      <c r="BK140" s="1">
        <f t="shared" si="141"/>
        <v>489.3830216176483</v>
      </c>
      <c r="BL140" s="1">
        <f t="shared" si="141"/>
        <v>499.17068205000135</v>
      </c>
      <c r="BM140" s="1">
        <f t="shared" si="141"/>
        <v>509.15409569100132</v>
      </c>
      <c r="BN140" s="1">
        <f t="shared" si="141"/>
        <v>519.33717760482136</v>
      </c>
      <c r="BO140" s="1">
        <f t="shared" si="141"/>
        <v>529.72392115691787</v>
      </c>
      <c r="BP140" s="1">
        <f t="shared" si="141"/>
        <v>540.31839958005628</v>
      </c>
      <c r="BQ140" s="1">
        <f t="shared" si="141"/>
        <v>551.12476757165746</v>
      </c>
      <c r="BR140" s="1">
        <f t="shared" si="141"/>
        <v>562.14726292309047</v>
      </c>
      <c r="BS140" s="1">
        <f t="shared" ref="BS140:CE140" si="142">SUM($E$16*BS74,$E$17*BS107)</f>
        <v>573.39020818155234</v>
      </c>
      <c r="BT140" s="1">
        <f t="shared" si="142"/>
        <v>584.8580123451834</v>
      </c>
      <c r="BU140" s="1">
        <f t="shared" si="142"/>
        <v>596.55517259208705</v>
      </c>
      <c r="BV140" s="1">
        <f t="shared" si="142"/>
        <v>608.48627604392868</v>
      </c>
      <c r="BW140" s="1">
        <f t="shared" si="142"/>
        <v>620.6560015648073</v>
      </c>
      <c r="BX140" s="1">
        <f t="shared" si="142"/>
        <v>633.06912159610351</v>
      </c>
      <c r="BY140" s="1">
        <f t="shared" si="142"/>
        <v>645.73050402802562</v>
      </c>
      <c r="BZ140" s="1">
        <f t="shared" si="142"/>
        <v>658.64511410858597</v>
      </c>
      <c r="CA140" s="1">
        <f t="shared" si="142"/>
        <v>671.81801639075775</v>
      </c>
      <c r="CB140" s="1">
        <f t="shared" si="142"/>
        <v>685.25437671857287</v>
      </c>
      <c r="CC140" s="1">
        <f t="shared" si="142"/>
        <v>698.95946425294437</v>
      </c>
      <c r="CD140" s="1">
        <f t="shared" si="142"/>
        <v>712.93865353800311</v>
      </c>
      <c r="CE140" s="1">
        <f t="shared" si="142"/>
        <v>727.19742660876329</v>
      </c>
    </row>
    <row r="141" spans="2:83" x14ac:dyDescent="0.35">
      <c r="B141">
        <f t="shared" si="82"/>
        <v>2045</v>
      </c>
      <c r="D141" t="s">
        <v>29</v>
      </c>
      <c r="G141" s="1">
        <f t="shared" ref="G141:AL141" si="143">SUM($E$16*G75,$E$17*G108)</f>
        <v>0</v>
      </c>
      <c r="H141" s="1">
        <f t="shared" si="143"/>
        <v>0</v>
      </c>
      <c r="I141" s="1">
        <f t="shared" si="143"/>
        <v>0</v>
      </c>
      <c r="J141" s="1">
        <f t="shared" si="143"/>
        <v>0</v>
      </c>
      <c r="K141" s="1">
        <f t="shared" si="143"/>
        <v>0</v>
      </c>
      <c r="L141" s="1">
        <f t="shared" si="143"/>
        <v>0</v>
      </c>
      <c r="M141" s="1">
        <f t="shared" si="143"/>
        <v>0</v>
      </c>
      <c r="N141" s="1">
        <f t="shared" si="143"/>
        <v>0</v>
      </c>
      <c r="O141" s="1">
        <f t="shared" si="143"/>
        <v>0</v>
      </c>
      <c r="P141" s="1">
        <f t="shared" si="143"/>
        <v>0</v>
      </c>
      <c r="Q141" s="1">
        <f t="shared" si="143"/>
        <v>0</v>
      </c>
      <c r="R141" s="1">
        <f t="shared" si="143"/>
        <v>0</v>
      </c>
      <c r="S141" s="1">
        <f t="shared" si="143"/>
        <v>0</v>
      </c>
      <c r="T141" s="1">
        <f t="shared" si="143"/>
        <v>0</v>
      </c>
      <c r="U141" s="1">
        <f t="shared" si="143"/>
        <v>0</v>
      </c>
      <c r="V141" s="1">
        <f t="shared" si="143"/>
        <v>0</v>
      </c>
      <c r="W141" s="1">
        <f t="shared" si="143"/>
        <v>0</v>
      </c>
      <c r="X141" s="1">
        <f t="shared" si="143"/>
        <v>0</v>
      </c>
      <c r="Y141" s="1">
        <f t="shared" si="143"/>
        <v>0</v>
      </c>
      <c r="Z141" s="1">
        <f t="shared" si="143"/>
        <v>0</v>
      </c>
      <c r="AA141" s="1">
        <f t="shared" si="143"/>
        <v>0</v>
      </c>
      <c r="AB141" s="1">
        <f t="shared" si="143"/>
        <v>244.70502431803396</v>
      </c>
      <c r="AC141" s="1">
        <f t="shared" si="143"/>
        <v>249.59912480439465</v>
      </c>
      <c r="AD141" s="1">
        <f t="shared" si="143"/>
        <v>254.59110730048252</v>
      </c>
      <c r="AE141" s="1">
        <f t="shared" si="143"/>
        <v>259.68292944649215</v>
      </c>
      <c r="AF141" s="1">
        <f t="shared" si="143"/>
        <v>264.87658803542206</v>
      </c>
      <c r="AG141" s="1">
        <f t="shared" si="143"/>
        <v>270.17411979613047</v>
      </c>
      <c r="AH141" s="1">
        <f t="shared" si="143"/>
        <v>275.57760219205306</v>
      </c>
      <c r="AI141" s="1">
        <f t="shared" si="143"/>
        <v>281.08915423589406</v>
      </c>
      <c r="AJ141" s="1">
        <f t="shared" si="143"/>
        <v>286.710937320612</v>
      </c>
      <c r="AK141" s="1">
        <f t="shared" si="143"/>
        <v>292.44515606702424</v>
      </c>
      <c r="AL141" s="1">
        <f t="shared" si="143"/>
        <v>298.29405918836471</v>
      </c>
      <c r="AM141" s="1">
        <f t="shared" ref="AM141:BR141" si="144">SUM($E$16*AM75,$E$17*AM108)</f>
        <v>304.25994037213195</v>
      </c>
      <c r="AN141" s="1">
        <f t="shared" si="144"/>
        <v>310.34513917957469</v>
      </c>
      <c r="AO141" s="1">
        <f t="shared" si="144"/>
        <v>316.55204196316618</v>
      </c>
      <c r="AP141" s="1">
        <f t="shared" si="144"/>
        <v>322.8830828024295</v>
      </c>
      <c r="AQ141" s="1">
        <f t="shared" si="144"/>
        <v>329.34074445847801</v>
      </c>
      <c r="AR141" s="1">
        <f t="shared" si="144"/>
        <v>335.92755934764762</v>
      </c>
      <c r="AS141" s="1">
        <f t="shared" si="144"/>
        <v>342.64611053460061</v>
      </c>
      <c r="AT141" s="1">
        <f t="shared" si="144"/>
        <v>349.49903274529254</v>
      </c>
      <c r="AU141" s="1">
        <f t="shared" si="144"/>
        <v>356.48901340019842</v>
      </c>
      <c r="AV141" s="1">
        <f t="shared" si="144"/>
        <v>363.6187936682025</v>
      </c>
      <c r="AW141" s="1">
        <f t="shared" si="144"/>
        <v>370.89116954156657</v>
      </c>
      <c r="AX141" s="1">
        <f t="shared" si="144"/>
        <v>378.30899293239787</v>
      </c>
      <c r="AY141" s="1">
        <f t="shared" si="144"/>
        <v>385.87517279104583</v>
      </c>
      <c r="AZ141" s="1">
        <f t="shared" si="144"/>
        <v>393.59267624686674</v>
      </c>
      <c r="BA141" s="1">
        <f t="shared" si="144"/>
        <v>401.46452977180411</v>
      </c>
      <c r="BB141" s="1">
        <f t="shared" si="144"/>
        <v>409.49382036724023</v>
      </c>
      <c r="BC141" s="1">
        <f t="shared" si="144"/>
        <v>417.68369677458497</v>
      </c>
      <c r="BD141" s="1">
        <f t="shared" si="144"/>
        <v>426.03737071007669</v>
      </c>
      <c r="BE141" s="1">
        <f t="shared" si="144"/>
        <v>434.55811812427817</v>
      </c>
      <c r="BF141" s="1">
        <f t="shared" si="144"/>
        <v>443.24928048676384</v>
      </c>
      <c r="BG141" s="1">
        <f t="shared" si="144"/>
        <v>452.11426609649914</v>
      </c>
      <c r="BH141" s="1">
        <f t="shared" si="144"/>
        <v>461.15655141842916</v>
      </c>
      <c r="BI141" s="1">
        <f t="shared" si="144"/>
        <v>470.37968244679769</v>
      </c>
      <c r="BJ141" s="1">
        <f t="shared" si="144"/>
        <v>479.78727609573366</v>
      </c>
      <c r="BK141" s="1">
        <f t="shared" si="144"/>
        <v>489.3830216176483</v>
      </c>
      <c r="BL141" s="1">
        <f t="shared" si="144"/>
        <v>499.17068205000129</v>
      </c>
      <c r="BM141" s="1">
        <f t="shared" si="144"/>
        <v>509.15409569100132</v>
      </c>
      <c r="BN141" s="1">
        <f t="shared" si="144"/>
        <v>519.33717760482136</v>
      </c>
      <c r="BO141" s="1">
        <f t="shared" si="144"/>
        <v>529.72392115691775</v>
      </c>
      <c r="BP141" s="1">
        <f t="shared" si="144"/>
        <v>540.31839958005628</v>
      </c>
      <c r="BQ141" s="1">
        <f t="shared" si="144"/>
        <v>551.12476757165734</v>
      </c>
      <c r="BR141" s="1">
        <f t="shared" si="144"/>
        <v>562.14726292309058</v>
      </c>
      <c r="BS141" s="1">
        <f t="shared" ref="BS141:CE141" si="145">SUM($E$16*BS75,$E$17*BS108)</f>
        <v>573.39020818155234</v>
      </c>
      <c r="BT141" s="1">
        <f t="shared" si="145"/>
        <v>584.8580123451834</v>
      </c>
      <c r="BU141" s="1">
        <f t="shared" si="145"/>
        <v>596.55517259208705</v>
      </c>
      <c r="BV141" s="1">
        <f t="shared" si="145"/>
        <v>608.4862760439288</v>
      </c>
      <c r="BW141" s="1">
        <f t="shared" si="145"/>
        <v>620.6560015648073</v>
      </c>
      <c r="BX141" s="1">
        <f t="shared" si="145"/>
        <v>633.06912159610351</v>
      </c>
      <c r="BY141" s="1">
        <f t="shared" si="145"/>
        <v>645.73050402802551</v>
      </c>
      <c r="BZ141" s="1">
        <f t="shared" si="145"/>
        <v>658.64511410858609</v>
      </c>
      <c r="CA141" s="1">
        <f t="shared" si="145"/>
        <v>671.81801639075775</v>
      </c>
      <c r="CB141" s="1">
        <f t="shared" si="145"/>
        <v>685.25437671857298</v>
      </c>
      <c r="CC141" s="1">
        <f t="shared" si="145"/>
        <v>698.95946425294437</v>
      </c>
      <c r="CD141" s="1">
        <f t="shared" si="145"/>
        <v>712.93865353800334</v>
      </c>
      <c r="CE141" s="1">
        <f t="shared" si="145"/>
        <v>727.19742660876318</v>
      </c>
    </row>
    <row r="142" spans="2:83" x14ac:dyDescent="0.35">
      <c r="B142">
        <f t="shared" si="82"/>
        <v>2046</v>
      </c>
      <c r="D142" t="s">
        <v>29</v>
      </c>
      <c r="G142" s="1">
        <f t="shared" ref="G142:AL142" si="146">SUM($E$16*G76,$E$17*G109)</f>
        <v>0</v>
      </c>
      <c r="H142" s="1">
        <f t="shared" si="146"/>
        <v>0</v>
      </c>
      <c r="I142" s="1">
        <f t="shared" si="146"/>
        <v>0</v>
      </c>
      <c r="J142" s="1">
        <f t="shared" si="146"/>
        <v>0</v>
      </c>
      <c r="K142" s="1">
        <f t="shared" si="146"/>
        <v>0</v>
      </c>
      <c r="L142" s="1">
        <f t="shared" si="146"/>
        <v>0</v>
      </c>
      <c r="M142" s="1">
        <f t="shared" si="146"/>
        <v>0</v>
      </c>
      <c r="N142" s="1">
        <f t="shared" si="146"/>
        <v>0</v>
      </c>
      <c r="O142" s="1">
        <f t="shared" si="146"/>
        <v>0</v>
      </c>
      <c r="P142" s="1">
        <f t="shared" si="146"/>
        <v>0</v>
      </c>
      <c r="Q142" s="1">
        <f t="shared" si="146"/>
        <v>0</v>
      </c>
      <c r="R142" s="1">
        <f t="shared" si="146"/>
        <v>0</v>
      </c>
      <c r="S142" s="1">
        <f t="shared" si="146"/>
        <v>0</v>
      </c>
      <c r="T142" s="1">
        <f t="shared" si="146"/>
        <v>0</v>
      </c>
      <c r="U142" s="1">
        <f t="shared" si="146"/>
        <v>0</v>
      </c>
      <c r="V142" s="1">
        <f t="shared" si="146"/>
        <v>0</v>
      </c>
      <c r="W142" s="1">
        <f t="shared" si="146"/>
        <v>0</v>
      </c>
      <c r="X142" s="1">
        <f t="shared" si="146"/>
        <v>0</v>
      </c>
      <c r="Y142" s="1">
        <f t="shared" si="146"/>
        <v>0</v>
      </c>
      <c r="Z142" s="1">
        <f t="shared" si="146"/>
        <v>0</v>
      </c>
      <c r="AA142" s="1">
        <f t="shared" si="146"/>
        <v>0</v>
      </c>
      <c r="AB142" s="1">
        <f t="shared" si="146"/>
        <v>0</v>
      </c>
      <c r="AC142" s="1">
        <f t="shared" si="146"/>
        <v>249.59912480439465</v>
      </c>
      <c r="AD142" s="1">
        <f t="shared" si="146"/>
        <v>254.59110730048252</v>
      </c>
      <c r="AE142" s="1">
        <f t="shared" si="146"/>
        <v>259.68292944649215</v>
      </c>
      <c r="AF142" s="1">
        <f t="shared" si="146"/>
        <v>264.876588035422</v>
      </c>
      <c r="AG142" s="1">
        <f t="shared" si="146"/>
        <v>270.17411979613041</v>
      </c>
      <c r="AH142" s="1">
        <f t="shared" si="146"/>
        <v>275.57760219205306</v>
      </c>
      <c r="AI142" s="1">
        <f t="shared" si="146"/>
        <v>281.08915423589417</v>
      </c>
      <c r="AJ142" s="1">
        <f t="shared" si="146"/>
        <v>286.71093732061195</v>
      </c>
      <c r="AK142" s="1">
        <f t="shared" si="146"/>
        <v>292.44515606702424</v>
      </c>
      <c r="AL142" s="1">
        <f t="shared" si="146"/>
        <v>298.29405918836471</v>
      </c>
      <c r="AM142" s="1">
        <f t="shared" ref="AM142:BR142" si="147">SUM($E$16*AM76,$E$17*AM109)</f>
        <v>304.25994037213206</v>
      </c>
      <c r="AN142" s="1">
        <f t="shared" si="147"/>
        <v>310.34513917957463</v>
      </c>
      <c r="AO142" s="1">
        <f t="shared" si="147"/>
        <v>316.55204196316618</v>
      </c>
      <c r="AP142" s="1">
        <f t="shared" si="147"/>
        <v>322.8830828024295</v>
      </c>
      <c r="AQ142" s="1">
        <f t="shared" si="147"/>
        <v>329.34074445847807</v>
      </c>
      <c r="AR142" s="1">
        <f t="shared" si="147"/>
        <v>335.92755934764756</v>
      </c>
      <c r="AS142" s="1">
        <f t="shared" si="147"/>
        <v>342.64611053460055</v>
      </c>
      <c r="AT142" s="1">
        <f t="shared" si="147"/>
        <v>349.4990327452926</v>
      </c>
      <c r="AU142" s="1">
        <f t="shared" si="147"/>
        <v>356.48901340019842</v>
      </c>
      <c r="AV142" s="1">
        <f t="shared" si="147"/>
        <v>363.61879366820233</v>
      </c>
      <c r="AW142" s="1">
        <f t="shared" si="147"/>
        <v>370.89116954156657</v>
      </c>
      <c r="AX142" s="1">
        <f t="shared" si="147"/>
        <v>378.30899293239787</v>
      </c>
      <c r="AY142" s="1">
        <f t="shared" si="147"/>
        <v>385.87517279104583</v>
      </c>
      <c r="AZ142" s="1">
        <f t="shared" si="147"/>
        <v>393.59267624686674</v>
      </c>
      <c r="BA142" s="1">
        <f t="shared" si="147"/>
        <v>401.46452977180411</v>
      </c>
      <c r="BB142" s="1">
        <f t="shared" si="147"/>
        <v>409.49382036724012</v>
      </c>
      <c r="BC142" s="1">
        <f t="shared" si="147"/>
        <v>417.68369677458497</v>
      </c>
      <c r="BD142" s="1">
        <f t="shared" si="147"/>
        <v>426.03737071007657</v>
      </c>
      <c r="BE142" s="1">
        <f t="shared" si="147"/>
        <v>434.55811812427817</v>
      </c>
      <c r="BF142" s="1">
        <f t="shared" si="147"/>
        <v>443.24928048676372</v>
      </c>
      <c r="BG142" s="1">
        <f t="shared" si="147"/>
        <v>452.11426609649914</v>
      </c>
      <c r="BH142" s="1">
        <f t="shared" si="147"/>
        <v>461.1565514184291</v>
      </c>
      <c r="BI142" s="1">
        <f t="shared" si="147"/>
        <v>470.37968244679769</v>
      </c>
      <c r="BJ142" s="1">
        <f t="shared" si="147"/>
        <v>479.7872760957336</v>
      </c>
      <c r="BK142" s="1">
        <f t="shared" si="147"/>
        <v>489.38302161764835</v>
      </c>
      <c r="BL142" s="1">
        <f t="shared" si="147"/>
        <v>499.17068205000123</v>
      </c>
      <c r="BM142" s="1">
        <f t="shared" si="147"/>
        <v>509.15409569100132</v>
      </c>
      <c r="BN142" s="1">
        <f t="shared" si="147"/>
        <v>519.33717760482136</v>
      </c>
      <c r="BO142" s="1">
        <f t="shared" si="147"/>
        <v>529.72392115691775</v>
      </c>
      <c r="BP142" s="1">
        <f t="shared" si="147"/>
        <v>540.31839958005605</v>
      </c>
      <c r="BQ142" s="1">
        <f t="shared" si="147"/>
        <v>551.12476757165746</v>
      </c>
      <c r="BR142" s="1">
        <f t="shared" si="147"/>
        <v>562.14726292309047</v>
      </c>
      <c r="BS142" s="1">
        <f t="shared" ref="BS142:CE142" si="148">SUM($E$16*BS76,$E$17*BS109)</f>
        <v>573.39020818155234</v>
      </c>
      <c r="BT142" s="1">
        <f t="shared" si="148"/>
        <v>584.8580123451834</v>
      </c>
      <c r="BU142" s="1">
        <f t="shared" si="148"/>
        <v>596.55517259208705</v>
      </c>
      <c r="BV142" s="1">
        <f t="shared" si="148"/>
        <v>608.4862760439288</v>
      </c>
      <c r="BW142" s="1">
        <f t="shared" si="148"/>
        <v>620.65600156480741</v>
      </c>
      <c r="BX142" s="1">
        <f t="shared" si="148"/>
        <v>633.06912159610351</v>
      </c>
      <c r="BY142" s="1">
        <f t="shared" si="148"/>
        <v>645.73050402802551</v>
      </c>
      <c r="BZ142" s="1">
        <f t="shared" si="148"/>
        <v>658.64511410858609</v>
      </c>
      <c r="CA142" s="1">
        <f t="shared" si="148"/>
        <v>671.81801639075775</v>
      </c>
      <c r="CB142" s="1">
        <f t="shared" si="148"/>
        <v>685.25437671857287</v>
      </c>
      <c r="CC142" s="1">
        <f t="shared" si="148"/>
        <v>698.95946425294437</v>
      </c>
      <c r="CD142" s="1">
        <f t="shared" si="148"/>
        <v>712.93865353800322</v>
      </c>
      <c r="CE142" s="1">
        <f t="shared" si="148"/>
        <v>727.19742660876341</v>
      </c>
    </row>
    <row r="143" spans="2:83" x14ac:dyDescent="0.35">
      <c r="B143">
        <f t="shared" si="82"/>
        <v>2047</v>
      </c>
      <c r="D143" t="s">
        <v>29</v>
      </c>
      <c r="G143" s="1">
        <f t="shared" ref="G143:AL143" si="149">SUM($E$16*G77,$E$17*G110)</f>
        <v>0</v>
      </c>
      <c r="H143" s="1">
        <f t="shared" si="149"/>
        <v>0</v>
      </c>
      <c r="I143" s="1">
        <f t="shared" si="149"/>
        <v>0</v>
      </c>
      <c r="J143" s="1">
        <f t="shared" si="149"/>
        <v>0</v>
      </c>
      <c r="K143" s="1">
        <f t="shared" si="149"/>
        <v>0</v>
      </c>
      <c r="L143" s="1">
        <f t="shared" si="149"/>
        <v>0</v>
      </c>
      <c r="M143" s="1">
        <f t="shared" si="149"/>
        <v>0</v>
      </c>
      <c r="N143" s="1">
        <f t="shared" si="149"/>
        <v>0</v>
      </c>
      <c r="O143" s="1">
        <f t="shared" si="149"/>
        <v>0</v>
      </c>
      <c r="P143" s="1">
        <f t="shared" si="149"/>
        <v>0</v>
      </c>
      <c r="Q143" s="1">
        <f t="shared" si="149"/>
        <v>0</v>
      </c>
      <c r="R143" s="1">
        <f t="shared" si="149"/>
        <v>0</v>
      </c>
      <c r="S143" s="1">
        <f t="shared" si="149"/>
        <v>0</v>
      </c>
      <c r="T143" s="1">
        <f t="shared" si="149"/>
        <v>0</v>
      </c>
      <c r="U143" s="1">
        <f t="shared" si="149"/>
        <v>0</v>
      </c>
      <c r="V143" s="1">
        <f t="shared" si="149"/>
        <v>0</v>
      </c>
      <c r="W143" s="1">
        <f t="shared" si="149"/>
        <v>0</v>
      </c>
      <c r="X143" s="1">
        <f t="shared" si="149"/>
        <v>0</v>
      </c>
      <c r="Y143" s="1">
        <f t="shared" si="149"/>
        <v>0</v>
      </c>
      <c r="Z143" s="1">
        <f t="shared" si="149"/>
        <v>0</v>
      </c>
      <c r="AA143" s="1">
        <f t="shared" si="149"/>
        <v>0</v>
      </c>
      <c r="AB143" s="1">
        <f t="shared" si="149"/>
        <v>0</v>
      </c>
      <c r="AC143" s="1">
        <f t="shared" si="149"/>
        <v>0</v>
      </c>
      <c r="AD143" s="1">
        <f t="shared" si="149"/>
        <v>254.59110730048252</v>
      </c>
      <c r="AE143" s="1">
        <f t="shared" si="149"/>
        <v>259.68292944649215</v>
      </c>
      <c r="AF143" s="1">
        <f t="shared" si="149"/>
        <v>264.87658803542206</v>
      </c>
      <c r="AG143" s="1">
        <f t="shared" si="149"/>
        <v>270.17411979613041</v>
      </c>
      <c r="AH143" s="1">
        <f t="shared" si="149"/>
        <v>275.57760219205306</v>
      </c>
      <c r="AI143" s="1">
        <f t="shared" si="149"/>
        <v>281.08915423589417</v>
      </c>
      <c r="AJ143" s="1">
        <f t="shared" si="149"/>
        <v>286.71093732061206</v>
      </c>
      <c r="AK143" s="1">
        <f t="shared" si="149"/>
        <v>292.44515606702424</v>
      </c>
      <c r="AL143" s="1">
        <f t="shared" si="149"/>
        <v>298.29405918836471</v>
      </c>
      <c r="AM143" s="1">
        <f t="shared" ref="AM143:BR143" si="150">SUM($E$16*AM77,$E$17*AM110)</f>
        <v>304.25994037213201</v>
      </c>
      <c r="AN143" s="1">
        <f t="shared" si="150"/>
        <v>310.34513917957463</v>
      </c>
      <c r="AO143" s="1">
        <f t="shared" si="150"/>
        <v>316.55204196316612</v>
      </c>
      <c r="AP143" s="1">
        <f t="shared" si="150"/>
        <v>322.8830828024295</v>
      </c>
      <c r="AQ143" s="1">
        <f t="shared" si="150"/>
        <v>329.34074445847807</v>
      </c>
      <c r="AR143" s="1">
        <f t="shared" si="150"/>
        <v>335.92755934764767</v>
      </c>
      <c r="AS143" s="1">
        <f t="shared" si="150"/>
        <v>342.6461105346005</v>
      </c>
      <c r="AT143" s="1">
        <f t="shared" si="150"/>
        <v>349.49903274529254</v>
      </c>
      <c r="AU143" s="1">
        <f t="shared" si="150"/>
        <v>356.48901340019847</v>
      </c>
      <c r="AV143" s="1">
        <f t="shared" si="150"/>
        <v>363.61879366820239</v>
      </c>
      <c r="AW143" s="1">
        <f t="shared" si="150"/>
        <v>370.89116954156646</v>
      </c>
      <c r="AX143" s="1">
        <f t="shared" si="150"/>
        <v>378.30899293239787</v>
      </c>
      <c r="AY143" s="1">
        <f t="shared" si="150"/>
        <v>385.87517279104583</v>
      </c>
      <c r="AZ143" s="1">
        <f t="shared" si="150"/>
        <v>393.59267624686674</v>
      </c>
      <c r="BA143" s="1">
        <f t="shared" si="150"/>
        <v>401.464529771804</v>
      </c>
      <c r="BB143" s="1">
        <f t="shared" si="150"/>
        <v>409.49382036724012</v>
      </c>
      <c r="BC143" s="1">
        <f t="shared" si="150"/>
        <v>417.68369677458497</v>
      </c>
      <c r="BD143" s="1">
        <f t="shared" si="150"/>
        <v>426.03737071007663</v>
      </c>
      <c r="BE143" s="1">
        <f t="shared" si="150"/>
        <v>434.55811812427817</v>
      </c>
      <c r="BF143" s="1">
        <f t="shared" si="150"/>
        <v>443.24928048676372</v>
      </c>
      <c r="BG143" s="1">
        <f t="shared" si="150"/>
        <v>452.11426609649902</v>
      </c>
      <c r="BH143" s="1">
        <f t="shared" si="150"/>
        <v>461.15655141842916</v>
      </c>
      <c r="BI143" s="1">
        <f t="shared" si="150"/>
        <v>470.37968244679763</v>
      </c>
      <c r="BJ143" s="1">
        <f t="shared" si="150"/>
        <v>479.78727609573366</v>
      </c>
      <c r="BK143" s="1">
        <f t="shared" si="150"/>
        <v>489.3830216176483</v>
      </c>
      <c r="BL143" s="1">
        <f t="shared" si="150"/>
        <v>499.17068205000135</v>
      </c>
      <c r="BM143" s="1">
        <f t="shared" si="150"/>
        <v>509.15409569100126</v>
      </c>
      <c r="BN143" s="1">
        <f t="shared" si="150"/>
        <v>519.33717760482136</v>
      </c>
      <c r="BO143" s="1">
        <f t="shared" si="150"/>
        <v>529.72392115691775</v>
      </c>
      <c r="BP143" s="1">
        <f t="shared" si="150"/>
        <v>540.31839958005617</v>
      </c>
      <c r="BQ143" s="1">
        <f t="shared" si="150"/>
        <v>551.12476757165723</v>
      </c>
      <c r="BR143" s="1">
        <f t="shared" si="150"/>
        <v>562.14726292309058</v>
      </c>
      <c r="BS143" s="1">
        <f t="shared" ref="BS143:CE143" si="151">SUM($E$16*BS77,$E$17*BS110)</f>
        <v>573.39020818155234</v>
      </c>
      <c r="BT143" s="1">
        <f t="shared" si="151"/>
        <v>584.8580123451834</v>
      </c>
      <c r="BU143" s="1">
        <f t="shared" si="151"/>
        <v>596.55517259208705</v>
      </c>
      <c r="BV143" s="1">
        <f t="shared" si="151"/>
        <v>608.48627604392891</v>
      </c>
      <c r="BW143" s="1">
        <f t="shared" si="151"/>
        <v>620.65600156480741</v>
      </c>
      <c r="BX143" s="1">
        <f t="shared" si="151"/>
        <v>633.06912159610351</v>
      </c>
      <c r="BY143" s="1">
        <f t="shared" si="151"/>
        <v>645.73050402802551</v>
      </c>
      <c r="BZ143" s="1">
        <f t="shared" si="151"/>
        <v>658.64511410858609</v>
      </c>
      <c r="CA143" s="1">
        <f t="shared" si="151"/>
        <v>671.81801639075775</v>
      </c>
      <c r="CB143" s="1">
        <f t="shared" si="151"/>
        <v>685.25437671857298</v>
      </c>
      <c r="CC143" s="1">
        <f t="shared" si="151"/>
        <v>698.95946425294437</v>
      </c>
      <c r="CD143" s="1">
        <f t="shared" si="151"/>
        <v>712.93865353800334</v>
      </c>
      <c r="CE143" s="1">
        <f t="shared" si="151"/>
        <v>727.19742660876329</v>
      </c>
    </row>
    <row r="144" spans="2:83" x14ac:dyDescent="0.35">
      <c r="B144">
        <f t="shared" si="82"/>
        <v>2048</v>
      </c>
      <c r="D144" t="s">
        <v>29</v>
      </c>
      <c r="G144" s="1">
        <f t="shared" ref="G144:AL144" si="152">SUM($E$16*G78,$E$17*G111)</f>
        <v>0</v>
      </c>
      <c r="H144" s="1">
        <f t="shared" si="152"/>
        <v>0</v>
      </c>
      <c r="I144" s="1">
        <f t="shared" si="152"/>
        <v>0</v>
      </c>
      <c r="J144" s="1">
        <f t="shared" si="152"/>
        <v>0</v>
      </c>
      <c r="K144" s="1">
        <f t="shared" si="152"/>
        <v>0</v>
      </c>
      <c r="L144" s="1">
        <f t="shared" si="152"/>
        <v>0</v>
      </c>
      <c r="M144" s="1">
        <f t="shared" si="152"/>
        <v>0</v>
      </c>
      <c r="N144" s="1">
        <f t="shared" si="152"/>
        <v>0</v>
      </c>
      <c r="O144" s="1">
        <f t="shared" si="152"/>
        <v>0</v>
      </c>
      <c r="P144" s="1">
        <f t="shared" si="152"/>
        <v>0</v>
      </c>
      <c r="Q144" s="1">
        <f t="shared" si="152"/>
        <v>0</v>
      </c>
      <c r="R144" s="1">
        <f t="shared" si="152"/>
        <v>0</v>
      </c>
      <c r="S144" s="1">
        <f t="shared" si="152"/>
        <v>0</v>
      </c>
      <c r="T144" s="1">
        <f t="shared" si="152"/>
        <v>0</v>
      </c>
      <c r="U144" s="1">
        <f t="shared" si="152"/>
        <v>0</v>
      </c>
      <c r="V144" s="1">
        <f t="shared" si="152"/>
        <v>0</v>
      </c>
      <c r="W144" s="1">
        <f t="shared" si="152"/>
        <v>0</v>
      </c>
      <c r="X144" s="1">
        <f t="shared" si="152"/>
        <v>0</v>
      </c>
      <c r="Y144" s="1">
        <f t="shared" si="152"/>
        <v>0</v>
      </c>
      <c r="Z144" s="1">
        <f t="shared" si="152"/>
        <v>0</v>
      </c>
      <c r="AA144" s="1">
        <f t="shared" si="152"/>
        <v>0</v>
      </c>
      <c r="AB144" s="1">
        <f t="shared" si="152"/>
        <v>0</v>
      </c>
      <c r="AC144" s="1">
        <f t="shared" si="152"/>
        <v>0</v>
      </c>
      <c r="AD144" s="1">
        <f t="shared" si="152"/>
        <v>0</v>
      </c>
      <c r="AE144" s="1">
        <f t="shared" si="152"/>
        <v>259.68292944649215</v>
      </c>
      <c r="AF144" s="1">
        <f t="shared" si="152"/>
        <v>264.87658803542206</v>
      </c>
      <c r="AG144" s="1">
        <f t="shared" si="152"/>
        <v>270.17411979613047</v>
      </c>
      <c r="AH144" s="1">
        <f t="shared" si="152"/>
        <v>275.57760219205306</v>
      </c>
      <c r="AI144" s="1">
        <f t="shared" si="152"/>
        <v>281.08915423589411</v>
      </c>
      <c r="AJ144" s="1">
        <f t="shared" si="152"/>
        <v>286.710937320612</v>
      </c>
      <c r="AK144" s="1">
        <f t="shared" si="152"/>
        <v>292.4451560670243</v>
      </c>
      <c r="AL144" s="1">
        <f t="shared" si="152"/>
        <v>298.29405918836471</v>
      </c>
      <c r="AM144" s="1">
        <f t="shared" ref="AM144:BR144" si="153">SUM($E$16*AM78,$E$17*AM111)</f>
        <v>304.25994037213201</v>
      </c>
      <c r="AN144" s="1">
        <f t="shared" si="153"/>
        <v>310.34513917957463</v>
      </c>
      <c r="AO144" s="1">
        <f t="shared" si="153"/>
        <v>316.55204196316618</v>
      </c>
      <c r="AP144" s="1">
        <f t="shared" si="153"/>
        <v>322.88308280242944</v>
      </c>
      <c r="AQ144" s="1">
        <f t="shared" si="153"/>
        <v>329.34074445847807</v>
      </c>
      <c r="AR144" s="1">
        <f t="shared" si="153"/>
        <v>335.92755934764762</v>
      </c>
      <c r="AS144" s="1">
        <f t="shared" si="153"/>
        <v>342.64611053460061</v>
      </c>
      <c r="AT144" s="1">
        <f t="shared" si="153"/>
        <v>349.49903274529254</v>
      </c>
      <c r="AU144" s="1">
        <f t="shared" si="153"/>
        <v>356.48901340019842</v>
      </c>
      <c r="AV144" s="1">
        <f t="shared" si="153"/>
        <v>363.61879366820244</v>
      </c>
      <c r="AW144" s="1">
        <f t="shared" si="153"/>
        <v>370.89116954156646</v>
      </c>
      <c r="AX144" s="1">
        <f t="shared" si="153"/>
        <v>378.30899293239776</v>
      </c>
      <c r="AY144" s="1">
        <f t="shared" si="153"/>
        <v>385.87517279104583</v>
      </c>
      <c r="AZ144" s="1">
        <f t="shared" si="153"/>
        <v>393.59267624686674</v>
      </c>
      <c r="BA144" s="1">
        <f t="shared" si="153"/>
        <v>401.46452977180411</v>
      </c>
      <c r="BB144" s="1">
        <f t="shared" si="153"/>
        <v>409.49382036724012</v>
      </c>
      <c r="BC144" s="1">
        <f t="shared" si="153"/>
        <v>417.68369677458497</v>
      </c>
      <c r="BD144" s="1">
        <f t="shared" si="153"/>
        <v>426.03737071007663</v>
      </c>
      <c r="BE144" s="1">
        <f t="shared" si="153"/>
        <v>434.55811812427822</v>
      </c>
      <c r="BF144" s="1">
        <f t="shared" si="153"/>
        <v>443.24928048676372</v>
      </c>
      <c r="BG144" s="1">
        <f t="shared" si="153"/>
        <v>452.11426609649902</v>
      </c>
      <c r="BH144" s="1">
        <f t="shared" si="153"/>
        <v>461.15655141842899</v>
      </c>
      <c r="BI144" s="1">
        <f t="shared" si="153"/>
        <v>470.37968244679774</v>
      </c>
      <c r="BJ144" s="1">
        <f t="shared" si="153"/>
        <v>479.78727609573366</v>
      </c>
      <c r="BK144" s="1">
        <f t="shared" si="153"/>
        <v>489.38302161764841</v>
      </c>
      <c r="BL144" s="1">
        <f t="shared" si="153"/>
        <v>499.17068205000123</v>
      </c>
      <c r="BM144" s="1">
        <f t="shared" si="153"/>
        <v>509.15409569100132</v>
      </c>
      <c r="BN144" s="1">
        <f t="shared" si="153"/>
        <v>519.33717760482125</v>
      </c>
      <c r="BO144" s="1">
        <f t="shared" si="153"/>
        <v>529.72392115691787</v>
      </c>
      <c r="BP144" s="1">
        <f t="shared" si="153"/>
        <v>540.31839958005617</v>
      </c>
      <c r="BQ144" s="1">
        <f t="shared" si="153"/>
        <v>551.12476757165723</v>
      </c>
      <c r="BR144" s="1">
        <f t="shared" si="153"/>
        <v>562.14726292309035</v>
      </c>
      <c r="BS144" s="1">
        <f t="shared" ref="BS144:CE144" si="154">SUM($E$16*BS78,$E$17*BS111)</f>
        <v>573.39020818155234</v>
      </c>
      <c r="BT144" s="1">
        <f t="shared" si="154"/>
        <v>584.8580123451834</v>
      </c>
      <c r="BU144" s="1">
        <f t="shared" si="154"/>
        <v>596.55517259208705</v>
      </c>
      <c r="BV144" s="1">
        <f t="shared" si="154"/>
        <v>608.4862760439288</v>
      </c>
      <c r="BW144" s="1">
        <f t="shared" si="154"/>
        <v>620.65600156480741</v>
      </c>
      <c r="BX144" s="1">
        <f t="shared" si="154"/>
        <v>633.06912159610351</v>
      </c>
      <c r="BY144" s="1">
        <f t="shared" si="154"/>
        <v>645.73050402802562</v>
      </c>
      <c r="BZ144" s="1">
        <f t="shared" si="154"/>
        <v>658.64511410858609</v>
      </c>
      <c r="CA144" s="1">
        <f t="shared" si="154"/>
        <v>671.81801639075775</v>
      </c>
      <c r="CB144" s="1">
        <f t="shared" si="154"/>
        <v>685.25437671857298</v>
      </c>
      <c r="CC144" s="1">
        <f t="shared" si="154"/>
        <v>698.95946425294449</v>
      </c>
      <c r="CD144" s="1">
        <f t="shared" si="154"/>
        <v>712.93865353800322</v>
      </c>
      <c r="CE144" s="1">
        <f t="shared" si="154"/>
        <v>727.19742660876341</v>
      </c>
    </row>
    <row r="145" spans="2:83" x14ac:dyDescent="0.35">
      <c r="B145">
        <f t="shared" si="82"/>
        <v>2049</v>
      </c>
      <c r="D145" t="s">
        <v>29</v>
      </c>
      <c r="G145" s="1">
        <f t="shared" ref="G145:AL145" si="155">SUM($E$16*G79,$E$17*G112)</f>
        <v>0</v>
      </c>
      <c r="H145" s="1">
        <f t="shared" si="155"/>
        <v>0</v>
      </c>
      <c r="I145" s="1">
        <f t="shared" si="155"/>
        <v>0</v>
      </c>
      <c r="J145" s="1">
        <f t="shared" si="155"/>
        <v>0</v>
      </c>
      <c r="K145" s="1">
        <f t="shared" si="155"/>
        <v>0</v>
      </c>
      <c r="L145" s="1">
        <f t="shared" si="155"/>
        <v>0</v>
      </c>
      <c r="M145" s="1">
        <f t="shared" si="155"/>
        <v>0</v>
      </c>
      <c r="N145" s="1">
        <f t="shared" si="155"/>
        <v>0</v>
      </c>
      <c r="O145" s="1">
        <f t="shared" si="155"/>
        <v>0</v>
      </c>
      <c r="P145" s="1">
        <f t="shared" si="155"/>
        <v>0</v>
      </c>
      <c r="Q145" s="1">
        <f t="shared" si="155"/>
        <v>0</v>
      </c>
      <c r="R145" s="1">
        <f t="shared" si="155"/>
        <v>0</v>
      </c>
      <c r="S145" s="1">
        <f t="shared" si="155"/>
        <v>0</v>
      </c>
      <c r="T145" s="1">
        <f t="shared" si="155"/>
        <v>0</v>
      </c>
      <c r="U145" s="1">
        <f t="shared" si="155"/>
        <v>0</v>
      </c>
      <c r="V145" s="1">
        <f t="shared" si="155"/>
        <v>0</v>
      </c>
      <c r="W145" s="1">
        <f t="shared" si="155"/>
        <v>0</v>
      </c>
      <c r="X145" s="1">
        <f t="shared" si="155"/>
        <v>0</v>
      </c>
      <c r="Y145" s="1">
        <f t="shared" si="155"/>
        <v>0</v>
      </c>
      <c r="Z145" s="1">
        <f t="shared" si="155"/>
        <v>0</v>
      </c>
      <c r="AA145" s="1">
        <f t="shared" si="155"/>
        <v>0</v>
      </c>
      <c r="AB145" s="1">
        <f t="shared" si="155"/>
        <v>0</v>
      </c>
      <c r="AC145" s="1">
        <f t="shared" si="155"/>
        <v>0</v>
      </c>
      <c r="AD145" s="1">
        <f t="shared" si="155"/>
        <v>0</v>
      </c>
      <c r="AE145" s="1">
        <f t="shared" si="155"/>
        <v>0</v>
      </c>
      <c r="AF145" s="1">
        <f t="shared" si="155"/>
        <v>264.87658803542206</v>
      </c>
      <c r="AG145" s="1">
        <f t="shared" si="155"/>
        <v>270.17411979613047</v>
      </c>
      <c r="AH145" s="1">
        <f t="shared" si="155"/>
        <v>275.57760219205306</v>
      </c>
      <c r="AI145" s="1">
        <f t="shared" si="155"/>
        <v>281.08915423589411</v>
      </c>
      <c r="AJ145" s="1">
        <f t="shared" si="155"/>
        <v>286.710937320612</v>
      </c>
      <c r="AK145" s="1">
        <f t="shared" si="155"/>
        <v>292.4451560670243</v>
      </c>
      <c r="AL145" s="1">
        <f t="shared" si="155"/>
        <v>298.29405918836477</v>
      </c>
      <c r="AM145" s="1">
        <f t="shared" ref="AM145:BR145" si="156">SUM($E$16*AM79,$E$17*AM112)</f>
        <v>304.25994037213201</v>
      </c>
      <c r="AN145" s="1">
        <f t="shared" si="156"/>
        <v>310.34513917957463</v>
      </c>
      <c r="AO145" s="1">
        <f t="shared" si="156"/>
        <v>316.55204196316618</v>
      </c>
      <c r="AP145" s="1">
        <f t="shared" si="156"/>
        <v>322.8830828024295</v>
      </c>
      <c r="AQ145" s="1">
        <f t="shared" si="156"/>
        <v>329.34074445847801</v>
      </c>
      <c r="AR145" s="1">
        <f t="shared" si="156"/>
        <v>335.92755934764767</v>
      </c>
      <c r="AS145" s="1">
        <f t="shared" si="156"/>
        <v>342.64611053460055</v>
      </c>
      <c r="AT145" s="1">
        <f t="shared" si="156"/>
        <v>349.4990327452926</v>
      </c>
      <c r="AU145" s="1">
        <f t="shared" si="156"/>
        <v>356.48901340019836</v>
      </c>
      <c r="AV145" s="1">
        <f t="shared" si="156"/>
        <v>363.61879366820239</v>
      </c>
      <c r="AW145" s="1">
        <f t="shared" si="156"/>
        <v>370.89116954156651</v>
      </c>
      <c r="AX145" s="1">
        <f t="shared" si="156"/>
        <v>378.30899293239776</v>
      </c>
      <c r="AY145" s="1">
        <f t="shared" si="156"/>
        <v>385.87517279104571</v>
      </c>
      <c r="AZ145" s="1">
        <f t="shared" si="156"/>
        <v>393.59267624686674</v>
      </c>
      <c r="BA145" s="1">
        <f t="shared" si="156"/>
        <v>401.46452977180411</v>
      </c>
      <c r="BB145" s="1">
        <f t="shared" si="156"/>
        <v>409.49382036724018</v>
      </c>
      <c r="BC145" s="1">
        <f t="shared" si="156"/>
        <v>417.68369677458497</v>
      </c>
      <c r="BD145" s="1">
        <f t="shared" si="156"/>
        <v>426.03737071007663</v>
      </c>
      <c r="BE145" s="1">
        <f t="shared" si="156"/>
        <v>434.55811812427817</v>
      </c>
      <c r="BF145" s="1">
        <f t="shared" si="156"/>
        <v>443.24928048676384</v>
      </c>
      <c r="BG145" s="1">
        <f t="shared" si="156"/>
        <v>452.11426609649897</v>
      </c>
      <c r="BH145" s="1">
        <f t="shared" si="156"/>
        <v>461.15655141842905</v>
      </c>
      <c r="BI145" s="1">
        <f t="shared" si="156"/>
        <v>470.37968244679757</v>
      </c>
      <c r="BJ145" s="1">
        <f t="shared" si="156"/>
        <v>479.78727609573366</v>
      </c>
      <c r="BK145" s="1">
        <f t="shared" si="156"/>
        <v>489.3830216176483</v>
      </c>
      <c r="BL145" s="1">
        <f t="shared" si="156"/>
        <v>499.17068205000129</v>
      </c>
      <c r="BM145" s="1">
        <f t="shared" si="156"/>
        <v>509.15409569100132</v>
      </c>
      <c r="BN145" s="1">
        <f t="shared" si="156"/>
        <v>519.33717760482136</v>
      </c>
      <c r="BO145" s="1">
        <f t="shared" si="156"/>
        <v>529.72392115691764</v>
      </c>
      <c r="BP145" s="1">
        <f t="shared" si="156"/>
        <v>540.31839958005617</v>
      </c>
      <c r="BQ145" s="1">
        <f t="shared" si="156"/>
        <v>551.12476757165723</v>
      </c>
      <c r="BR145" s="1">
        <f t="shared" si="156"/>
        <v>562.14726292309035</v>
      </c>
      <c r="BS145" s="1">
        <f t="shared" ref="BS145:CE145" si="157">SUM($E$16*BS79,$E$17*BS112)</f>
        <v>573.39020818155211</v>
      </c>
      <c r="BT145" s="1">
        <f t="shared" si="157"/>
        <v>584.8580123451834</v>
      </c>
      <c r="BU145" s="1">
        <f t="shared" si="157"/>
        <v>596.55517259208705</v>
      </c>
      <c r="BV145" s="1">
        <f t="shared" si="157"/>
        <v>608.4862760439288</v>
      </c>
      <c r="BW145" s="1">
        <f t="shared" si="157"/>
        <v>620.65600156480741</v>
      </c>
      <c r="BX145" s="1">
        <f t="shared" si="157"/>
        <v>633.06912159610363</v>
      </c>
      <c r="BY145" s="1">
        <f t="shared" si="157"/>
        <v>645.73050402802562</v>
      </c>
      <c r="BZ145" s="1">
        <f t="shared" si="157"/>
        <v>658.6451141085862</v>
      </c>
      <c r="CA145" s="1">
        <f t="shared" si="157"/>
        <v>671.81801639075786</v>
      </c>
      <c r="CB145" s="1">
        <f t="shared" si="157"/>
        <v>685.25437671857298</v>
      </c>
      <c r="CC145" s="1">
        <f t="shared" si="157"/>
        <v>698.95946425294437</v>
      </c>
      <c r="CD145" s="1">
        <f t="shared" si="157"/>
        <v>712.93865353800334</v>
      </c>
      <c r="CE145" s="1">
        <f t="shared" si="157"/>
        <v>727.19742660876341</v>
      </c>
    </row>
    <row r="146" spans="2:83" x14ac:dyDescent="0.35">
      <c r="B146">
        <f t="shared" si="82"/>
        <v>2050</v>
      </c>
      <c r="D146" t="s">
        <v>29</v>
      </c>
      <c r="G146" s="1">
        <f t="shared" ref="G146:AL146" si="158">SUM($E$16*G80,$E$17*G113)</f>
        <v>0</v>
      </c>
      <c r="H146" s="1">
        <f t="shared" si="158"/>
        <v>0</v>
      </c>
      <c r="I146" s="1">
        <f t="shared" si="158"/>
        <v>0</v>
      </c>
      <c r="J146" s="1">
        <f t="shared" si="158"/>
        <v>0</v>
      </c>
      <c r="K146" s="1">
        <f t="shared" si="158"/>
        <v>0</v>
      </c>
      <c r="L146" s="1">
        <f t="shared" si="158"/>
        <v>0</v>
      </c>
      <c r="M146" s="1">
        <f t="shared" si="158"/>
        <v>0</v>
      </c>
      <c r="N146" s="1">
        <f t="shared" si="158"/>
        <v>0</v>
      </c>
      <c r="O146" s="1">
        <f t="shared" si="158"/>
        <v>0</v>
      </c>
      <c r="P146" s="1">
        <f t="shared" si="158"/>
        <v>0</v>
      </c>
      <c r="Q146" s="1">
        <f t="shared" si="158"/>
        <v>0</v>
      </c>
      <c r="R146" s="1">
        <f t="shared" si="158"/>
        <v>0</v>
      </c>
      <c r="S146" s="1">
        <f t="shared" si="158"/>
        <v>0</v>
      </c>
      <c r="T146" s="1">
        <f t="shared" si="158"/>
        <v>0</v>
      </c>
      <c r="U146" s="1">
        <f t="shared" si="158"/>
        <v>0</v>
      </c>
      <c r="V146" s="1">
        <f t="shared" si="158"/>
        <v>0</v>
      </c>
      <c r="W146" s="1">
        <f t="shared" si="158"/>
        <v>0</v>
      </c>
      <c r="X146" s="1">
        <f t="shared" si="158"/>
        <v>0</v>
      </c>
      <c r="Y146" s="1">
        <f t="shared" si="158"/>
        <v>0</v>
      </c>
      <c r="Z146" s="1">
        <f t="shared" si="158"/>
        <v>0</v>
      </c>
      <c r="AA146" s="1">
        <f t="shared" si="158"/>
        <v>0</v>
      </c>
      <c r="AB146" s="1">
        <f t="shared" si="158"/>
        <v>0</v>
      </c>
      <c r="AC146" s="1">
        <f t="shared" si="158"/>
        <v>0</v>
      </c>
      <c r="AD146" s="1">
        <f t="shared" si="158"/>
        <v>0</v>
      </c>
      <c r="AE146" s="1">
        <f t="shared" si="158"/>
        <v>0</v>
      </c>
      <c r="AF146" s="1">
        <f t="shared" si="158"/>
        <v>0</v>
      </c>
      <c r="AG146" s="1">
        <f t="shared" si="158"/>
        <v>270.17411979613047</v>
      </c>
      <c r="AH146" s="1">
        <f t="shared" si="158"/>
        <v>275.57760219205306</v>
      </c>
      <c r="AI146" s="1">
        <f t="shared" si="158"/>
        <v>281.08915423589417</v>
      </c>
      <c r="AJ146" s="1">
        <f t="shared" si="158"/>
        <v>286.710937320612</v>
      </c>
      <c r="AK146" s="1">
        <f t="shared" si="158"/>
        <v>292.4451560670243</v>
      </c>
      <c r="AL146" s="1">
        <f t="shared" si="158"/>
        <v>298.29405918836477</v>
      </c>
      <c r="AM146" s="1">
        <f t="shared" ref="AM146:BR146" si="159">SUM($E$16*AM80,$E$17*AM113)</f>
        <v>304.25994037213206</v>
      </c>
      <c r="AN146" s="1">
        <f t="shared" si="159"/>
        <v>310.34513917957463</v>
      </c>
      <c r="AO146" s="1">
        <f t="shared" si="159"/>
        <v>316.55204196316618</v>
      </c>
      <c r="AP146" s="1">
        <f t="shared" si="159"/>
        <v>322.8830828024295</v>
      </c>
      <c r="AQ146" s="1">
        <f t="shared" si="159"/>
        <v>329.34074445847813</v>
      </c>
      <c r="AR146" s="1">
        <f t="shared" si="159"/>
        <v>335.92755934764762</v>
      </c>
      <c r="AS146" s="1">
        <f t="shared" si="159"/>
        <v>342.64611053460061</v>
      </c>
      <c r="AT146" s="1">
        <f t="shared" si="159"/>
        <v>349.4990327452926</v>
      </c>
      <c r="AU146" s="1">
        <f t="shared" si="159"/>
        <v>356.48901340019847</v>
      </c>
      <c r="AV146" s="1">
        <f t="shared" si="159"/>
        <v>363.61879366820233</v>
      </c>
      <c r="AW146" s="1">
        <f t="shared" si="159"/>
        <v>370.89116954156646</v>
      </c>
      <c r="AX146" s="1">
        <f t="shared" si="159"/>
        <v>378.30899293239781</v>
      </c>
      <c r="AY146" s="1">
        <f t="shared" si="159"/>
        <v>385.87517279104577</v>
      </c>
      <c r="AZ146" s="1">
        <f t="shared" si="159"/>
        <v>393.59267624686663</v>
      </c>
      <c r="BA146" s="1">
        <f t="shared" si="159"/>
        <v>401.46452977180411</v>
      </c>
      <c r="BB146" s="1">
        <f t="shared" si="159"/>
        <v>409.49382036724018</v>
      </c>
      <c r="BC146" s="1">
        <f t="shared" si="159"/>
        <v>417.68369677458497</v>
      </c>
      <c r="BD146" s="1">
        <f t="shared" si="159"/>
        <v>426.03737071007663</v>
      </c>
      <c r="BE146" s="1">
        <f t="shared" si="159"/>
        <v>434.55811812427822</v>
      </c>
      <c r="BF146" s="1">
        <f t="shared" si="159"/>
        <v>443.24928048676384</v>
      </c>
      <c r="BG146" s="1">
        <f t="shared" si="159"/>
        <v>452.11426609649908</v>
      </c>
      <c r="BH146" s="1">
        <f t="shared" si="159"/>
        <v>461.15655141842899</v>
      </c>
      <c r="BI146" s="1">
        <f t="shared" si="159"/>
        <v>470.37968244679763</v>
      </c>
      <c r="BJ146" s="1">
        <f t="shared" si="159"/>
        <v>479.78727609573355</v>
      </c>
      <c r="BK146" s="1">
        <f t="shared" si="159"/>
        <v>489.38302161764841</v>
      </c>
      <c r="BL146" s="1">
        <f t="shared" si="159"/>
        <v>499.17068205000129</v>
      </c>
      <c r="BM146" s="1">
        <f t="shared" si="159"/>
        <v>509.15409569100137</v>
      </c>
      <c r="BN146" s="1">
        <f t="shared" si="159"/>
        <v>519.33717760482136</v>
      </c>
      <c r="BO146" s="1">
        <f t="shared" si="159"/>
        <v>529.72392115691787</v>
      </c>
      <c r="BP146" s="1">
        <f t="shared" si="159"/>
        <v>540.31839958005605</v>
      </c>
      <c r="BQ146" s="1">
        <f t="shared" si="159"/>
        <v>551.12476757165723</v>
      </c>
      <c r="BR146" s="1">
        <f t="shared" si="159"/>
        <v>562.14726292309047</v>
      </c>
      <c r="BS146" s="1">
        <f t="shared" ref="BS146:CE146" si="160">SUM($E$16*BS80,$E$17*BS113)</f>
        <v>573.39020818155223</v>
      </c>
      <c r="BT146" s="1">
        <f t="shared" si="160"/>
        <v>584.85801234518317</v>
      </c>
      <c r="BU146" s="1">
        <f t="shared" si="160"/>
        <v>596.55517259208716</v>
      </c>
      <c r="BV146" s="1">
        <f t="shared" si="160"/>
        <v>608.48627604392891</v>
      </c>
      <c r="BW146" s="1">
        <f t="shared" si="160"/>
        <v>620.65600156480741</v>
      </c>
      <c r="BX146" s="1">
        <f t="shared" si="160"/>
        <v>633.06912159610351</v>
      </c>
      <c r="BY146" s="1">
        <f t="shared" si="160"/>
        <v>645.73050402802573</v>
      </c>
      <c r="BZ146" s="1">
        <f t="shared" si="160"/>
        <v>658.64511410858609</v>
      </c>
      <c r="CA146" s="1">
        <f t="shared" si="160"/>
        <v>671.81801639075798</v>
      </c>
      <c r="CB146" s="1">
        <f t="shared" si="160"/>
        <v>685.25437671857298</v>
      </c>
      <c r="CC146" s="1">
        <f t="shared" si="160"/>
        <v>698.95946425294449</v>
      </c>
      <c r="CD146" s="1">
        <f t="shared" si="160"/>
        <v>712.93865353800334</v>
      </c>
      <c r="CE146" s="1">
        <f t="shared" si="160"/>
        <v>727.19742660876341</v>
      </c>
    </row>
    <row r="147" spans="2:83" x14ac:dyDescent="0.35">
      <c r="B147" s="45">
        <f t="shared" si="82"/>
        <v>2051</v>
      </c>
      <c r="C147" s="45"/>
      <c r="D147" s="45" t="s">
        <v>29</v>
      </c>
      <c r="E147" s="45"/>
      <c r="G147" s="1">
        <f t="shared" ref="G147:AL147" si="161">SUM($E$16*G81,$E$17*G114)</f>
        <v>0</v>
      </c>
      <c r="H147" s="1">
        <f t="shared" si="161"/>
        <v>0</v>
      </c>
      <c r="I147" s="1">
        <f t="shared" si="161"/>
        <v>0</v>
      </c>
      <c r="J147" s="1">
        <f t="shared" si="161"/>
        <v>0</v>
      </c>
      <c r="K147" s="1">
        <f t="shared" si="161"/>
        <v>0</v>
      </c>
      <c r="L147" s="1">
        <f t="shared" si="161"/>
        <v>0</v>
      </c>
      <c r="M147" s="1">
        <f t="shared" si="161"/>
        <v>0</v>
      </c>
      <c r="N147" s="1">
        <f t="shared" si="161"/>
        <v>0</v>
      </c>
      <c r="O147" s="1">
        <f t="shared" si="161"/>
        <v>0</v>
      </c>
      <c r="P147" s="1">
        <f t="shared" si="161"/>
        <v>0</v>
      </c>
      <c r="Q147" s="1">
        <f t="shared" si="161"/>
        <v>0</v>
      </c>
      <c r="R147" s="1">
        <f t="shared" si="161"/>
        <v>0</v>
      </c>
      <c r="S147" s="1">
        <f t="shared" si="161"/>
        <v>0</v>
      </c>
      <c r="T147" s="1">
        <f t="shared" si="161"/>
        <v>0</v>
      </c>
      <c r="U147" s="1">
        <f t="shared" si="161"/>
        <v>0</v>
      </c>
      <c r="V147" s="1">
        <f t="shared" si="161"/>
        <v>0</v>
      </c>
      <c r="W147" s="1">
        <f t="shared" si="161"/>
        <v>0</v>
      </c>
      <c r="X147" s="1">
        <f t="shared" si="161"/>
        <v>0</v>
      </c>
      <c r="Y147" s="1">
        <f t="shared" si="161"/>
        <v>0</v>
      </c>
      <c r="Z147" s="1">
        <f t="shared" si="161"/>
        <v>0</v>
      </c>
      <c r="AA147" s="1">
        <f t="shared" si="161"/>
        <v>0</v>
      </c>
      <c r="AB147" s="1">
        <f t="shared" si="161"/>
        <v>0</v>
      </c>
      <c r="AC147" s="1">
        <f t="shared" si="161"/>
        <v>0</v>
      </c>
      <c r="AD147" s="1">
        <f t="shared" si="161"/>
        <v>0</v>
      </c>
      <c r="AE147" s="1">
        <f t="shared" si="161"/>
        <v>0</v>
      </c>
      <c r="AF147" s="1">
        <f t="shared" si="161"/>
        <v>0</v>
      </c>
      <c r="AG147" s="1">
        <f t="shared" si="161"/>
        <v>0</v>
      </c>
      <c r="AH147" s="1">
        <f t="shared" si="161"/>
        <v>275.57760219205306</v>
      </c>
      <c r="AI147" s="1">
        <f t="shared" si="161"/>
        <v>281.08915423589417</v>
      </c>
      <c r="AJ147" s="1">
        <f t="shared" si="161"/>
        <v>286.710937320612</v>
      </c>
      <c r="AK147" s="1">
        <f t="shared" si="161"/>
        <v>292.44515606702424</v>
      </c>
      <c r="AL147" s="1">
        <f t="shared" si="161"/>
        <v>298.29405918836471</v>
      </c>
      <c r="AM147" s="1">
        <f t="shared" ref="AM147:BR147" si="162">SUM($E$16*AM81,$E$17*AM114)</f>
        <v>304.25994037213206</v>
      </c>
      <c r="AN147" s="1">
        <f t="shared" si="162"/>
        <v>310.34513917957474</v>
      </c>
      <c r="AO147" s="1">
        <f t="shared" si="162"/>
        <v>316.55204196316618</v>
      </c>
      <c r="AP147" s="1">
        <f t="shared" si="162"/>
        <v>322.8830828024295</v>
      </c>
      <c r="AQ147" s="1">
        <f t="shared" si="162"/>
        <v>329.34074445847807</v>
      </c>
      <c r="AR147" s="1">
        <f t="shared" si="162"/>
        <v>335.92755934764767</v>
      </c>
      <c r="AS147" s="1">
        <f t="shared" si="162"/>
        <v>342.64611053460055</v>
      </c>
      <c r="AT147" s="1">
        <f t="shared" si="162"/>
        <v>349.49903274529265</v>
      </c>
      <c r="AU147" s="1">
        <f t="shared" si="162"/>
        <v>356.48901340019847</v>
      </c>
      <c r="AV147" s="1">
        <f t="shared" si="162"/>
        <v>363.61879366820244</v>
      </c>
      <c r="AW147" s="1">
        <f t="shared" si="162"/>
        <v>370.89116954156646</v>
      </c>
      <c r="AX147" s="1">
        <f t="shared" si="162"/>
        <v>378.30899293239781</v>
      </c>
      <c r="AY147" s="1">
        <f t="shared" si="162"/>
        <v>385.87517279104577</v>
      </c>
      <c r="AZ147" s="1">
        <f t="shared" si="162"/>
        <v>393.59267624686663</v>
      </c>
      <c r="BA147" s="1">
        <f t="shared" si="162"/>
        <v>401.464529771804</v>
      </c>
      <c r="BB147" s="1">
        <f t="shared" si="162"/>
        <v>409.49382036724018</v>
      </c>
      <c r="BC147" s="1">
        <f t="shared" si="162"/>
        <v>417.68369677458497</v>
      </c>
      <c r="BD147" s="1">
        <f t="shared" si="162"/>
        <v>426.03737071007669</v>
      </c>
      <c r="BE147" s="1">
        <f t="shared" si="162"/>
        <v>434.55811812427817</v>
      </c>
      <c r="BF147" s="1">
        <f t="shared" si="162"/>
        <v>443.24928048676372</v>
      </c>
      <c r="BG147" s="1">
        <f t="shared" si="162"/>
        <v>452.11426609649908</v>
      </c>
      <c r="BH147" s="1">
        <f t="shared" si="162"/>
        <v>461.15655141842905</v>
      </c>
      <c r="BI147" s="1">
        <f t="shared" si="162"/>
        <v>470.37968244679757</v>
      </c>
      <c r="BJ147" s="1">
        <f t="shared" si="162"/>
        <v>479.7872760957336</v>
      </c>
      <c r="BK147" s="1">
        <f t="shared" si="162"/>
        <v>489.38302161764818</v>
      </c>
      <c r="BL147" s="1">
        <f t="shared" si="162"/>
        <v>499.17068205000129</v>
      </c>
      <c r="BM147" s="1">
        <f t="shared" si="162"/>
        <v>509.15409569100132</v>
      </c>
      <c r="BN147" s="1">
        <f t="shared" si="162"/>
        <v>519.33717760482136</v>
      </c>
      <c r="BO147" s="1">
        <f t="shared" si="162"/>
        <v>529.72392115691775</v>
      </c>
      <c r="BP147" s="1">
        <f t="shared" si="162"/>
        <v>540.31839958005617</v>
      </c>
      <c r="BQ147" s="1">
        <f t="shared" si="162"/>
        <v>551.12476757165723</v>
      </c>
      <c r="BR147" s="1">
        <f t="shared" si="162"/>
        <v>562.14726292309047</v>
      </c>
      <c r="BS147" s="1">
        <f t="shared" ref="BS147:CE147" si="163">SUM($E$16*BS81,$E$17*BS114)</f>
        <v>573.39020818155223</v>
      </c>
      <c r="BT147" s="1">
        <f t="shared" si="163"/>
        <v>584.85801234518317</v>
      </c>
      <c r="BU147" s="1">
        <f t="shared" si="163"/>
        <v>596.55517259208682</v>
      </c>
      <c r="BV147" s="1">
        <f t="shared" si="163"/>
        <v>608.48627604392891</v>
      </c>
      <c r="BW147" s="1">
        <f t="shared" si="163"/>
        <v>620.65600156480741</v>
      </c>
      <c r="BX147" s="1">
        <f t="shared" si="163"/>
        <v>633.06912159610363</v>
      </c>
      <c r="BY147" s="1">
        <f t="shared" si="163"/>
        <v>645.73050402802562</v>
      </c>
      <c r="BZ147" s="1">
        <f t="shared" si="163"/>
        <v>658.6451141085862</v>
      </c>
      <c r="CA147" s="1">
        <f t="shared" si="163"/>
        <v>671.81801639075786</v>
      </c>
      <c r="CB147" s="1">
        <f t="shared" si="163"/>
        <v>685.2543767185731</v>
      </c>
      <c r="CC147" s="1">
        <f t="shared" si="163"/>
        <v>698.95946425294449</v>
      </c>
      <c r="CD147" s="1">
        <f t="shared" si="163"/>
        <v>712.93865353800334</v>
      </c>
      <c r="CE147" s="1">
        <f t="shared" si="163"/>
        <v>727.19742660876341</v>
      </c>
    </row>
    <row r="149" spans="2:83" x14ac:dyDescent="0.35">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row>
    <row r="150" spans="2:83" x14ac:dyDescent="0.35">
      <c r="B150" s="7" t="s">
        <v>99</v>
      </c>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row>
    <row r="151" spans="2:83" x14ac:dyDescent="0.35">
      <c r="B151" s="10" t="s">
        <v>100</v>
      </c>
    </row>
    <row r="152" spans="2:83" x14ac:dyDescent="0.35">
      <c r="B152" s="10" t="s">
        <v>101</v>
      </c>
    </row>
    <row r="153" spans="2:83" x14ac:dyDescent="0.35">
      <c r="B153" s="10" t="s">
        <v>37</v>
      </c>
    </row>
    <row r="154" spans="2:83" ht="16" customHeight="1" x14ac:dyDescent="0.35">
      <c r="B154" s="6" t="s">
        <v>102</v>
      </c>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row>
    <row r="155" spans="2:83" x14ac:dyDescent="0.35">
      <c r="B155">
        <v>2024</v>
      </c>
      <c r="D155" t="s">
        <v>29</v>
      </c>
      <c r="G155" s="1" cm="1">
        <f t="array" aca="1" ref="G155" ca="1">IF(AND($B155=G$28,$B155=$B156-1),NPV(discount_rate,OFFSET(G120,,,,COUNTA($G$120:$CE$120)-COUNTA($G$120:G$120)+1)-OFFSET(G121,,,,COUNTA($G$120:$CE$120)-COUNTA($G$120:G$120)+1))*(1+discount_rate),0)</f>
        <v>236.66578377352994</v>
      </c>
      <c r="H155" s="1" cm="1">
        <f t="array" aca="1" ref="H155" ca="1">IF(AND($B155=H$28,$B155=$B156-1),NPV(discount_rate,OFFSET(H120,,,,COUNTA($G$120:$CE$120)-COUNTA($G$120:H$120)+1)-OFFSET(H121,,,,COUNTA($G$120:$CE$120)-COUNTA($G$120:H$120)+1))*(1+discount_rate),0)</f>
        <v>0</v>
      </c>
      <c r="I155" s="1" cm="1">
        <f t="array" aca="1" ref="I155" ca="1">IF(AND($B155=I$28,$B155=$B156-1),NPV(discount_rate,OFFSET(I120,,,,COUNTA($G$120:$CE$120)-COUNTA($G$120:I$120)+1)-OFFSET(I121,,,,COUNTA($G$120:$CE$120)-COUNTA($G$120:I$120)+1))*(1+discount_rate),0)</f>
        <v>0</v>
      </c>
      <c r="J155" s="1" cm="1">
        <f t="array" aca="1" ref="J155" ca="1">IF(AND($B155=J$28,$B155=$B156-1),NPV(discount_rate,OFFSET(J120,,,,COUNTA($G$120:$CE$120)-COUNTA($G$120:J$120)+1)-OFFSET(J121,,,,COUNTA($G$120:$CE$120)-COUNTA($G$120:J$120)+1))*(1+discount_rate),0)</f>
        <v>0</v>
      </c>
      <c r="K155" s="1" cm="1">
        <f t="array" aca="1" ref="K155" ca="1">IF(AND($B155=K$28,$B155=$B156-1),NPV(discount_rate,OFFSET(K120,,,,COUNTA($G$120:$CE$120)-COUNTA($G$120:K$120)+1)-OFFSET(K121,,,,COUNTA($G$120:$CE$120)-COUNTA($G$120:K$120)+1))*(1+discount_rate),0)</f>
        <v>0</v>
      </c>
      <c r="L155" s="1" cm="1">
        <f t="array" aca="1" ref="L155" ca="1">IF(AND($B155=L$28,$B155=$B156-1),NPV(discount_rate,OFFSET(L120,,,,COUNTA($G$120:$CE$120)-COUNTA($G$120:L$120)+1)-OFFSET(L121,,,,COUNTA($G$120:$CE$120)-COUNTA($G$120:L$120)+1))*(1+discount_rate),0)</f>
        <v>0</v>
      </c>
      <c r="M155" s="1" cm="1">
        <f t="array" aca="1" ref="M155" ca="1">IF(AND($B155=M$28,$B155=$B156-1),NPV(discount_rate,OFFSET(M120,,,,COUNTA($G$120:$CE$120)-COUNTA($G$120:M$120)+1)-OFFSET(M121,,,,COUNTA($G$120:$CE$120)-COUNTA($G$120:M$120)+1))*(1+discount_rate),0)</f>
        <v>0</v>
      </c>
      <c r="N155" s="1" cm="1">
        <f t="array" aca="1" ref="N155" ca="1">IF(AND($B155=N$28,$B155=$B156-1),NPV(discount_rate,OFFSET(N120,,,,COUNTA($G$120:$CE$120)-COUNTA($G$120:N$120)+1)-OFFSET(N121,,,,COUNTA($G$120:$CE$120)-COUNTA($G$120:N$120)+1))*(1+discount_rate),0)</f>
        <v>0</v>
      </c>
      <c r="O155" s="1" cm="1">
        <f t="array" aca="1" ref="O155" ca="1">IF(AND($B155=O$28,$B155=$B156-1),NPV(discount_rate,OFFSET(O120,,,,COUNTA($G$120:$CE$120)-COUNTA($G$120:O$120)+1)-OFFSET(O121,,,,COUNTA($G$120:$CE$120)-COUNTA($G$120:O$120)+1))*(1+discount_rate),0)</f>
        <v>0</v>
      </c>
      <c r="P155" s="1" cm="1">
        <f t="array" aca="1" ref="P155" ca="1">IF(AND($B155=P$28,$B155=$B156-1),NPV(discount_rate,OFFSET(P120,,,,COUNTA($G$120:$CE$120)-COUNTA($G$120:P$120)+1)-OFFSET(P121,,,,COUNTA($G$120:$CE$120)-COUNTA($G$120:P$120)+1))*(1+discount_rate),0)</f>
        <v>0</v>
      </c>
      <c r="Q155" s="1" cm="1">
        <f t="array" aca="1" ref="Q155" ca="1">IF(AND($B155=Q$28,$B155=$B156-1),NPV(discount_rate,OFFSET(Q120,,,,COUNTA($G$120:$CE$120)-COUNTA($G$120:Q$120)+1)-OFFSET(Q121,,,,COUNTA($G$120:$CE$120)-COUNTA($G$120:Q$120)+1))*(1+discount_rate),0)</f>
        <v>0</v>
      </c>
      <c r="R155" s="1" cm="1">
        <f t="array" aca="1" ref="R155" ca="1">IF(AND($B155=R$28,$B155=$B156-1),NPV(discount_rate,OFFSET(R120,,,,COUNTA($G$120:$CE$120)-COUNTA($G$120:R$120)+1)-OFFSET(R121,,,,COUNTA($G$120:$CE$120)-COUNTA($G$120:R$120)+1))*(1+discount_rate),0)</f>
        <v>0</v>
      </c>
      <c r="S155" s="1" cm="1">
        <f t="array" aca="1" ref="S155" ca="1">IF(AND($B155=S$28,$B155=$B156-1),NPV(discount_rate,OFFSET(S120,,,,COUNTA($G$120:$CE$120)-COUNTA($G$120:S$120)+1)-OFFSET(S121,,,,COUNTA($G$120:$CE$120)-COUNTA($G$120:S$120)+1))*(1+discount_rate),0)</f>
        <v>0</v>
      </c>
      <c r="T155" s="1" cm="1">
        <f t="array" aca="1" ref="T155" ca="1">IF(AND($B155=T$28,$B155=$B156-1),NPV(discount_rate,OFFSET(T120,,,,COUNTA($G$120:$CE$120)-COUNTA($G$120:T$120)+1)-OFFSET(T121,,,,COUNTA($G$120:$CE$120)-COUNTA($G$120:T$120)+1))*(1+discount_rate),0)</f>
        <v>0</v>
      </c>
      <c r="U155" s="1" cm="1">
        <f t="array" aca="1" ref="U155" ca="1">IF(AND($B155=U$28,$B155=$B156-1),NPV(discount_rate,OFFSET(U120,,,,COUNTA($G$120:$CE$120)-COUNTA($G$120:U$120)+1)-OFFSET(U121,,,,COUNTA($G$120:$CE$120)-COUNTA($G$120:U$120)+1))*(1+discount_rate),0)</f>
        <v>0</v>
      </c>
      <c r="V155" s="1" cm="1">
        <f t="array" aca="1" ref="V155" ca="1">IF(AND($B155=V$28,$B155=$B156-1),NPV(discount_rate,OFFSET(V120,,,,COUNTA($G$120:$CE$120)-COUNTA($G$120:V$120)+1)-OFFSET(V121,,,,COUNTA($G$120:$CE$120)-COUNTA($G$120:V$120)+1))*(1+discount_rate),0)</f>
        <v>0</v>
      </c>
      <c r="W155" s="1" cm="1">
        <f t="array" aca="1" ref="W155" ca="1">IF(AND($B155=W$28,$B155=$B156-1),NPV(discount_rate,OFFSET(W120,,,,COUNTA($G$120:$CE$120)-COUNTA($G$120:W$120)+1)-OFFSET(W121,,,,COUNTA($G$120:$CE$120)-COUNTA($G$120:W$120)+1))*(1+discount_rate),0)</f>
        <v>0</v>
      </c>
      <c r="X155" s="1" cm="1">
        <f t="array" aca="1" ref="X155" ca="1">IF(AND($B155=X$28,$B155=$B156-1),NPV(discount_rate,OFFSET(X120,,,,COUNTA($G$120:$CE$120)-COUNTA($G$120:X$120)+1)-OFFSET(X121,,,,COUNTA($G$120:$CE$120)-COUNTA($G$120:X$120)+1))*(1+discount_rate),0)</f>
        <v>0</v>
      </c>
      <c r="Y155" s="1" cm="1">
        <f t="array" aca="1" ref="Y155" ca="1">IF(AND($B155=Y$28,$B155=$B156-1),NPV(discount_rate,OFFSET(Y120,,,,COUNTA($G$120:$CE$120)-COUNTA($G$120:Y$120)+1)-OFFSET(Y121,,,,COUNTA($G$120:$CE$120)-COUNTA($G$120:Y$120)+1))*(1+discount_rate),0)</f>
        <v>0</v>
      </c>
      <c r="Z155" s="1" cm="1">
        <f t="array" aca="1" ref="Z155" ca="1">IF(AND($B155=Z$28,$B155=$B156-1),NPV(discount_rate,OFFSET(Z120,,,,COUNTA($G$120:$CE$120)-COUNTA($G$120:Z$120)+1)-OFFSET(Z121,,,,COUNTA($G$120:$CE$120)-COUNTA($G$120:Z$120)+1))*(1+discount_rate),0)</f>
        <v>0</v>
      </c>
      <c r="AA155" s="1" cm="1">
        <f t="array" aca="1" ref="AA155" ca="1">IF(AND($B155=AA$28,$B155=$B156-1),NPV(discount_rate,OFFSET(AA120,,,,COUNTA($G$120:$CE$120)-COUNTA($G$120:AA$120)+1)-OFFSET(AA121,,,,COUNTA($G$120:$CE$120)-COUNTA($G$120:AA$120)+1))*(1+discount_rate),0)</f>
        <v>0</v>
      </c>
      <c r="AB155" s="1" cm="1">
        <f t="array" aca="1" ref="AB155" ca="1">IF(AND($B155=AB$28,$B155=$B156-1),NPV(discount_rate,OFFSET(AB120,,,,COUNTA($G$120:$CE$120)-COUNTA($G$120:AB$120)+1)-OFFSET(AB121,,,,COUNTA($G$120:$CE$120)-COUNTA($G$120:AB$120)+1))*(1+discount_rate),0)</f>
        <v>0</v>
      </c>
      <c r="AC155" s="1" cm="1">
        <f t="array" aca="1" ref="AC155" ca="1">IF(AND($B155=AC$28,$B155=$B156-1),NPV(discount_rate,OFFSET(AC120,,,,COUNTA($G$120:$CE$120)-COUNTA($G$120:AC$120)+1)-OFFSET(AC121,,,,COUNTA($G$120:$CE$120)-COUNTA($G$120:AC$120)+1))*(1+discount_rate),0)</f>
        <v>0</v>
      </c>
      <c r="AD155" s="1" cm="1">
        <f t="array" aca="1" ref="AD155" ca="1">IF(AND($B155=AD$28,$B155=$B156-1),NPV(discount_rate,OFFSET(AD120,,,,COUNTA($G$120:$CE$120)-COUNTA($G$120:AD$120)+1)-OFFSET(AD121,,,,COUNTA($G$120:$CE$120)-COUNTA($G$120:AD$120)+1))*(1+discount_rate),0)</f>
        <v>0</v>
      </c>
      <c r="AE155" s="1" cm="1">
        <f t="array" aca="1" ref="AE155" ca="1">IF(AND($B155=AE$28,$B155=$B156-1),NPV(discount_rate,OFFSET(AE120,,,,COUNTA($G$120:$CE$120)-COUNTA($G$120:AE$120)+1)-OFFSET(AE121,,,,COUNTA($G$120:$CE$120)-COUNTA($G$120:AE$120)+1))*(1+discount_rate),0)</f>
        <v>0</v>
      </c>
      <c r="AF155" s="1" cm="1">
        <f t="array" aca="1" ref="AF155" ca="1">IF(AND($B155=AF$28,$B155=$B156-1),NPV(discount_rate,OFFSET(AF120,,,,COUNTA($G$120:$CE$120)-COUNTA($G$120:AF$120)+1)-OFFSET(AF121,,,,COUNTA($G$120:$CE$120)-COUNTA($G$120:AF$120)+1))*(1+discount_rate),0)</f>
        <v>0</v>
      </c>
      <c r="AG155" s="1" cm="1">
        <f t="array" aca="1" ref="AG155" ca="1">IF(AND($B155=AG$28,$B155=$B156-1),NPV(discount_rate,OFFSET(AG120,,,,COUNTA($G$120:$CE$120)-COUNTA($G$120:AG$120)+1)-OFFSET(AG121,,,,COUNTA($G$120:$CE$120)-COUNTA($G$120:AG$120)+1))*(1+discount_rate),0)</f>
        <v>0</v>
      </c>
      <c r="AH155" s="1" cm="1">
        <f t="array" aca="1" ref="AH155" ca="1">IF(AND($B155=AH$28,$B155=$B156-1),NPV(discount_rate,OFFSET(AH120,,,,COUNTA($G$120:$CE$120)-COUNTA($G$120:AH$120)+1)-OFFSET(AH121,,,,COUNTA($G$120:$CE$120)-COUNTA($G$120:AH$120)+1))*(1+discount_rate),0)</f>
        <v>0</v>
      </c>
      <c r="AI155" s="1" cm="1">
        <f t="array" aca="1" ref="AI155" ca="1">IF(AND($B155=AI$28,$B155=$B156-1),NPV(discount_rate,OFFSET(AI120,,,,COUNTA($G$120:$CE$120)-COUNTA($G$120:AI$120)+1)-OFFSET(AI121,,,,COUNTA($G$120:$CE$120)-COUNTA($G$120:AI$120)+1))*(1+discount_rate),0)</f>
        <v>0</v>
      </c>
      <c r="AJ155" s="1" cm="1">
        <f t="array" aca="1" ref="AJ155" ca="1">IF(AND($B155=AJ$28,$B155=$B156-1),NPV(discount_rate,OFFSET(AJ120,,,,COUNTA($G$120:$CE$120)-COUNTA($G$120:AJ$120)+1)-OFFSET(AJ121,,,,COUNTA($G$120:$CE$120)-COUNTA($G$120:AJ$120)+1))*(1+discount_rate),0)</f>
        <v>0</v>
      </c>
      <c r="AK155" s="1" cm="1">
        <f t="array" aca="1" ref="AK155" ca="1">IF(AND($B155=AK$28,$B155=$B156-1),NPV(discount_rate,OFFSET(AK120,,,,COUNTA($G$120:$CE$120)-COUNTA($G$120:AK$120)+1)-OFFSET(AK121,,,,COUNTA($G$120:$CE$120)-COUNTA($G$120:AK$120)+1))*(1+discount_rate),0)</f>
        <v>0</v>
      </c>
      <c r="AL155" s="1" cm="1">
        <f t="array" aca="1" ref="AL155" ca="1">IF(AND($B155=AL$28,$B155=$B156-1),NPV(discount_rate,OFFSET(AL120,,,,COUNTA($G$120:$CE$120)-COUNTA($G$120:AL$120)+1)-OFFSET(AL121,,,,COUNTA($G$120:$CE$120)-COUNTA($G$120:AL$120)+1))*(1+discount_rate),0)</f>
        <v>0</v>
      </c>
      <c r="AM155" s="1" cm="1">
        <f t="array" aca="1" ref="AM155" ca="1">IF(AND($B155=AM$28,$B155=$B156-1),NPV(discount_rate,OFFSET(AM120,,,,COUNTA($G$120:$CE$120)-COUNTA($G$120:AM$120)+1)-OFFSET(AM121,,,,COUNTA($G$120:$CE$120)-COUNTA($G$120:AM$120)+1))*(1+discount_rate),0)</f>
        <v>0</v>
      </c>
      <c r="AN155" s="1" cm="1">
        <f t="array" aca="1" ref="AN155" ca="1">IF(AND($B155=AN$28,$B155=$B156-1),NPV(discount_rate,OFFSET(AN120,,,,COUNTA($G$120:$CE$120)-COUNTA($G$120:AN$120)+1)-OFFSET(AN121,,,,COUNTA($G$120:$CE$120)-COUNTA($G$120:AN$120)+1))*(1+discount_rate),0)</f>
        <v>0</v>
      </c>
      <c r="AO155" s="1" cm="1">
        <f t="array" aca="1" ref="AO155" ca="1">IF(AND($B155=AO$28,$B155=$B156-1),NPV(discount_rate,OFFSET(AO120,,,,COUNTA($G$120:$CE$120)-COUNTA($G$120:AO$120)+1)-OFFSET(AO121,,,,COUNTA($G$120:$CE$120)-COUNTA($G$120:AO$120)+1))*(1+discount_rate),0)</f>
        <v>0</v>
      </c>
      <c r="AP155" s="1" cm="1">
        <f t="array" aca="1" ref="AP155" ca="1">IF(AND($B155=AP$28,$B155=$B156-1),NPV(discount_rate,OFFSET(AP120,,,,COUNTA($G$120:$CE$120)-COUNTA($G$120:AP$120)+1)-OFFSET(AP121,,,,COUNTA($G$120:$CE$120)-COUNTA($G$120:AP$120)+1))*(1+discount_rate),0)</f>
        <v>0</v>
      </c>
      <c r="AQ155" s="1" cm="1">
        <f t="array" aca="1" ref="AQ155" ca="1">IF(AND($B155=AQ$28,$B155=$B156-1),NPV(discount_rate,OFFSET(AQ120,,,,COUNTA($G$120:$CE$120)-COUNTA($G$120:AQ$120)+1)-OFFSET(AQ121,,,,COUNTA($G$120:$CE$120)-COUNTA($G$120:AQ$120)+1))*(1+discount_rate),0)</f>
        <v>0</v>
      </c>
      <c r="AR155" s="1" cm="1">
        <f t="array" aca="1" ref="AR155" ca="1">IF(AND($B155=AR$28,$B155=$B156-1),NPV(discount_rate,OFFSET(AR120,,,,COUNTA($G$120:$CE$120)-COUNTA($G$120:AR$120)+1)-OFFSET(AR121,,,,COUNTA($G$120:$CE$120)-COUNTA($G$120:AR$120)+1))*(1+discount_rate),0)</f>
        <v>0</v>
      </c>
      <c r="AS155" s="1" cm="1">
        <f t="array" aca="1" ref="AS155" ca="1">IF(AND($B155=AS$28,$B155=$B156-1),NPV(discount_rate,OFFSET(AS120,,,,COUNTA($G$120:$CE$120)-COUNTA($G$120:AS$120)+1)-OFFSET(AS121,,,,COUNTA($G$120:$CE$120)-COUNTA($G$120:AS$120)+1))*(1+discount_rate),0)</f>
        <v>0</v>
      </c>
      <c r="AT155" s="1" cm="1">
        <f t="array" aca="1" ref="AT155" ca="1">IF(AND($B155=AT$28,$B155=$B156-1),NPV(discount_rate,OFFSET(AT120,,,,COUNTA($G$120:$CE$120)-COUNTA($G$120:AT$120)+1)-OFFSET(AT121,,,,COUNTA($G$120:$CE$120)-COUNTA($G$120:AT$120)+1))*(1+discount_rate),0)</f>
        <v>0</v>
      </c>
      <c r="AU155" s="1" cm="1">
        <f t="array" aca="1" ref="AU155" ca="1">IF(AND($B155=AU$28,$B155=$B156-1),NPV(discount_rate,OFFSET(AU120,,,,COUNTA($G$120:$CE$120)-COUNTA($G$120:AU$120)+1)-OFFSET(AU121,,,,COUNTA($G$120:$CE$120)-COUNTA($G$120:AU$120)+1))*(1+discount_rate),0)</f>
        <v>0</v>
      </c>
      <c r="AV155" s="1" cm="1">
        <f t="array" aca="1" ref="AV155" ca="1">IF(AND($B155=AV$28,$B155=$B156-1),NPV(discount_rate,OFFSET(AV120,,,,COUNTA($G$120:$CE$120)-COUNTA($G$120:AV$120)+1)-OFFSET(AV121,,,,COUNTA($G$120:$CE$120)-COUNTA($G$120:AV$120)+1))*(1+discount_rate),0)</f>
        <v>0</v>
      </c>
      <c r="AW155" s="1" cm="1">
        <f t="array" aca="1" ref="AW155" ca="1">IF(AND($B155=AW$28,$B155=$B156-1),NPV(discount_rate,OFFSET(AW120,,,,COUNTA($G$120:$CE$120)-COUNTA($G$120:AW$120)+1)-OFFSET(AW121,,,,COUNTA($G$120:$CE$120)-COUNTA($G$120:AW$120)+1))*(1+discount_rate),0)</f>
        <v>0</v>
      </c>
      <c r="AX155" s="1" cm="1">
        <f t="array" aca="1" ref="AX155" ca="1">IF(AND($B155=AX$28,$B155=$B156-1),NPV(discount_rate,OFFSET(AX120,,,,COUNTA($G$120:$CE$120)-COUNTA($G$120:AX$120)+1)-OFFSET(AX121,,,,COUNTA($G$120:$CE$120)-COUNTA($G$120:AX$120)+1))*(1+discount_rate),0)</f>
        <v>0</v>
      </c>
      <c r="AY155" s="1" cm="1">
        <f t="array" aca="1" ref="AY155" ca="1">IF(AND($B155=AY$28,$B155=$B156-1),NPV(discount_rate,OFFSET(AY120,,,,COUNTA($G$120:$CE$120)-COUNTA($G$120:AY$120)+1)-OFFSET(AY121,,,,COUNTA($G$120:$CE$120)-COUNTA($G$120:AY$120)+1))*(1+discount_rate),0)</f>
        <v>0</v>
      </c>
      <c r="AZ155" s="1" cm="1">
        <f t="array" aca="1" ref="AZ155" ca="1">IF(AND($B155=AZ$28,$B155=$B156-1),NPV(discount_rate,OFFSET(AZ120,,,,COUNTA($G$120:$CE$120)-COUNTA($G$120:AZ$120)+1)-OFFSET(AZ121,,,,COUNTA($G$120:$CE$120)-COUNTA($G$120:AZ$120)+1))*(1+discount_rate),0)</f>
        <v>0</v>
      </c>
      <c r="BA155" s="1" cm="1">
        <f t="array" aca="1" ref="BA155" ca="1">IF(AND($B155=BA$28,$B155=$B156-1),NPV(discount_rate,OFFSET(BA120,,,,COUNTA($G$120:$CE$120)-COUNTA($G$120:BA$120)+1)-OFFSET(BA121,,,,COUNTA($G$120:$CE$120)-COUNTA($G$120:BA$120)+1))*(1+discount_rate),0)</f>
        <v>0</v>
      </c>
      <c r="BB155" s="1" cm="1">
        <f t="array" aca="1" ref="BB155" ca="1">IF(AND($B155=BB$28,$B155=$B156-1),NPV(discount_rate,OFFSET(BB120,,,,COUNTA($G$120:$CE$120)-COUNTA($G$120:BB$120)+1)-OFFSET(BB121,,,,COUNTA($G$120:$CE$120)-COUNTA($G$120:BB$120)+1))*(1+discount_rate),0)</f>
        <v>0</v>
      </c>
      <c r="BC155" s="1" cm="1">
        <f t="array" aca="1" ref="BC155" ca="1">IF(AND($B155=BC$28,$B155=$B156-1),NPV(discount_rate,OFFSET(BC120,,,,COUNTA($G$120:$CE$120)-COUNTA($G$120:BC$120)+1)-OFFSET(BC121,,,,COUNTA($G$120:$CE$120)-COUNTA($G$120:BC$120)+1))*(1+discount_rate),0)</f>
        <v>0</v>
      </c>
      <c r="BD155" s="1" cm="1">
        <f t="array" aca="1" ref="BD155" ca="1">IF(AND($B155=BD$28,$B155=$B156-1),NPV(discount_rate,OFFSET(BD120,,,,COUNTA($G$120:$CE$120)-COUNTA($G$120:BD$120)+1)-OFFSET(BD121,,,,COUNTA($G$120:$CE$120)-COUNTA($G$120:BD$120)+1))*(1+discount_rate),0)</f>
        <v>0</v>
      </c>
      <c r="BE155" s="1" cm="1">
        <f t="array" aca="1" ref="BE155" ca="1">IF(AND($B155=BE$28,$B155=$B156-1),NPV(discount_rate,OFFSET(BE120,,,,COUNTA($G$120:$CE$120)-COUNTA($G$120:BE$120)+1)-OFFSET(BE121,,,,COUNTA($G$120:$CE$120)-COUNTA($G$120:BE$120)+1))*(1+discount_rate),0)</f>
        <v>0</v>
      </c>
      <c r="BF155" s="1" cm="1">
        <f t="array" aca="1" ref="BF155" ca="1">IF(AND($B155=BF$28,$B155=$B156-1),NPV(discount_rate,OFFSET(BF120,,,,COUNTA($G$120:$CE$120)-COUNTA($G$120:BF$120)+1)-OFFSET(BF121,,,,COUNTA($G$120:$CE$120)-COUNTA($G$120:BF$120)+1))*(1+discount_rate),0)</f>
        <v>0</v>
      </c>
      <c r="BG155" s="1" cm="1">
        <f t="array" aca="1" ref="BG155" ca="1">IF(AND($B155=BG$28,$B155=$B156-1),NPV(discount_rate,OFFSET(BG120,,,,COUNTA($G$120:$CE$120)-COUNTA($G$120:BG$120)+1)-OFFSET(BG121,,,,COUNTA($G$120:$CE$120)-COUNTA($G$120:BG$120)+1))*(1+discount_rate),0)</f>
        <v>0</v>
      </c>
      <c r="BH155" s="1" cm="1">
        <f t="array" aca="1" ref="BH155" ca="1">IF(AND($B155=BH$28,$B155=$B156-1),NPV(discount_rate,OFFSET(BH120,,,,COUNTA($G$120:$CE$120)-COUNTA($G$120:BH$120)+1)-OFFSET(BH121,,,,COUNTA($G$120:$CE$120)-COUNTA($G$120:BH$120)+1))*(1+discount_rate),0)</f>
        <v>0</v>
      </c>
      <c r="BI155" s="1" cm="1">
        <f t="array" aca="1" ref="BI155" ca="1">IF(AND($B155=BI$28,$B155=$B156-1),NPV(discount_rate,OFFSET(BI120,,,,COUNTA($G$120:$CE$120)-COUNTA($G$120:BI$120)+1)-OFFSET(BI121,,,,COUNTA($G$120:$CE$120)-COUNTA($G$120:BI$120)+1))*(1+discount_rate),0)</f>
        <v>0</v>
      </c>
      <c r="BJ155" s="1" cm="1">
        <f t="array" aca="1" ref="BJ155" ca="1">IF(AND($B155=BJ$28,$B155=$B156-1),NPV(discount_rate,OFFSET(BJ120,,,,COUNTA($G$120:$CE$120)-COUNTA($G$120:BJ$120)+1)-OFFSET(BJ121,,,,COUNTA($G$120:$CE$120)-COUNTA($G$120:BJ$120)+1))*(1+discount_rate),0)</f>
        <v>0</v>
      </c>
      <c r="BK155" s="1" cm="1">
        <f t="array" aca="1" ref="BK155" ca="1">IF(AND($B155=BK$28,$B155=$B156-1),NPV(discount_rate,OFFSET(BK120,,,,COUNTA($G$120:$CE$120)-COUNTA($G$120:BK$120)+1)-OFFSET(BK121,,,,COUNTA($G$120:$CE$120)-COUNTA($G$120:BK$120)+1))*(1+discount_rate),0)</f>
        <v>0</v>
      </c>
      <c r="BL155" s="1" cm="1">
        <f t="array" aca="1" ref="BL155" ca="1">IF(AND($B155=BL$28,$B155=$B156-1),NPV(discount_rate,OFFSET(BL120,,,,COUNTA($G$120:$CE$120)-COUNTA($G$120:BL$120)+1)-OFFSET(BL121,,,,COUNTA($G$120:$CE$120)-COUNTA($G$120:BL$120)+1))*(1+discount_rate),0)</f>
        <v>0</v>
      </c>
      <c r="BM155" s="1" cm="1">
        <f t="array" aca="1" ref="BM155" ca="1">IF(AND($B155=BM$28,$B155=$B156-1),NPV(discount_rate,OFFSET(BM120,,,,COUNTA($G$120:$CE$120)-COUNTA($G$120:BM$120)+1)-OFFSET(BM121,,,,COUNTA($G$120:$CE$120)-COUNTA($G$120:BM$120)+1))*(1+discount_rate),0)</f>
        <v>0</v>
      </c>
      <c r="BN155" s="1" cm="1">
        <f t="array" aca="1" ref="BN155" ca="1">IF(AND($B155=BN$28,$B155=$B156-1),NPV(discount_rate,OFFSET(BN120,,,,COUNTA($G$120:$CE$120)-COUNTA($G$120:BN$120)+1)-OFFSET(BN121,,,,COUNTA($G$120:$CE$120)-COUNTA($G$120:BN$120)+1))*(1+discount_rate),0)</f>
        <v>0</v>
      </c>
      <c r="BO155" s="1" cm="1">
        <f t="array" aca="1" ref="BO155" ca="1">IF(AND($B155=BO$28,$B155=$B156-1),NPV(discount_rate,OFFSET(BO120,,,,COUNTA($G$120:$CE$120)-COUNTA($G$120:BO$120)+1)-OFFSET(BO121,,,,COUNTA($G$120:$CE$120)-COUNTA($G$120:BO$120)+1))*(1+discount_rate),0)</f>
        <v>0</v>
      </c>
      <c r="BP155" s="1" cm="1">
        <f t="array" aca="1" ref="BP155" ca="1">IF(AND($B155=BP$28,$B155=$B156-1),NPV(discount_rate,OFFSET(BP120,,,,COUNTA($G$120:$CE$120)-COUNTA($G$120:BP$120)+1)-OFFSET(BP121,,,,COUNTA($G$120:$CE$120)-COUNTA($G$120:BP$120)+1))*(1+discount_rate),0)</f>
        <v>0</v>
      </c>
      <c r="BQ155" s="1" cm="1">
        <f t="array" aca="1" ref="BQ155" ca="1">IF(AND($B155=BQ$28,$B155=$B156-1),NPV(discount_rate,OFFSET(BQ120,,,,COUNTA($G$120:$CE$120)-COUNTA($G$120:BQ$120)+1)-OFFSET(BQ121,,,,COUNTA($G$120:$CE$120)-COUNTA($G$120:BQ$120)+1))*(1+discount_rate),0)</f>
        <v>0</v>
      </c>
      <c r="BR155" s="1" cm="1">
        <f t="array" aca="1" ref="BR155" ca="1">IF(AND($B155=BR$28,$B155=$B156-1),NPV(discount_rate,OFFSET(BR120,,,,COUNTA($G$120:$CE$120)-COUNTA($G$120:BR$120)+1)-OFFSET(BR121,,,,COUNTA($G$120:$CE$120)-COUNTA($G$120:BR$120)+1))*(1+discount_rate),0)</f>
        <v>0</v>
      </c>
      <c r="BS155" s="1" cm="1">
        <f t="array" aca="1" ref="BS155" ca="1">IF(AND($B155=BS$28,$B155=$B156-1),NPV(discount_rate,OFFSET(BS120,,,,COUNTA($G$120:$CE$120)-COUNTA($G$120:BS$120)+1)-OFFSET(BS121,,,,COUNTA($G$120:$CE$120)-COUNTA($G$120:BS$120)+1))*(1+discount_rate),0)</f>
        <v>0</v>
      </c>
      <c r="BT155" s="1" cm="1">
        <f t="array" aca="1" ref="BT155" ca="1">IF(AND($B155=BT$28,$B155=$B156-1),NPV(discount_rate,OFFSET(BT120,,,,COUNTA($G$120:$CE$120)-COUNTA($G$120:BT$120)+1)-OFFSET(BT121,,,,COUNTA($G$120:$CE$120)-COUNTA($G$120:BT$120)+1))*(1+discount_rate),0)</f>
        <v>0</v>
      </c>
      <c r="BU155" s="1" cm="1">
        <f t="array" aca="1" ref="BU155" ca="1">IF(AND($B155=BU$28,$B155=$B156-1),NPV(discount_rate,OFFSET(BU120,,,,COUNTA($G$120:$CE$120)-COUNTA($G$120:BU$120)+1)-OFFSET(BU121,,,,COUNTA($G$120:$CE$120)-COUNTA($G$120:BU$120)+1))*(1+discount_rate),0)</f>
        <v>0</v>
      </c>
      <c r="BV155" s="1" cm="1">
        <f t="array" aca="1" ref="BV155" ca="1">IF(AND($B155=BV$28,$B155=$B156-1),NPV(discount_rate,OFFSET(BV120,,,,COUNTA($G$120:$CE$120)-COUNTA($G$120:BV$120)+1)-OFFSET(BV121,,,,COUNTA($G$120:$CE$120)-COUNTA($G$120:BV$120)+1))*(1+discount_rate),0)</f>
        <v>0</v>
      </c>
      <c r="BW155" s="1" cm="1">
        <f t="array" aca="1" ref="BW155" ca="1">IF(AND($B155=BW$28,$B155=$B156-1),NPV(discount_rate,OFFSET(BW120,,,,COUNTA($G$120:$CE$120)-COUNTA($G$120:BW$120)+1)-OFFSET(BW121,,,,COUNTA($G$120:$CE$120)-COUNTA($G$120:BW$120)+1))*(1+discount_rate),0)</f>
        <v>0</v>
      </c>
      <c r="BX155" s="1" cm="1">
        <f t="array" aca="1" ref="BX155" ca="1">IF(AND($B155=BX$28,$B155=$B156-1),NPV(discount_rate,OFFSET(BX120,,,,COUNTA($G$120:$CE$120)-COUNTA($G$120:BX$120)+1)-OFFSET(BX121,,,,COUNTA($G$120:$CE$120)-COUNTA($G$120:BX$120)+1))*(1+discount_rate),0)</f>
        <v>0</v>
      </c>
      <c r="BY155" s="1" cm="1">
        <f t="array" aca="1" ref="BY155" ca="1">IF(AND($B155=BY$28,$B155=$B156-1),NPV(discount_rate,OFFSET(BY120,,,,COUNTA($G$120:$CE$120)-COUNTA($G$120:BY$120)+1)-OFFSET(BY121,,,,COUNTA($G$120:$CE$120)-COUNTA($G$120:BY$120)+1))*(1+discount_rate),0)</f>
        <v>0</v>
      </c>
      <c r="BZ155" s="1" cm="1">
        <f t="array" aca="1" ref="BZ155" ca="1">IF(AND($B155=BZ$28,$B155=$B156-1),NPV(discount_rate,OFFSET(BZ120,,,,COUNTA($G$120:$CE$120)-COUNTA($G$120:BZ$120)+1)-OFFSET(BZ121,,,,COUNTA($G$120:$CE$120)-COUNTA($G$120:BZ$120)+1))*(1+discount_rate),0)</f>
        <v>0</v>
      </c>
      <c r="CA155" s="1" cm="1">
        <f t="array" aca="1" ref="CA155" ca="1">IF(AND($B155=CA$28,$B155=$B156-1),NPV(discount_rate,OFFSET(CA120,,,,COUNTA($G$120:$CE$120)-COUNTA($G$120:CA$120)+1)-OFFSET(CA121,,,,COUNTA($G$120:$CE$120)-COUNTA($G$120:CA$120)+1))*(1+discount_rate),0)</f>
        <v>0</v>
      </c>
      <c r="CB155" s="1" cm="1">
        <f t="array" aca="1" ref="CB155" ca="1">IF(AND($B155=CB$28,$B155=$B156-1),NPV(discount_rate,OFFSET(CB120,,,,COUNTA($G$120:$CE$120)-COUNTA($G$120:CB$120)+1)-OFFSET(CB121,,,,COUNTA($G$120:$CE$120)-COUNTA($G$120:CB$120)+1))*(1+discount_rate),0)</f>
        <v>0</v>
      </c>
      <c r="CC155" s="1" cm="1">
        <f t="array" aca="1" ref="CC155" ca="1">IF(AND($B155=CC$28,$B155=$B156-1),NPV(discount_rate,OFFSET(CC120,,,,COUNTA($G$120:$CE$120)-COUNTA($G$120:CC$120)+1)-OFFSET(CC121,,,,COUNTA($G$120:$CE$120)-COUNTA($G$120:CC$120)+1))*(1+discount_rate),0)</f>
        <v>0</v>
      </c>
      <c r="CD155" s="1" cm="1">
        <f t="array" aca="1" ref="CD155" ca="1">IF(AND($B155=CD$28,$B155=$B156-1),NPV(discount_rate,OFFSET(CD120,,,,COUNTA($G$120:$CE$120)-COUNTA($G$120:CD$120)+1)-OFFSET(CD121,,,,COUNTA($G$120:$CE$120)-COUNTA($G$120:CD$120)+1))*(1+discount_rate),0)</f>
        <v>0</v>
      </c>
      <c r="CE155" s="1" cm="1">
        <f t="array" aca="1" ref="CE155" ca="1">IF(AND($B155=CE$28,$B155=$B156-1),NPV(discount_rate,OFFSET(CE120,,,,COUNTA($G$120:$CE$120)-COUNTA($G$120:CE$120)+1)-OFFSET(CE121,,,,COUNTA($G$120:$CE$120)-COUNTA($G$120:CE$120)+1))*(1+discount_rate),0)</f>
        <v>0</v>
      </c>
    </row>
    <row r="156" spans="2:83" x14ac:dyDescent="0.35">
      <c r="B156">
        <f t="shared" ref="B156:B182" si="164">B155+1</f>
        <v>2025</v>
      </c>
      <c r="D156" t="s">
        <v>29</v>
      </c>
      <c r="G156" s="1" cm="1">
        <f t="array" aca="1" ref="G156" ca="1">IF(AND($B156=G$28,$B156=$B157-1),NPV(discount_rate,OFFSET(G121,,,,COUNTA($G$120:$CE$120)-COUNTA($G$120:G$120)+1)-OFFSET(G122,,,,COUNTA($G$120:$CE$120)-COUNTA($G$120:G$120)+1))*(1+discount_rate),0)</f>
        <v>0</v>
      </c>
      <c r="H156" s="1" cm="1">
        <f t="array" aca="1" ref="H156" ca="1">IF(AND($B156=H$28,$B156=$B157-1),NPV(discount_rate,OFFSET(H121,,,,COUNTA($G$120:$CE$120)-COUNTA($G$120:H$120)+1)-OFFSET(H122,,,,COUNTA($G$120:$CE$120)-COUNTA($G$120:H$120)+1))*(1+discount_rate),0)</f>
        <v>216.48307675870427</v>
      </c>
      <c r="I156" s="1" cm="1">
        <f t="array" aca="1" ref="I156" ca="1">IF(AND($B156=I$28,$B156=$B157-1),NPV(discount_rate,OFFSET(I121,,,,COUNTA($G$120:$CE$120)-COUNTA($G$120:I$120)+1)-OFFSET(I122,,,,COUNTA($G$120:$CE$120)-COUNTA($G$120:I$120)+1))*(1+discount_rate),0)</f>
        <v>0</v>
      </c>
      <c r="J156" s="1" cm="1">
        <f t="array" aca="1" ref="J156" ca="1">IF(AND($B156=J$28,$B156=$B157-1),NPV(discount_rate,OFFSET(J121,,,,COUNTA($G$120:$CE$120)-COUNTA($G$120:J$120)+1)-OFFSET(J122,,,,COUNTA($G$120:$CE$120)-COUNTA($G$120:J$120)+1))*(1+discount_rate),0)</f>
        <v>0</v>
      </c>
      <c r="K156" s="1" cm="1">
        <f t="array" aca="1" ref="K156" ca="1">IF(AND($B156=K$28,$B156=$B157-1),NPV(discount_rate,OFFSET(K121,,,,COUNTA($G$120:$CE$120)-COUNTA($G$120:K$120)+1)-OFFSET(K122,,,,COUNTA($G$120:$CE$120)-COUNTA($G$120:K$120)+1))*(1+discount_rate),0)</f>
        <v>0</v>
      </c>
      <c r="L156" s="1" cm="1">
        <f t="array" aca="1" ref="L156" ca="1">IF(AND($B156=L$28,$B156=$B157-1),NPV(discount_rate,OFFSET(L121,,,,COUNTA($G$120:$CE$120)-COUNTA($G$120:L$120)+1)-OFFSET(L122,,,,COUNTA($G$120:$CE$120)-COUNTA($G$120:L$120)+1))*(1+discount_rate),0)</f>
        <v>0</v>
      </c>
      <c r="M156" s="1" cm="1">
        <f t="array" aca="1" ref="M156" ca="1">IF(AND($B156=M$28,$B156=$B157-1),NPV(discount_rate,OFFSET(M121,,,,COUNTA($G$120:$CE$120)-COUNTA($G$120:M$120)+1)-OFFSET(M122,,,,COUNTA($G$120:$CE$120)-COUNTA($G$120:M$120)+1))*(1+discount_rate),0)</f>
        <v>0</v>
      </c>
      <c r="N156" s="1" cm="1">
        <f t="array" aca="1" ref="N156" ca="1">IF(AND($B156=N$28,$B156=$B157-1),NPV(discount_rate,OFFSET(N121,,,,COUNTA($G$120:$CE$120)-COUNTA($G$120:N$120)+1)-OFFSET(N122,,,,COUNTA($G$120:$CE$120)-COUNTA($G$120:N$120)+1))*(1+discount_rate),0)</f>
        <v>0</v>
      </c>
      <c r="O156" s="1" cm="1">
        <f t="array" aca="1" ref="O156" ca="1">IF(AND($B156=O$28,$B156=$B157-1),NPV(discount_rate,OFFSET(O121,,,,COUNTA($G$120:$CE$120)-COUNTA($G$120:O$120)+1)-OFFSET(O122,,,,COUNTA($G$120:$CE$120)-COUNTA($G$120:O$120)+1))*(1+discount_rate),0)</f>
        <v>0</v>
      </c>
      <c r="P156" s="1" cm="1">
        <f t="array" aca="1" ref="P156" ca="1">IF(AND($B156=P$28,$B156=$B157-1),NPV(discount_rate,OFFSET(P121,,,,COUNTA($G$120:$CE$120)-COUNTA($G$120:P$120)+1)-OFFSET(P122,,,,COUNTA($G$120:$CE$120)-COUNTA($G$120:P$120)+1))*(1+discount_rate),0)</f>
        <v>0</v>
      </c>
      <c r="Q156" s="1" cm="1">
        <f t="array" aca="1" ref="Q156" ca="1">IF(AND($B156=Q$28,$B156=$B157-1),NPV(discount_rate,OFFSET(Q121,,,,COUNTA($G$120:$CE$120)-COUNTA($G$120:Q$120)+1)-OFFSET(Q122,,,,COUNTA($G$120:$CE$120)-COUNTA($G$120:Q$120)+1))*(1+discount_rate),0)</f>
        <v>0</v>
      </c>
      <c r="R156" s="1" cm="1">
        <f t="array" aca="1" ref="R156" ca="1">IF(AND($B156=R$28,$B156=$B157-1),NPV(discount_rate,OFFSET(R121,,,,COUNTA($G$120:$CE$120)-COUNTA($G$120:R$120)+1)-OFFSET(R122,,,,COUNTA($G$120:$CE$120)-COUNTA($G$120:R$120)+1))*(1+discount_rate),0)</f>
        <v>0</v>
      </c>
      <c r="S156" s="1" cm="1">
        <f t="array" aca="1" ref="S156" ca="1">IF(AND($B156=S$28,$B156=$B157-1),NPV(discount_rate,OFFSET(S121,,,,COUNTA($G$120:$CE$120)-COUNTA($G$120:S$120)+1)-OFFSET(S122,,,,COUNTA($G$120:$CE$120)-COUNTA($G$120:S$120)+1))*(1+discount_rate),0)</f>
        <v>0</v>
      </c>
      <c r="T156" s="1" cm="1">
        <f t="array" aca="1" ref="T156" ca="1">IF(AND($B156=T$28,$B156=$B157-1),NPV(discount_rate,OFFSET(T121,,,,COUNTA($G$120:$CE$120)-COUNTA($G$120:T$120)+1)-OFFSET(T122,,,,COUNTA($G$120:$CE$120)-COUNTA($G$120:T$120)+1))*(1+discount_rate),0)</f>
        <v>0</v>
      </c>
      <c r="U156" s="1" cm="1">
        <f t="array" aca="1" ref="U156" ca="1">IF(AND($B156=U$28,$B156=$B157-1),NPV(discount_rate,OFFSET(U121,,,,COUNTA($G$120:$CE$120)-COUNTA($G$120:U$120)+1)-OFFSET(U122,,,,COUNTA($G$120:$CE$120)-COUNTA($G$120:U$120)+1))*(1+discount_rate),0)</f>
        <v>0</v>
      </c>
      <c r="V156" s="1" cm="1">
        <f t="array" aca="1" ref="V156" ca="1">IF(AND($B156=V$28,$B156=$B157-1),NPV(discount_rate,OFFSET(V121,,,,COUNTA($G$120:$CE$120)-COUNTA($G$120:V$120)+1)-OFFSET(V122,,,,COUNTA($G$120:$CE$120)-COUNTA($G$120:V$120)+1))*(1+discount_rate),0)</f>
        <v>0</v>
      </c>
      <c r="W156" s="1" cm="1">
        <f t="array" aca="1" ref="W156" ca="1">IF(AND($B156=W$28,$B156=$B157-1),NPV(discount_rate,OFFSET(W121,,,,COUNTA($G$120:$CE$120)-COUNTA($G$120:W$120)+1)-OFFSET(W122,,,,COUNTA($G$120:$CE$120)-COUNTA($G$120:W$120)+1))*(1+discount_rate),0)</f>
        <v>0</v>
      </c>
      <c r="X156" s="1" cm="1">
        <f t="array" aca="1" ref="X156" ca="1">IF(AND($B156=X$28,$B156=$B157-1),NPV(discount_rate,OFFSET(X121,,,,COUNTA($G$120:$CE$120)-COUNTA($G$120:X$120)+1)-OFFSET(X122,,,,COUNTA($G$120:$CE$120)-COUNTA($G$120:X$120)+1))*(1+discount_rate),0)</f>
        <v>0</v>
      </c>
      <c r="Y156" s="1" cm="1">
        <f t="array" aca="1" ref="Y156" ca="1">IF(AND($B156=Y$28,$B156=$B157-1),NPV(discount_rate,OFFSET(Y121,,,,COUNTA($G$120:$CE$120)-COUNTA($G$120:Y$120)+1)-OFFSET(Y122,,,,COUNTA($G$120:$CE$120)-COUNTA($G$120:Y$120)+1))*(1+discount_rate),0)</f>
        <v>0</v>
      </c>
      <c r="Z156" s="1" cm="1">
        <f t="array" aca="1" ref="Z156" ca="1">IF(AND($B156=Z$28,$B156=$B157-1),NPV(discount_rate,OFFSET(Z121,,,,COUNTA($G$120:$CE$120)-COUNTA($G$120:Z$120)+1)-OFFSET(Z122,,,,COUNTA($G$120:$CE$120)-COUNTA($G$120:Z$120)+1))*(1+discount_rate),0)</f>
        <v>0</v>
      </c>
      <c r="AA156" s="1" cm="1">
        <f t="array" aca="1" ref="AA156" ca="1">IF(AND($B156=AA$28,$B156=$B157-1),NPV(discount_rate,OFFSET(AA121,,,,COUNTA($G$120:$CE$120)-COUNTA($G$120:AA$120)+1)-OFFSET(AA122,,,,COUNTA($G$120:$CE$120)-COUNTA($G$120:AA$120)+1))*(1+discount_rate),0)</f>
        <v>0</v>
      </c>
      <c r="AB156" s="1" cm="1">
        <f t="array" aca="1" ref="AB156" ca="1">IF(AND($B156=AB$28,$B156=$B157-1),NPV(discount_rate,OFFSET(AB121,,,,COUNTA($G$120:$CE$120)-COUNTA($G$120:AB$120)+1)-OFFSET(AB122,,,,COUNTA($G$120:$CE$120)-COUNTA($G$120:AB$120)+1))*(1+discount_rate),0)</f>
        <v>0</v>
      </c>
      <c r="AC156" s="1" cm="1">
        <f t="array" aca="1" ref="AC156" ca="1">IF(AND($B156=AC$28,$B156=$B157-1),NPV(discount_rate,OFFSET(AC121,,,,COUNTA($G$120:$CE$120)-COUNTA($G$120:AC$120)+1)-OFFSET(AC122,,,,COUNTA($G$120:$CE$120)-COUNTA($G$120:AC$120)+1))*(1+discount_rate),0)</f>
        <v>0</v>
      </c>
      <c r="AD156" s="1" cm="1">
        <f t="array" aca="1" ref="AD156" ca="1">IF(AND($B156=AD$28,$B156=$B157-1),NPV(discount_rate,OFFSET(AD121,,,,COUNTA($G$120:$CE$120)-COUNTA($G$120:AD$120)+1)-OFFSET(AD122,,,,COUNTA($G$120:$CE$120)-COUNTA($G$120:AD$120)+1))*(1+discount_rate),0)</f>
        <v>0</v>
      </c>
      <c r="AE156" s="1" cm="1">
        <f t="array" aca="1" ref="AE156" ca="1">IF(AND($B156=AE$28,$B156=$B157-1),NPV(discount_rate,OFFSET(AE121,,,,COUNTA($G$120:$CE$120)-COUNTA($G$120:AE$120)+1)-OFFSET(AE122,,,,COUNTA($G$120:$CE$120)-COUNTA($G$120:AE$120)+1))*(1+discount_rate),0)</f>
        <v>0</v>
      </c>
      <c r="AF156" s="1" cm="1">
        <f t="array" aca="1" ref="AF156" ca="1">IF(AND($B156=AF$28,$B156=$B157-1),NPV(discount_rate,OFFSET(AF121,,,,COUNTA($G$120:$CE$120)-COUNTA($G$120:AF$120)+1)-OFFSET(AF122,,,,COUNTA($G$120:$CE$120)-COUNTA($G$120:AF$120)+1))*(1+discount_rate),0)</f>
        <v>0</v>
      </c>
      <c r="AG156" s="1" cm="1">
        <f t="array" aca="1" ref="AG156" ca="1">IF(AND($B156=AG$28,$B156=$B157-1),NPV(discount_rate,OFFSET(AG121,,,,COUNTA($G$120:$CE$120)-COUNTA($G$120:AG$120)+1)-OFFSET(AG122,,,,COUNTA($G$120:$CE$120)-COUNTA($G$120:AG$120)+1))*(1+discount_rate),0)</f>
        <v>0</v>
      </c>
      <c r="AH156" s="1" cm="1">
        <f t="array" aca="1" ref="AH156" ca="1">IF(AND($B156=AH$28,$B156=$B157-1),NPV(discount_rate,OFFSET(AH121,,,,COUNTA($G$120:$CE$120)-COUNTA($G$120:AH$120)+1)-OFFSET(AH122,,,,COUNTA($G$120:$CE$120)-COUNTA($G$120:AH$120)+1))*(1+discount_rate),0)</f>
        <v>0</v>
      </c>
      <c r="AI156" s="1" cm="1">
        <f t="array" aca="1" ref="AI156" ca="1">IF(AND($B156=AI$28,$B156=$B157-1),NPV(discount_rate,OFFSET(AI121,,,,COUNTA($G$120:$CE$120)-COUNTA($G$120:AI$120)+1)-OFFSET(AI122,,,,COUNTA($G$120:$CE$120)-COUNTA($G$120:AI$120)+1))*(1+discount_rate),0)</f>
        <v>0</v>
      </c>
      <c r="AJ156" s="1" cm="1">
        <f t="array" aca="1" ref="AJ156" ca="1">IF(AND($B156=AJ$28,$B156=$B157-1),NPV(discount_rate,OFFSET(AJ121,,,,COUNTA($G$120:$CE$120)-COUNTA($G$120:AJ$120)+1)-OFFSET(AJ122,,,,COUNTA($G$120:$CE$120)-COUNTA($G$120:AJ$120)+1))*(1+discount_rate),0)</f>
        <v>0</v>
      </c>
      <c r="AK156" s="1" cm="1">
        <f t="array" aca="1" ref="AK156" ca="1">IF(AND($B156=AK$28,$B156=$B157-1),NPV(discount_rate,OFFSET(AK121,,,,COUNTA($G$120:$CE$120)-COUNTA($G$120:AK$120)+1)-OFFSET(AK122,,,,COUNTA($G$120:$CE$120)-COUNTA($G$120:AK$120)+1))*(1+discount_rate),0)</f>
        <v>0</v>
      </c>
      <c r="AL156" s="1" cm="1">
        <f t="array" aca="1" ref="AL156" ca="1">IF(AND($B156=AL$28,$B156=$B157-1),NPV(discount_rate,OFFSET(AL121,,,,COUNTA($G$120:$CE$120)-COUNTA($G$120:AL$120)+1)-OFFSET(AL122,,,,COUNTA($G$120:$CE$120)-COUNTA($G$120:AL$120)+1))*(1+discount_rate),0)</f>
        <v>0</v>
      </c>
      <c r="AM156" s="1" cm="1">
        <f t="array" aca="1" ref="AM156" ca="1">IF(AND($B156=AM$28,$B156=$B157-1),NPV(discount_rate,OFFSET(AM121,,,,COUNTA($G$120:$CE$120)-COUNTA($G$120:AM$120)+1)-OFFSET(AM122,,,,COUNTA($G$120:$CE$120)-COUNTA($G$120:AM$120)+1))*(1+discount_rate),0)</f>
        <v>0</v>
      </c>
      <c r="AN156" s="1" cm="1">
        <f t="array" aca="1" ref="AN156" ca="1">IF(AND($B156=AN$28,$B156=$B157-1),NPV(discount_rate,OFFSET(AN121,,,,COUNTA($G$120:$CE$120)-COUNTA($G$120:AN$120)+1)-OFFSET(AN122,,,,COUNTA($G$120:$CE$120)-COUNTA($G$120:AN$120)+1))*(1+discount_rate),0)</f>
        <v>0</v>
      </c>
      <c r="AO156" s="1" cm="1">
        <f t="array" aca="1" ref="AO156" ca="1">IF(AND($B156=AO$28,$B156=$B157-1),NPV(discount_rate,OFFSET(AO121,,,,COUNTA($G$120:$CE$120)-COUNTA($G$120:AO$120)+1)-OFFSET(AO122,,,,COUNTA($G$120:$CE$120)-COUNTA($G$120:AO$120)+1))*(1+discount_rate),0)</f>
        <v>0</v>
      </c>
      <c r="AP156" s="1" cm="1">
        <f t="array" aca="1" ref="AP156" ca="1">IF(AND($B156=AP$28,$B156=$B157-1),NPV(discount_rate,OFFSET(AP121,,,,COUNTA($G$120:$CE$120)-COUNTA($G$120:AP$120)+1)-OFFSET(AP122,,,,COUNTA($G$120:$CE$120)-COUNTA($G$120:AP$120)+1))*(1+discount_rate),0)</f>
        <v>0</v>
      </c>
      <c r="AQ156" s="1" cm="1">
        <f t="array" aca="1" ref="AQ156" ca="1">IF(AND($B156=AQ$28,$B156=$B157-1),NPV(discount_rate,OFFSET(AQ121,,,,COUNTA($G$120:$CE$120)-COUNTA($G$120:AQ$120)+1)-OFFSET(AQ122,,,,COUNTA($G$120:$CE$120)-COUNTA($G$120:AQ$120)+1))*(1+discount_rate),0)</f>
        <v>0</v>
      </c>
      <c r="AR156" s="1" cm="1">
        <f t="array" aca="1" ref="AR156" ca="1">IF(AND($B156=AR$28,$B156=$B157-1),NPV(discount_rate,OFFSET(AR121,,,,COUNTA($G$120:$CE$120)-COUNTA($G$120:AR$120)+1)-OFFSET(AR122,,,,COUNTA($G$120:$CE$120)-COUNTA($G$120:AR$120)+1))*(1+discount_rate),0)</f>
        <v>0</v>
      </c>
      <c r="AS156" s="1" cm="1">
        <f t="array" aca="1" ref="AS156" ca="1">IF(AND($B156=AS$28,$B156=$B157-1),NPV(discount_rate,OFFSET(AS121,,,,COUNTA($G$120:$CE$120)-COUNTA($G$120:AS$120)+1)-OFFSET(AS122,,,,COUNTA($G$120:$CE$120)-COUNTA($G$120:AS$120)+1))*(1+discount_rate),0)</f>
        <v>0</v>
      </c>
      <c r="AT156" s="1" cm="1">
        <f t="array" aca="1" ref="AT156" ca="1">IF(AND($B156=AT$28,$B156=$B157-1),NPV(discount_rate,OFFSET(AT121,,,,COUNTA($G$120:$CE$120)-COUNTA($G$120:AT$120)+1)-OFFSET(AT122,,,,COUNTA($G$120:$CE$120)-COUNTA($G$120:AT$120)+1))*(1+discount_rate),0)</f>
        <v>0</v>
      </c>
      <c r="AU156" s="1" cm="1">
        <f t="array" aca="1" ref="AU156" ca="1">IF(AND($B156=AU$28,$B156=$B157-1),NPV(discount_rate,OFFSET(AU121,,,,COUNTA($G$120:$CE$120)-COUNTA($G$120:AU$120)+1)-OFFSET(AU122,,,,COUNTA($G$120:$CE$120)-COUNTA($G$120:AU$120)+1))*(1+discount_rate),0)</f>
        <v>0</v>
      </c>
      <c r="AV156" s="1" cm="1">
        <f t="array" aca="1" ref="AV156" ca="1">IF(AND($B156=AV$28,$B156=$B157-1),NPV(discount_rate,OFFSET(AV121,,,,COUNTA($G$120:$CE$120)-COUNTA($G$120:AV$120)+1)-OFFSET(AV122,,,,COUNTA($G$120:$CE$120)-COUNTA($G$120:AV$120)+1))*(1+discount_rate),0)</f>
        <v>0</v>
      </c>
      <c r="AW156" s="1" cm="1">
        <f t="array" aca="1" ref="AW156" ca="1">IF(AND($B156=AW$28,$B156=$B157-1),NPV(discount_rate,OFFSET(AW121,,,,COUNTA($G$120:$CE$120)-COUNTA($G$120:AW$120)+1)-OFFSET(AW122,,,,COUNTA($G$120:$CE$120)-COUNTA($G$120:AW$120)+1))*(1+discount_rate),0)</f>
        <v>0</v>
      </c>
      <c r="AX156" s="1" cm="1">
        <f t="array" aca="1" ref="AX156" ca="1">IF(AND($B156=AX$28,$B156=$B157-1),NPV(discount_rate,OFFSET(AX121,,,,COUNTA($G$120:$CE$120)-COUNTA($G$120:AX$120)+1)-OFFSET(AX122,,,,COUNTA($G$120:$CE$120)-COUNTA($G$120:AX$120)+1))*(1+discount_rate),0)</f>
        <v>0</v>
      </c>
      <c r="AY156" s="1" cm="1">
        <f t="array" aca="1" ref="AY156" ca="1">IF(AND($B156=AY$28,$B156=$B157-1),NPV(discount_rate,OFFSET(AY121,,,,COUNTA($G$120:$CE$120)-COUNTA($G$120:AY$120)+1)-OFFSET(AY122,,,,COUNTA($G$120:$CE$120)-COUNTA($G$120:AY$120)+1))*(1+discount_rate),0)</f>
        <v>0</v>
      </c>
      <c r="AZ156" s="1" cm="1">
        <f t="array" aca="1" ref="AZ156" ca="1">IF(AND($B156=AZ$28,$B156=$B157-1),NPV(discount_rate,OFFSET(AZ121,,,,COUNTA($G$120:$CE$120)-COUNTA($G$120:AZ$120)+1)-OFFSET(AZ122,,,,COUNTA($G$120:$CE$120)-COUNTA($G$120:AZ$120)+1))*(1+discount_rate),0)</f>
        <v>0</v>
      </c>
      <c r="BA156" s="1" cm="1">
        <f t="array" aca="1" ref="BA156" ca="1">IF(AND($B156=BA$28,$B156=$B157-1),NPV(discount_rate,OFFSET(BA121,,,,COUNTA($G$120:$CE$120)-COUNTA($G$120:BA$120)+1)-OFFSET(BA122,,,,COUNTA($G$120:$CE$120)-COUNTA($G$120:BA$120)+1))*(1+discount_rate),0)</f>
        <v>0</v>
      </c>
      <c r="BB156" s="1" cm="1">
        <f t="array" aca="1" ref="BB156" ca="1">IF(AND($B156=BB$28,$B156=$B157-1),NPV(discount_rate,OFFSET(BB121,,,,COUNTA($G$120:$CE$120)-COUNTA($G$120:BB$120)+1)-OFFSET(BB122,,,,COUNTA($G$120:$CE$120)-COUNTA($G$120:BB$120)+1))*(1+discount_rate),0)</f>
        <v>0</v>
      </c>
      <c r="BC156" s="1" cm="1">
        <f t="array" aca="1" ref="BC156" ca="1">IF(AND($B156=BC$28,$B156=$B157-1),NPV(discount_rate,OFFSET(BC121,,,,COUNTA($G$120:$CE$120)-COUNTA($G$120:BC$120)+1)-OFFSET(BC122,,,,COUNTA($G$120:$CE$120)-COUNTA($G$120:BC$120)+1))*(1+discount_rate),0)</f>
        <v>0</v>
      </c>
      <c r="BD156" s="1" cm="1">
        <f t="array" aca="1" ref="BD156" ca="1">IF(AND($B156=BD$28,$B156=$B157-1),NPV(discount_rate,OFFSET(BD121,,,,COUNTA($G$120:$CE$120)-COUNTA($G$120:BD$120)+1)-OFFSET(BD122,,,,COUNTA($G$120:$CE$120)-COUNTA($G$120:BD$120)+1))*(1+discount_rate),0)</f>
        <v>0</v>
      </c>
      <c r="BE156" s="1" cm="1">
        <f t="array" aca="1" ref="BE156" ca="1">IF(AND($B156=BE$28,$B156=$B157-1),NPV(discount_rate,OFFSET(BE121,,,,COUNTA($G$120:$CE$120)-COUNTA($G$120:BE$120)+1)-OFFSET(BE122,,,,COUNTA($G$120:$CE$120)-COUNTA($G$120:BE$120)+1))*(1+discount_rate),0)</f>
        <v>0</v>
      </c>
      <c r="BF156" s="1" cm="1">
        <f t="array" aca="1" ref="BF156" ca="1">IF(AND($B156=BF$28,$B156=$B157-1),NPV(discount_rate,OFFSET(BF121,,,,COUNTA($G$120:$CE$120)-COUNTA($G$120:BF$120)+1)-OFFSET(BF122,,,,COUNTA($G$120:$CE$120)-COUNTA($G$120:BF$120)+1))*(1+discount_rate),0)</f>
        <v>0</v>
      </c>
      <c r="BG156" s="1" cm="1">
        <f t="array" aca="1" ref="BG156" ca="1">IF(AND($B156=BG$28,$B156=$B157-1),NPV(discount_rate,OFFSET(BG121,,,,COUNTA($G$120:$CE$120)-COUNTA($G$120:BG$120)+1)-OFFSET(BG122,,,,COUNTA($G$120:$CE$120)-COUNTA($G$120:BG$120)+1))*(1+discount_rate),0)</f>
        <v>0</v>
      </c>
      <c r="BH156" s="1" cm="1">
        <f t="array" aca="1" ref="BH156" ca="1">IF(AND($B156=BH$28,$B156=$B157-1),NPV(discount_rate,OFFSET(BH121,,,,COUNTA($G$120:$CE$120)-COUNTA($G$120:BH$120)+1)-OFFSET(BH122,,,,COUNTA($G$120:$CE$120)-COUNTA($G$120:BH$120)+1))*(1+discount_rate),0)</f>
        <v>0</v>
      </c>
      <c r="BI156" s="1" cm="1">
        <f t="array" aca="1" ref="BI156" ca="1">IF(AND($B156=BI$28,$B156=$B157-1),NPV(discount_rate,OFFSET(BI121,,,,COUNTA($G$120:$CE$120)-COUNTA($G$120:BI$120)+1)-OFFSET(BI122,,,,COUNTA($G$120:$CE$120)-COUNTA($G$120:BI$120)+1))*(1+discount_rate),0)</f>
        <v>0</v>
      </c>
      <c r="BJ156" s="1" cm="1">
        <f t="array" aca="1" ref="BJ156" ca="1">IF(AND($B156=BJ$28,$B156=$B157-1),NPV(discount_rate,OFFSET(BJ121,,,,COUNTA($G$120:$CE$120)-COUNTA($G$120:BJ$120)+1)-OFFSET(BJ122,,,,COUNTA($G$120:$CE$120)-COUNTA($G$120:BJ$120)+1))*(1+discount_rate),0)</f>
        <v>0</v>
      </c>
      <c r="BK156" s="1" cm="1">
        <f t="array" aca="1" ref="BK156" ca="1">IF(AND($B156=BK$28,$B156=$B157-1),NPV(discount_rate,OFFSET(BK121,,,,COUNTA($G$120:$CE$120)-COUNTA($G$120:BK$120)+1)-OFFSET(BK122,,,,COUNTA($G$120:$CE$120)-COUNTA($G$120:BK$120)+1))*(1+discount_rate),0)</f>
        <v>0</v>
      </c>
      <c r="BL156" s="1" cm="1">
        <f t="array" aca="1" ref="BL156" ca="1">IF(AND($B156=BL$28,$B156=$B157-1),NPV(discount_rate,OFFSET(BL121,,,,COUNTA($G$120:$CE$120)-COUNTA($G$120:BL$120)+1)-OFFSET(BL122,,,,COUNTA($G$120:$CE$120)-COUNTA($G$120:BL$120)+1))*(1+discount_rate),0)</f>
        <v>0</v>
      </c>
      <c r="BM156" s="1" cm="1">
        <f t="array" aca="1" ref="BM156" ca="1">IF(AND($B156=BM$28,$B156=$B157-1),NPV(discount_rate,OFFSET(BM121,,,,COUNTA($G$120:$CE$120)-COUNTA($G$120:BM$120)+1)-OFFSET(BM122,,,,COUNTA($G$120:$CE$120)-COUNTA($G$120:BM$120)+1))*(1+discount_rate),0)</f>
        <v>0</v>
      </c>
      <c r="BN156" s="1" cm="1">
        <f t="array" aca="1" ref="BN156" ca="1">IF(AND($B156=BN$28,$B156=$B157-1),NPV(discount_rate,OFFSET(BN121,,,,COUNTA($G$120:$CE$120)-COUNTA($G$120:BN$120)+1)-OFFSET(BN122,,,,COUNTA($G$120:$CE$120)-COUNTA($G$120:BN$120)+1))*(1+discount_rate),0)</f>
        <v>0</v>
      </c>
      <c r="BO156" s="1" cm="1">
        <f t="array" aca="1" ref="BO156" ca="1">IF(AND($B156=BO$28,$B156=$B157-1),NPV(discount_rate,OFFSET(BO121,,,,COUNTA($G$120:$CE$120)-COUNTA($G$120:BO$120)+1)-OFFSET(BO122,,,,COUNTA($G$120:$CE$120)-COUNTA($G$120:BO$120)+1))*(1+discount_rate),0)</f>
        <v>0</v>
      </c>
      <c r="BP156" s="1" cm="1">
        <f t="array" aca="1" ref="BP156" ca="1">IF(AND($B156=BP$28,$B156=$B157-1),NPV(discount_rate,OFFSET(BP121,,,,COUNTA($G$120:$CE$120)-COUNTA($G$120:BP$120)+1)-OFFSET(BP122,,,,COUNTA($G$120:$CE$120)-COUNTA($G$120:BP$120)+1))*(1+discount_rate),0)</f>
        <v>0</v>
      </c>
      <c r="BQ156" s="1" cm="1">
        <f t="array" aca="1" ref="BQ156" ca="1">IF(AND($B156=BQ$28,$B156=$B157-1),NPV(discount_rate,OFFSET(BQ121,,,,COUNTA($G$120:$CE$120)-COUNTA($G$120:BQ$120)+1)-OFFSET(BQ122,,,,COUNTA($G$120:$CE$120)-COUNTA($G$120:BQ$120)+1))*(1+discount_rate),0)</f>
        <v>0</v>
      </c>
      <c r="BR156" s="1" cm="1">
        <f t="array" aca="1" ref="BR156" ca="1">IF(AND($B156=BR$28,$B156=$B157-1),NPV(discount_rate,OFFSET(BR121,,,,COUNTA($G$120:$CE$120)-COUNTA($G$120:BR$120)+1)-OFFSET(BR122,,,,COUNTA($G$120:$CE$120)-COUNTA($G$120:BR$120)+1))*(1+discount_rate),0)</f>
        <v>0</v>
      </c>
      <c r="BS156" s="1" cm="1">
        <f t="array" aca="1" ref="BS156" ca="1">IF(AND($B156=BS$28,$B156=$B157-1),NPV(discount_rate,OFFSET(BS121,,,,COUNTA($G$120:$CE$120)-COUNTA($G$120:BS$120)+1)-OFFSET(BS122,,,,COUNTA($G$120:$CE$120)-COUNTA($G$120:BS$120)+1))*(1+discount_rate),0)</f>
        <v>0</v>
      </c>
      <c r="BT156" s="1" cm="1">
        <f t="array" aca="1" ref="BT156" ca="1">IF(AND($B156=BT$28,$B156=$B157-1),NPV(discount_rate,OFFSET(BT121,,,,COUNTA($G$120:$CE$120)-COUNTA($G$120:BT$120)+1)-OFFSET(BT122,,,,COUNTA($G$120:$CE$120)-COUNTA($G$120:BT$120)+1))*(1+discount_rate),0)</f>
        <v>0</v>
      </c>
      <c r="BU156" s="1" cm="1">
        <f t="array" aca="1" ref="BU156" ca="1">IF(AND($B156=BU$28,$B156=$B157-1),NPV(discount_rate,OFFSET(BU121,,,,COUNTA($G$120:$CE$120)-COUNTA($G$120:BU$120)+1)-OFFSET(BU122,,,,COUNTA($G$120:$CE$120)-COUNTA($G$120:BU$120)+1))*(1+discount_rate),0)</f>
        <v>0</v>
      </c>
      <c r="BV156" s="1" cm="1">
        <f t="array" aca="1" ref="BV156" ca="1">IF(AND($B156=BV$28,$B156=$B157-1),NPV(discount_rate,OFFSET(BV121,,,,COUNTA($G$120:$CE$120)-COUNTA($G$120:BV$120)+1)-OFFSET(BV122,,,,COUNTA($G$120:$CE$120)-COUNTA($G$120:BV$120)+1))*(1+discount_rate),0)</f>
        <v>0</v>
      </c>
      <c r="BW156" s="1" cm="1">
        <f t="array" aca="1" ref="BW156" ca="1">IF(AND($B156=BW$28,$B156=$B157-1),NPV(discount_rate,OFFSET(BW121,,,,COUNTA($G$120:$CE$120)-COUNTA($G$120:BW$120)+1)-OFFSET(BW122,,,,COUNTA($G$120:$CE$120)-COUNTA($G$120:BW$120)+1))*(1+discount_rate),0)</f>
        <v>0</v>
      </c>
      <c r="BX156" s="1" cm="1">
        <f t="array" aca="1" ref="BX156" ca="1">IF(AND($B156=BX$28,$B156=$B157-1),NPV(discount_rate,OFFSET(BX121,,,,COUNTA($G$120:$CE$120)-COUNTA($G$120:BX$120)+1)-OFFSET(BX122,,,,COUNTA($G$120:$CE$120)-COUNTA($G$120:BX$120)+1))*(1+discount_rate),0)</f>
        <v>0</v>
      </c>
      <c r="BY156" s="1" cm="1">
        <f t="array" aca="1" ref="BY156" ca="1">IF(AND($B156=BY$28,$B156=$B157-1),NPV(discount_rate,OFFSET(BY121,,,,COUNTA($G$120:$CE$120)-COUNTA($G$120:BY$120)+1)-OFFSET(BY122,,,,COUNTA($G$120:$CE$120)-COUNTA($G$120:BY$120)+1))*(1+discount_rate),0)</f>
        <v>0</v>
      </c>
      <c r="BZ156" s="1" cm="1">
        <f t="array" aca="1" ref="BZ156" ca="1">IF(AND($B156=BZ$28,$B156=$B157-1),NPV(discount_rate,OFFSET(BZ121,,,,COUNTA($G$120:$CE$120)-COUNTA($G$120:BZ$120)+1)-OFFSET(BZ122,,,,COUNTA($G$120:$CE$120)-COUNTA($G$120:BZ$120)+1))*(1+discount_rate),0)</f>
        <v>0</v>
      </c>
      <c r="CA156" s="1" cm="1">
        <f t="array" aca="1" ref="CA156" ca="1">IF(AND($B156=CA$28,$B156=$B157-1),NPV(discount_rate,OFFSET(CA121,,,,COUNTA($G$120:$CE$120)-COUNTA($G$120:CA$120)+1)-OFFSET(CA122,,,,COUNTA($G$120:$CE$120)-COUNTA($G$120:CA$120)+1))*(1+discount_rate),0)</f>
        <v>0</v>
      </c>
      <c r="CB156" s="1" cm="1">
        <f t="array" aca="1" ref="CB156" ca="1">IF(AND($B156=CB$28,$B156=$B157-1),NPV(discount_rate,OFFSET(CB121,,,,COUNTA($G$120:$CE$120)-COUNTA($G$120:CB$120)+1)-OFFSET(CB122,,,,COUNTA($G$120:$CE$120)-COUNTA($G$120:CB$120)+1))*(1+discount_rate),0)</f>
        <v>0</v>
      </c>
      <c r="CC156" s="1" cm="1">
        <f t="array" aca="1" ref="CC156" ca="1">IF(AND($B156=CC$28,$B156=$B157-1),NPV(discount_rate,OFFSET(CC121,,,,COUNTA($G$120:$CE$120)-COUNTA($G$120:CC$120)+1)-OFFSET(CC122,,,,COUNTA($G$120:$CE$120)-COUNTA($G$120:CC$120)+1))*(1+discount_rate),0)</f>
        <v>0</v>
      </c>
      <c r="CD156" s="1" cm="1">
        <f t="array" aca="1" ref="CD156" ca="1">IF(AND($B156=CD$28,$B156=$B157-1),NPV(discount_rate,OFFSET(CD121,,,,COUNTA($G$120:$CE$120)-COUNTA($G$120:CD$120)+1)-OFFSET(CD122,,,,COUNTA($G$120:$CE$120)-COUNTA($G$120:CD$120)+1))*(1+discount_rate),0)</f>
        <v>0</v>
      </c>
      <c r="CE156" s="1" cm="1">
        <f t="array" aca="1" ref="CE156" ca="1">IF(AND($B156=CE$28,$B156=$B157-1),NPV(discount_rate,OFFSET(CE121,,,,COUNTA($G$120:$CE$120)-COUNTA($G$120:CE$120)+1)-OFFSET(CE122,,,,COUNTA($G$120:$CE$120)-COUNTA($G$120:CE$120)+1))*(1+discount_rate),0)</f>
        <v>0</v>
      </c>
    </row>
    <row r="157" spans="2:83" x14ac:dyDescent="0.35">
      <c r="B157">
        <f t="shared" si="164"/>
        <v>2026</v>
      </c>
      <c r="D157" t="s">
        <v>29</v>
      </c>
      <c r="G157" s="1" cm="1">
        <f t="array" aca="1" ref="G157" ca="1">IF(AND($B157=G$28,$B157=$B158-1),NPV(discount_rate,OFFSET(G122,,,,COUNTA($G$120:$CE$120)-COUNTA($G$120:G$120)+1)-OFFSET(G123,,,,COUNTA($G$120:$CE$120)-COUNTA($G$120:G$120)+1))*(1+discount_rate),0)</f>
        <v>0</v>
      </c>
      <c r="H157" s="1" cm="1">
        <f t="array" aca="1" ref="H157" ca="1">IF(AND($B157=H$28,$B157=$B158-1),NPV(discount_rate,OFFSET(H122,,,,COUNTA($G$120:$CE$120)-COUNTA($G$120:H$120)+1)-OFFSET(H123,,,,COUNTA($G$120:$CE$120)-COUNTA($G$120:H$120)+1))*(1+discount_rate),0)</f>
        <v>0</v>
      </c>
      <c r="I157" s="1" cm="1">
        <f t="array" aca="1" ref="I157" ca="1">IF(AND($B157=I$28,$B157=$B158-1),NPV(discount_rate,OFFSET(I122,,,,COUNTA($G$120:$CE$120)-COUNTA($G$120:I$120)+1)-OFFSET(I123,,,,COUNTA($G$120:$CE$120)-COUNTA($G$120:I$120)+1))*(1+discount_rate),0)</f>
        <v>286.78005219901513</v>
      </c>
      <c r="J157" s="1" cm="1">
        <f t="array" aca="1" ref="J157" ca="1">IF(AND($B157=J$28,$B157=$B158-1),NPV(discount_rate,OFFSET(J122,,,,COUNTA($G$120:$CE$120)-COUNTA($G$120:J$120)+1)-OFFSET(J123,,,,COUNTA($G$120:$CE$120)-COUNTA($G$120:J$120)+1))*(1+discount_rate),0)</f>
        <v>0</v>
      </c>
      <c r="K157" s="1" cm="1">
        <f t="array" aca="1" ref="K157" ca="1">IF(AND($B157=K$28,$B157=$B158-1),NPV(discount_rate,OFFSET(K122,,,,COUNTA($G$120:$CE$120)-COUNTA($G$120:K$120)+1)-OFFSET(K123,,,,COUNTA($G$120:$CE$120)-COUNTA($G$120:K$120)+1))*(1+discount_rate),0)</f>
        <v>0</v>
      </c>
      <c r="L157" s="1" cm="1">
        <f t="array" aca="1" ref="L157" ca="1">IF(AND($B157=L$28,$B157=$B158-1),NPV(discount_rate,OFFSET(L122,,,,COUNTA($G$120:$CE$120)-COUNTA($G$120:L$120)+1)-OFFSET(L123,,,,COUNTA($G$120:$CE$120)-COUNTA($G$120:L$120)+1))*(1+discount_rate),0)</f>
        <v>0</v>
      </c>
      <c r="M157" s="1" cm="1">
        <f t="array" aca="1" ref="M157" ca="1">IF(AND($B157=M$28,$B157=$B158-1),NPV(discount_rate,OFFSET(M122,,,,COUNTA($G$120:$CE$120)-COUNTA($G$120:M$120)+1)-OFFSET(M123,,,,COUNTA($G$120:$CE$120)-COUNTA($G$120:M$120)+1))*(1+discount_rate),0)</f>
        <v>0</v>
      </c>
      <c r="N157" s="1" cm="1">
        <f t="array" aca="1" ref="N157" ca="1">IF(AND($B157=N$28,$B157=$B158-1),NPV(discount_rate,OFFSET(N122,,,,COUNTA($G$120:$CE$120)-COUNTA($G$120:N$120)+1)-OFFSET(N123,,,,COUNTA($G$120:$CE$120)-COUNTA($G$120:N$120)+1))*(1+discount_rate),0)</f>
        <v>0</v>
      </c>
      <c r="O157" s="1" cm="1">
        <f t="array" aca="1" ref="O157" ca="1">IF(AND($B157=O$28,$B157=$B158-1),NPV(discount_rate,OFFSET(O122,,,,COUNTA($G$120:$CE$120)-COUNTA($G$120:O$120)+1)-OFFSET(O123,,,,COUNTA($G$120:$CE$120)-COUNTA($G$120:O$120)+1))*(1+discount_rate),0)</f>
        <v>0</v>
      </c>
      <c r="P157" s="1" cm="1">
        <f t="array" aca="1" ref="P157" ca="1">IF(AND($B157=P$28,$B157=$B158-1),NPV(discount_rate,OFFSET(P122,,,,COUNTA($G$120:$CE$120)-COUNTA($G$120:P$120)+1)-OFFSET(P123,,,,COUNTA($G$120:$CE$120)-COUNTA($G$120:P$120)+1))*(1+discount_rate),0)</f>
        <v>0</v>
      </c>
      <c r="Q157" s="1" cm="1">
        <f t="array" aca="1" ref="Q157" ca="1">IF(AND($B157=Q$28,$B157=$B158-1),NPV(discount_rate,OFFSET(Q122,,,,COUNTA($G$120:$CE$120)-COUNTA($G$120:Q$120)+1)-OFFSET(Q123,,,,COUNTA($G$120:$CE$120)-COUNTA($G$120:Q$120)+1))*(1+discount_rate),0)</f>
        <v>0</v>
      </c>
      <c r="R157" s="1" cm="1">
        <f t="array" aca="1" ref="R157" ca="1">IF(AND($B157=R$28,$B157=$B158-1),NPV(discount_rate,OFFSET(R122,,,,COUNTA($G$120:$CE$120)-COUNTA($G$120:R$120)+1)-OFFSET(R123,,,,COUNTA($G$120:$CE$120)-COUNTA($G$120:R$120)+1))*(1+discount_rate),0)</f>
        <v>0</v>
      </c>
      <c r="S157" s="1" cm="1">
        <f t="array" aca="1" ref="S157" ca="1">IF(AND($B157=S$28,$B157=$B158-1),NPV(discount_rate,OFFSET(S122,,,,COUNTA($G$120:$CE$120)-COUNTA($G$120:S$120)+1)-OFFSET(S123,,,,COUNTA($G$120:$CE$120)-COUNTA($G$120:S$120)+1))*(1+discount_rate),0)</f>
        <v>0</v>
      </c>
      <c r="T157" s="1" cm="1">
        <f t="array" aca="1" ref="T157" ca="1">IF(AND($B157=T$28,$B157=$B158-1),NPV(discount_rate,OFFSET(T122,,,,COUNTA($G$120:$CE$120)-COUNTA($G$120:T$120)+1)-OFFSET(T123,,,,COUNTA($G$120:$CE$120)-COUNTA($G$120:T$120)+1))*(1+discount_rate),0)</f>
        <v>0</v>
      </c>
      <c r="U157" s="1" cm="1">
        <f t="array" aca="1" ref="U157" ca="1">IF(AND($B157=U$28,$B157=$B158-1),NPV(discount_rate,OFFSET(U122,,,,COUNTA($G$120:$CE$120)-COUNTA($G$120:U$120)+1)-OFFSET(U123,,,,COUNTA($G$120:$CE$120)-COUNTA($G$120:U$120)+1))*(1+discount_rate),0)</f>
        <v>0</v>
      </c>
      <c r="V157" s="1" cm="1">
        <f t="array" aca="1" ref="V157" ca="1">IF(AND($B157=V$28,$B157=$B158-1),NPV(discount_rate,OFFSET(V122,,,,COUNTA($G$120:$CE$120)-COUNTA($G$120:V$120)+1)-OFFSET(V123,,,,COUNTA($G$120:$CE$120)-COUNTA($G$120:V$120)+1))*(1+discount_rate),0)</f>
        <v>0</v>
      </c>
      <c r="W157" s="1" cm="1">
        <f t="array" aca="1" ref="W157" ca="1">IF(AND($B157=W$28,$B157=$B158-1),NPV(discount_rate,OFFSET(W122,,,,COUNTA($G$120:$CE$120)-COUNTA($G$120:W$120)+1)-OFFSET(W123,,,,COUNTA($G$120:$CE$120)-COUNTA($G$120:W$120)+1))*(1+discount_rate),0)</f>
        <v>0</v>
      </c>
      <c r="X157" s="1" cm="1">
        <f t="array" aca="1" ref="X157" ca="1">IF(AND($B157=X$28,$B157=$B158-1),NPV(discount_rate,OFFSET(X122,,,,COUNTA($G$120:$CE$120)-COUNTA($G$120:X$120)+1)-OFFSET(X123,,,,COUNTA($G$120:$CE$120)-COUNTA($G$120:X$120)+1))*(1+discount_rate),0)</f>
        <v>0</v>
      </c>
      <c r="Y157" s="1" cm="1">
        <f t="array" aca="1" ref="Y157" ca="1">IF(AND($B157=Y$28,$B157=$B158-1),NPV(discount_rate,OFFSET(Y122,,,,COUNTA($G$120:$CE$120)-COUNTA($G$120:Y$120)+1)-OFFSET(Y123,,,,COUNTA($G$120:$CE$120)-COUNTA($G$120:Y$120)+1))*(1+discount_rate),0)</f>
        <v>0</v>
      </c>
      <c r="Z157" s="1" cm="1">
        <f t="array" aca="1" ref="Z157" ca="1">IF(AND($B157=Z$28,$B157=$B158-1),NPV(discount_rate,OFFSET(Z122,,,,COUNTA($G$120:$CE$120)-COUNTA($G$120:Z$120)+1)-OFFSET(Z123,,,,COUNTA($G$120:$CE$120)-COUNTA($G$120:Z$120)+1))*(1+discount_rate),0)</f>
        <v>0</v>
      </c>
      <c r="AA157" s="1" cm="1">
        <f t="array" aca="1" ref="AA157" ca="1">IF(AND($B157=AA$28,$B157=$B158-1),NPV(discount_rate,OFFSET(AA122,,,,COUNTA($G$120:$CE$120)-COUNTA($G$120:AA$120)+1)-OFFSET(AA123,,,,COUNTA($G$120:$CE$120)-COUNTA($G$120:AA$120)+1))*(1+discount_rate),0)</f>
        <v>0</v>
      </c>
      <c r="AB157" s="1" cm="1">
        <f t="array" aca="1" ref="AB157" ca="1">IF(AND($B157=AB$28,$B157=$B158-1),NPV(discount_rate,OFFSET(AB122,,,,COUNTA($G$120:$CE$120)-COUNTA($G$120:AB$120)+1)-OFFSET(AB123,,,,COUNTA($G$120:$CE$120)-COUNTA($G$120:AB$120)+1))*(1+discount_rate),0)</f>
        <v>0</v>
      </c>
      <c r="AC157" s="1" cm="1">
        <f t="array" aca="1" ref="AC157" ca="1">IF(AND($B157=AC$28,$B157=$B158-1),NPV(discount_rate,OFFSET(AC122,,,,COUNTA($G$120:$CE$120)-COUNTA($G$120:AC$120)+1)-OFFSET(AC123,,,,COUNTA($G$120:$CE$120)-COUNTA($G$120:AC$120)+1))*(1+discount_rate),0)</f>
        <v>0</v>
      </c>
      <c r="AD157" s="1" cm="1">
        <f t="array" aca="1" ref="AD157" ca="1">IF(AND($B157=AD$28,$B157=$B158-1),NPV(discount_rate,OFFSET(AD122,,,,COUNTA($G$120:$CE$120)-COUNTA($G$120:AD$120)+1)-OFFSET(AD123,,,,COUNTA($G$120:$CE$120)-COUNTA($G$120:AD$120)+1))*(1+discount_rate),0)</f>
        <v>0</v>
      </c>
      <c r="AE157" s="1" cm="1">
        <f t="array" aca="1" ref="AE157" ca="1">IF(AND($B157=AE$28,$B157=$B158-1),NPV(discount_rate,OFFSET(AE122,,,,COUNTA($G$120:$CE$120)-COUNTA($G$120:AE$120)+1)-OFFSET(AE123,,,,COUNTA($G$120:$CE$120)-COUNTA($G$120:AE$120)+1))*(1+discount_rate),0)</f>
        <v>0</v>
      </c>
      <c r="AF157" s="1" cm="1">
        <f t="array" aca="1" ref="AF157" ca="1">IF(AND($B157=AF$28,$B157=$B158-1),NPV(discount_rate,OFFSET(AF122,,,,COUNTA($G$120:$CE$120)-COUNTA($G$120:AF$120)+1)-OFFSET(AF123,,,,COUNTA($G$120:$CE$120)-COUNTA($G$120:AF$120)+1))*(1+discount_rate),0)</f>
        <v>0</v>
      </c>
      <c r="AG157" s="1" cm="1">
        <f t="array" aca="1" ref="AG157" ca="1">IF(AND($B157=AG$28,$B157=$B158-1),NPV(discount_rate,OFFSET(AG122,,,,COUNTA($G$120:$CE$120)-COUNTA($G$120:AG$120)+1)-OFFSET(AG123,,,,COUNTA($G$120:$CE$120)-COUNTA($G$120:AG$120)+1))*(1+discount_rate),0)</f>
        <v>0</v>
      </c>
      <c r="AH157" s="1" cm="1">
        <f t="array" aca="1" ref="AH157" ca="1">IF(AND($B157=AH$28,$B157=$B158-1),NPV(discount_rate,OFFSET(AH122,,,,COUNTA($G$120:$CE$120)-COUNTA($G$120:AH$120)+1)-OFFSET(AH123,,,,COUNTA($G$120:$CE$120)-COUNTA($G$120:AH$120)+1))*(1+discount_rate),0)</f>
        <v>0</v>
      </c>
      <c r="AI157" s="1" cm="1">
        <f t="array" aca="1" ref="AI157" ca="1">IF(AND($B157=AI$28,$B157=$B158-1),NPV(discount_rate,OFFSET(AI122,,,,COUNTA($G$120:$CE$120)-COUNTA($G$120:AI$120)+1)-OFFSET(AI123,,,,COUNTA($G$120:$CE$120)-COUNTA($G$120:AI$120)+1))*(1+discount_rate),0)</f>
        <v>0</v>
      </c>
      <c r="AJ157" s="1" cm="1">
        <f t="array" aca="1" ref="AJ157" ca="1">IF(AND($B157=AJ$28,$B157=$B158-1),NPV(discount_rate,OFFSET(AJ122,,,,COUNTA($G$120:$CE$120)-COUNTA($G$120:AJ$120)+1)-OFFSET(AJ123,,,,COUNTA($G$120:$CE$120)-COUNTA($G$120:AJ$120)+1))*(1+discount_rate),0)</f>
        <v>0</v>
      </c>
      <c r="AK157" s="1" cm="1">
        <f t="array" aca="1" ref="AK157" ca="1">IF(AND($B157=AK$28,$B157=$B158-1),NPV(discount_rate,OFFSET(AK122,,,,COUNTA($G$120:$CE$120)-COUNTA($G$120:AK$120)+1)-OFFSET(AK123,,,,COUNTA($G$120:$CE$120)-COUNTA($G$120:AK$120)+1))*(1+discount_rate),0)</f>
        <v>0</v>
      </c>
      <c r="AL157" s="1" cm="1">
        <f t="array" aca="1" ref="AL157" ca="1">IF(AND($B157=AL$28,$B157=$B158-1),NPV(discount_rate,OFFSET(AL122,,,,COUNTA($G$120:$CE$120)-COUNTA($G$120:AL$120)+1)-OFFSET(AL123,,,,COUNTA($G$120:$CE$120)-COUNTA($G$120:AL$120)+1))*(1+discount_rate),0)</f>
        <v>0</v>
      </c>
      <c r="AM157" s="1" cm="1">
        <f t="array" aca="1" ref="AM157" ca="1">IF(AND($B157=AM$28,$B157=$B158-1),NPV(discount_rate,OFFSET(AM122,,,,COUNTA($G$120:$CE$120)-COUNTA($G$120:AM$120)+1)-OFFSET(AM123,,,,COUNTA($G$120:$CE$120)-COUNTA($G$120:AM$120)+1))*(1+discount_rate),0)</f>
        <v>0</v>
      </c>
      <c r="AN157" s="1" cm="1">
        <f t="array" aca="1" ref="AN157" ca="1">IF(AND($B157=AN$28,$B157=$B158-1),NPV(discount_rate,OFFSET(AN122,,,,COUNTA($G$120:$CE$120)-COUNTA($G$120:AN$120)+1)-OFFSET(AN123,,,,COUNTA($G$120:$CE$120)-COUNTA($G$120:AN$120)+1))*(1+discount_rate),0)</f>
        <v>0</v>
      </c>
      <c r="AO157" s="1" cm="1">
        <f t="array" aca="1" ref="AO157" ca="1">IF(AND($B157=AO$28,$B157=$B158-1),NPV(discount_rate,OFFSET(AO122,,,,COUNTA($G$120:$CE$120)-COUNTA($G$120:AO$120)+1)-OFFSET(AO123,,,,COUNTA($G$120:$CE$120)-COUNTA($G$120:AO$120)+1))*(1+discount_rate),0)</f>
        <v>0</v>
      </c>
      <c r="AP157" s="1" cm="1">
        <f t="array" aca="1" ref="AP157" ca="1">IF(AND($B157=AP$28,$B157=$B158-1),NPV(discount_rate,OFFSET(AP122,,,,COUNTA($G$120:$CE$120)-COUNTA($G$120:AP$120)+1)-OFFSET(AP123,,,,COUNTA($G$120:$CE$120)-COUNTA($G$120:AP$120)+1))*(1+discount_rate),0)</f>
        <v>0</v>
      </c>
      <c r="AQ157" s="1" cm="1">
        <f t="array" aca="1" ref="AQ157" ca="1">IF(AND($B157=AQ$28,$B157=$B158-1),NPV(discount_rate,OFFSET(AQ122,,,,COUNTA($G$120:$CE$120)-COUNTA($G$120:AQ$120)+1)-OFFSET(AQ123,,,,COUNTA($G$120:$CE$120)-COUNTA($G$120:AQ$120)+1))*(1+discount_rate),0)</f>
        <v>0</v>
      </c>
      <c r="AR157" s="1" cm="1">
        <f t="array" aca="1" ref="AR157" ca="1">IF(AND($B157=AR$28,$B157=$B158-1),NPV(discount_rate,OFFSET(AR122,,,,COUNTA($G$120:$CE$120)-COUNTA($G$120:AR$120)+1)-OFFSET(AR123,,,,COUNTA($G$120:$CE$120)-COUNTA($G$120:AR$120)+1))*(1+discount_rate),0)</f>
        <v>0</v>
      </c>
      <c r="AS157" s="1" cm="1">
        <f t="array" aca="1" ref="AS157" ca="1">IF(AND($B157=AS$28,$B157=$B158-1),NPV(discount_rate,OFFSET(AS122,,,,COUNTA($G$120:$CE$120)-COUNTA($G$120:AS$120)+1)-OFFSET(AS123,,,,COUNTA($G$120:$CE$120)-COUNTA($G$120:AS$120)+1))*(1+discount_rate),0)</f>
        <v>0</v>
      </c>
      <c r="AT157" s="1" cm="1">
        <f t="array" aca="1" ref="AT157" ca="1">IF(AND($B157=AT$28,$B157=$B158-1),NPV(discount_rate,OFFSET(AT122,,,,COUNTA($G$120:$CE$120)-COUNTA($G$120:AT$120)+1)-OFFSET(AT123,,,,COUNTA($G$120:$CE$120)-COUNTA($G$120:AT$120)+1))*(1+discount_rate),0)</f>
        <v>0</v>
      </c>
      <c r="AU157" s="1" cm="1">
        <f t="array" aca="1" ref="AU157" ca="1">IF(AND($B157=AU$28,$B157=$B158-1),NPV(discount_rate,OFFSET(AU122,,,,COUNTA($G$120:$CE$120)-COUNTA($G$120:AU$120)+1)-OFFSET(AU123,,,,COUNTA($G$120:$CE$120)-COUNTA($G$120:AU$120)+1))*(1+discount_rate),0)</f>
        <v>0</v>
      </c>
      <c r="AV157" s="1" cm="1">
        <f t="array" aca="1" ref="AV157" ca="1">IF(AND($B157=AV$28,$B157=$B158-1),NPV(discount_rate,OFFSET(AV122,,,,COUNTA($G$120:$CE$120)-COUNTA($G$120:AV$120)+1)-OFFSET(AV123,,,,COUNTA($G$120:$CE$120)-COUNTA($G$120:AV$120)+1))*(1+discount_rate),0)</f>
        <v>0</v>
      </c>
      <c r="AW157" s="1" cm="1">
        <f t="array" aca="1" ref="AW157" ca="1">IF(AND($B157=AW$28,$B157=$B158-1),NPV(discount_rate,OFFSET(AW122,,,,COUNTA($G$120:$CE$120)-COUNTA($G$120:AW$120)+1)-OFFSET(AW123,,,,COUNTA($G$120:$CE$120)-COUNTA($G$120:AW$120)+1))*(1+discount_rate),0)</f>
        <v>0</v>
      </c>
      <c r="AX157" s="1" cm="1">
        <f t="array" aca="1" ref="AX157" ca="1">IF(AND($B157=AX$28,$B157=$B158-1),NPV(discount_rate,OFFSET(AX122,,,,COUNTA($G$120:$CE$120)-COUNTA($G$120:AX$120)+1)-OFFSET(AX123,,,,COUNTA($G$120:$CE$120)-COUNTA($G$120:AX$120)+1))*(1+discount_rate),0)</f>
        <v>0</v>
      </c>
      <c r="AY157" s="1" cm="1">
        <f t="array" aca="1" ref="AY157" ca="1">IF(AND($B157=AY$28,$B157=$B158-1),NPV(discount_rate,OFFSET(AY122,,,,COUNTA($G$120:$CE$120)-COUNTA($G$120:AY$120)+1)-OFFSET(AY123,,,,COUNTA($G$120:$CE$120)-COUNTA($G$120:AY$120)+1))*(1+discount_rate),0)</f>
        <v>0</v>
      </c>
      <c r="AZ157" s="1" cm="1">
        <f t="array" aca="1" ref="AZ157" ca="1">IF(AND($B157=AZ$28,$B157=$B158-1),NPV(discount_rate,OFFSET(AZ122,,,,COUNTA($G$120:$CE$120)-COUNTA($G$120:AZ$120)+1)-OFFSET(AZ123,,,,COUNTA($G$120:$CE$120)-COUNTA($G$120:AZ$120)+1))*(1+discount_rate),0)</f>
        <v>0</v>
      </c>
      <c r="BA157" s="1" cm="1">
        <f t="array" aca="1" ref="BA157" ca="1">IF(AND($B157=BA$28,$B157=$B158-1),NPV(discount_rate,OFFSET(BA122,,,,COUNTA($G$120:$CE$120)-COUNTA($G$120:BA$120)+1)-OFFSET(BA123,,,,COUNTA($G$120:$CE$120)-COUNTA($G$120:BA$120)+1))*(1+discount_rate),0)</f>
        <v>0</v>
      </c>
      <c r="BB157" s="1" cm="1">
        <f t="array" aca="1" ref="BB157" ca="1">IF(AND($B157=BB$28,$B157=$B158-1),NPV(discount_rate,OFFSET(BB122,,,,COUNTA($G$120:$CE$120)-COUNTA($G$120:BB$120)+1)-OFFSET(BB123,,,,COUNTA($G$120:$CE$120)-COUNTA($G$120:BB$120)+1))*(1+discount_rate),0)</f>
        <v>0</v>
      </c>
      <c r="BC157" s="1" cm="1">
        <f t="array" aca="1" ref="BC157" ca="1">IF(AND($B157=BC$28,$B157=$B158-1),NPV(discount_rate,OFFSET(BC122,,,,COUNTA($G$120:$CE$120)-COUNTA($G$120:BC$120)+1)-OFFSET(BC123,,,,COUNTA($G$120:$CE$120)-COUNTA($G$120:BC$120)+1))*(1+discount_rate),0)</f>
        <v>0</v>
      </c>
      <c r="BD157" s="1" cm="1">
        <f t="array" aca="1" ref="BD157" ca="1">IF(AND($B157=BD$28,$B157=$B158-1),NPV(discount_rate,OFFSET(BD122,,,,COUNTA($G$120:$CE$120)-COUNTA($G$120:BD$120)+1)-OFFSET(BD123,,,,COUNTA($G$120:$CE$120)-COUNTA($G$120:BD$120)+1))*(1+discount_rate),0)</f>
        <v>0</v>
      </c>
      <c r="BE157" s="1" cm="1">
        <f t="array" aca="1" ref="BE157" ca="1">IF(AND($B157=BE$28,$B157=$B158-1),NPV(discount_rate,OFFSET(BE122,,,,COUNTA($G$120:$CE$120)-COUNTA($G$120:BE$120)+1)-OFFSET(BE123,,,,COUNTA($G$120:$CE$120)-COUNTA($G$120:BE$120)+1))*(1+discount_rate),0)</f>
        <v>0</v>
      </c>
      <c r="BF157" s="1" cm="1">
        <f t="array" aca="1" ref="BF157" ca="1">IF(AND($B157=BF$28,$B157=$B158-1),NPV(discount_rate,OFFSET(BF122,,,,COUNTA($G$120:$CE$120)-COUNTA($G$120:BF$120)+1)-OFFSET(BF123,,,,COUNTA($G$120:$CE$120)-COUNTA($G$120:BF$120)+1))*(1+discount_rate),0)</f>
        <v>0</v>
      </c>
      <c r="BG157" s="1" cm="1">
        <f t="array" aca="1" ref="BG157" ca="1">IF(AND($B157=BG$28,$B157=$B158-1),NPV(discount_rate,OFFSET(BG122,,,,COUNTA($G$120:$CE$120)-COUNTA($G$120:BG$120)+1)-OFFSET(BG123,,,,COUNTA($G$120:$CE$120)-COUNTA($G$120:BG$120)+1))*(1+discount_rate),0)</f>
        <v>0</v>
      </c>
      <c r="BH157" s="1" cm="1">
        <f t="array" aca="1" ref="BH157" ca="1">IF(AND($B157=BH$28,$B157=$B158-1),NPV(discount_rate,OFFSET(BH122,,,,COUNTA($G$120:$CE$120)-COUNTA($G$120:BH$120)+1)-OFFSET(BH123,,,,COUNTA($G$120:$CE$120)-COUNTA($G$120:BH$120)+1))*(1+discount_rate),0)</f>
        <v>0</v>
      </c>
      <c r="BI157" s="1" cm="1">
        <f t="array" aca="1" ref="BI157" ca="1">IF(AND($B157=BI$28,$B157=$B158-1),NPV(discount_rate,OFFSET(BI122,,,,COUNTA($G$120:$CE$120)-COUNTA($G$120:BI$120)+1)-OFFSET(BI123,,,,COUNTA($G$120:$CE$120)-COUNTA($G$120:BI$120)+1))*(1+discount_rate),0)</f>
        <v>0</v>
      </c>
      <c r="BJ157" s="1" cm="1">
        <f t="array" aca="1" ref="BJ157" ca="1">IF(AND($B157=BJ$28,$B157=$B158-1),NPV(discount_rate,OFFSET(BJ122,,,,COUNTA($G$120:$CE$120)-COUNTA($G$120:BJ$120)+1)-OFFSET(BJ123,,,,COUNTA($G$120:$CE$120)-COUNTA($G$120:BJ$120)+1))*(1+discount_rate),0)</f>
        <v>0</v>
      </c>
      <c r="BK157" s="1" cm="1">
        <f t="array" aca="1" ref="BK157" ca="1">IF(AND($B157=BK$28,$B157=$B158-1),NPV(discount_rate,OFFSET(BK122,,,,COUNTA($G$120:$CE$120)-COUNTA($G$120:BK$120)+1)-OFFSET(BK123,,,,COUNTA($G$120:$CE$120)-COUNTA($G$120:BK$120)+1))*(1+discount_rate),0)</f>
        <v>0</v>
      </c>
      <c r="BL157" s="1" cm="1">
        <f t="array" aca="1" ref="BL157" ca="1">IF(AND($B157=BL$28,$B157=$B158-1),NPV(discount_rate,OFFSET(BL122,,,,COUNTA($G$120:$CE$120)-COUNTA($G$120:BL$120)+1)-OFFSET(BL123,,,,COUNTA($G$120:$CE$120)-COUNTA($G$120:BL$120)+1))*(1+discount_rate),0)</f>
        <v>0</v>
      </c>
      <c r="BM157" s="1" cm="1">
        <f t="array" aca="1" ref="BM157" ca="1">IF(AND($B157=BM$28,$B157=$B158-1),NPV(discount_rate,OFFSET(BM122,,,,COUNTA($G$120:$CE$120)-COUNTA($G$120:BM$120)+1)-OFFSET(BM123,,,,COUNTA($G$120:$CE$120)-COUNTA($G$120:BM$120)+1))*(1+discount_rate),0)</f>
        <v>0</v>
      </c>
      <c r="BN157" s="1" cm="1">
        <f t="array" aca="1" ref="BN157" ca="1">IF(AND($B157=BN$28,$B157=$B158-1),NPV(discount_rate,OFFSET(BN122,,,,COUNTA($G$120:$CE$120)-COUNTA($G$120:BN$120)+1)-OFFSET(BN123,,,,COUNTA($G$120:$CE$120)-COUNTA($G$120:BN$120)+1))*(1+discount_rate),0)</f>
        <v>0</v>
      </c>
      <c r="BO157" s="1" cm="1">
        <f t="array" aca="1" ref="BO157" ca="1">IF(AND($B157=BO$28,$B157=$B158-1),NPV(discount_rate,OFFSET(BO122,,,,COUNTA($G$120:$CE$120)-COUNTA($G$120:BO$120)+1)-OFFSET(BO123,,,,COUNTA($G$120:$CE$120)-COUNTA($G$120:BO$120)+1))*(1+discount_rate),0)</f>
        <v>0</v>
      </c>
      <c r="BP157" s="1" cm="1">
        <f t="array" aca="1" ref="BP157" ca="1">IF(AND($B157=BP$28,$B157=$B158-1),NPV(discount_rate,OFFSET(BP122,,,,COUNTA($G$120:$CE$120)-COUNTA($G$120:BP$120)+1)-OFFSET(BP123,,,,COUNTA($G$120:$CE$120)-COUNTA($G$120:BP$120)+1))*(1+discount_rate),0)</f>
        <v>0</v>
      </c>
      <c r="BQ157" s="1" cm="1">
        <f t="array" aca="1" ref="BQ157" ca="1">IF(AND($B157=BQ$28,$B157=$B158-1),NPV(discount_rate,OFFSET(BQ122,,,,COUNTA($G$120:$CE$120)-COUNTA($G$120:BQ$120)+1)-OFFSET(BQ123,,,,COUNTA($G$120:$CE$120)-COUNTA($G$120:BQ$120)+1))*(1+discount_rate),0)</f>
        <v>0</v>
      </c>
      <c r="BR157" s="1" cm="1">
        <f t="array" aca="1" ref="BR157" ca="1">IF(AND($B157=BR$28,$B157=$B158-1),NPV(discount_rate,OFFSET(BR122,,,,COUNTA($G$120:$CE$120)-COUNTA($G$120:BR$120)+1)-OFFSET(BR123,,,,COUNTA($G$120:$CE$120)-COUNTA($G$120:BR$120)+1))*(1+discount_rate),0)</f>
        <v>0</v>
      </c>
      <c r="BS157" s="1" cm="1">
        <f t="array" aca="1" ref="BS157" ca="1">IF(AND($B157=BS$28,$B157=$B158-1),NPV(discount_rate,OFFSET(BS122,,,,COUNTA($G$120:$CE$120)-COUNTA($G$120:BS$120)+1)-OFFSET(BS123,,,,COUNTA($G$120:$CE$120)-COUNTA($G$120:BS$120)+1))*(1+discount_rate),0)</f>
        <v>0</v>
      </c>
      <c r="BT157" s="1" cm="1">
        <f t="array" aca="1" ref="BT157" ca="1">IF(AND($B157=BT$28,$B157=$B158-1),NPV(discount_rate,OFFSET(BT122,,,,COUNTA($G$120:$CE$120)-COUNTA($G$120:BT$120)+1)-OFFSET(BT123,,,,COUNTA($G$120:$CE$120)-COUNTA($G$120:BT$120)+1))*(1+discount_rate),0)</f>
        <v>0</v>
      </c>
      <c r="BU157" s="1" cm="1">
        <f t="array" aca="1" ref="BU157" ca="1">IF(AND($B157=BU$28,$B157=$B158-1),NPV(discount_rate,OFFSET(BU122,,,,COUNTA($G$120:$CE$120)-COUNTA($G$120:BU$120)+1)-OFFSET(BU123,,,,COUNTA($G$120:$CE$120)-COUNTA($G$120:BU$120)+1))*(1+discount_rate),0)</f>
        <v>0</v>
      </c>
      <c r="BV157" s="1" cm="1">
        <f t="array" aca="1" ref="BV157" ca="1">IF(AND($B157=BV$28,$B157=$B158-1),NPV(discount_rate,OFFSET(BV122,,,,COUNTA($G$120:$CE$120)-COUNTA($G$120:BV$120)+1)-OFFSET(BV123,,,,COUNTA($G$120:$CE$120)-COUNTA($G$120:BV$120)+1))*(1+discount_rate),0)</f>
        <v>0</v>
      </c>
      <c r="BW157" s="1" cm="1">
        <f t="array" aca="1" ref="BW157" ca="1">IF(AND($B157=BW$28,$B157=$B158-1),NPV(discount_rate,OFFSET(BW122,,,,COUNTA($G$120:$CE$120)-COUNTA($G$120:BW$120)+1)-OFFSET(BW123,,,,COUNTA($G$120:$CE$120)-COUNTA($G$120:BW$120)+1))*(1+discount_rate),0)</f>
        <v>0</v>
      </c>
      <c r="BX157" s="1" cm="1">
        <f t="array" aca="1" ref="BX157" ca="1">IF(AND($B157=BX$28,$B157=$B158-1),NPV(discount_rate,OFFSET(BX122,,,,COUNTA($G$120:$CE$120)-COUNTA($G$120:BX$120)+1)-OFFSET(BX123,,,,COUNTA($G$120:$CE$120)-COUNTA($G$120:BX$120)+1))*(1+discount_rate),0)</f>
        <v>0</v>
      </c>
      <c r="BY157" s="1" cm="1">
        <f t="array" aca="1" ref="BY157" ca="1">IF(AND($B157=BY$28,$B157=$B158-1),NPV(discount_rate,OFFSET(BY122,,,,COUNTA($G$120:$CE$120)-COUNTA($G$120:BY$120)+1)-OFFSET(BY123,,,,COUNTA($G$120:$CE$120)-COUNTA($G$120:BY$120)+1))*(1+discount_rate),0)</f>
        <v>0</v>
      </c>
      <c r="BZ157" s="1" cm="1">
        <f t="array" aca="1" ref="BZ157" ca="1">IF(AND($B157=BZ$28,$B157=$B158-1),NPV(discount_rate,OFFSET(BZ122,,,,COUNTA($G$120:$CE$120)-COUNTA($G$120:BZ$120)+1)-OFFSET(BZ123,,,,COUNTA($G$120:$CE$120)-COUNTA($G$120:BZ$120)+1))*(1+discount_rate),0)</f>
        <v>0</v>
      </c>
      <c r="CA157" s="1" cm="1">
        <f t="array" aca="1" ref="CA157" ca="1">IF(AND($B157=CA$28,$B157=$B158-1),NPV(discount_rate,OFFSET(CA122,,,,COUNTA($G$120:$CE$120)-COUNTA($G$120:CA$120)+1)-OFFSET(CA123,,,,COUNTA($G$120:$CE$120)-COUNTA($G$120:CA$120)+1))*(1+discount_rate),0)</f>
        <v>0</v>
      </c>
      <c r="CB157" s="1" cm="1">
        <f t="array" aca="1" ref="CB157" ca="1">IF(AND($B157=CB$28,$B157=$B158-1),NPV(discount_rate,OFFSET(CB122,,,,COUNTA($G$120:$CE$120)-COUNTA($G$120:CB$120)+1)-OFFSET(CB123,,,,COUNTA($G$120:$CE$120)-COUNTA($G$120:CB$120)+1))*(1+discount_rate),0)</f>
        <v>0</v>
      </c>
      <c r="CC157" s="1" cm="1">
        <f t="array" aca="1" ref="CC157" ca="1">IF(AND($B157=CC$28,$B157=$B158-1),NPV(discount_rate,OFFSET(CC122,,,,COUNTA($G$120:$CE$120)-COUNTA($G$120:CC$120)+1)-OFFSET(CC123,,,,COUNTA($G$120:$CE$120)-COUNTA($G$120:CC$120)+1))*(1+discount_rate),0)</f>
        <v>0</v>
      </c>
      <c r="CD157" s="1" cm="1">
        <f t="array" aca="1" ref="CD157" ca="1">IF(AND($B157=CD$28,$B157=$B158-1),NPV(discount_rate,OFFSET(CD122,,,,COUNTA($G$120:$CE$120)-COUNTA($G$120:CD$120)+1)-OFFSET(CD123,,,,COUNTA($G$120:$CE$120)-COUNTA($G$120:CD$120)+1))*(1+discount_rate),0)</f>
        <v>0</v>
      </c>
      <c r="CE157" s="1" cm="1">
        <f t="array" aca="1" ref="CE157" ca="1">IF(AND($B157=CE$28,$B157=$B158-1),NPV(discount_rate,OFFSET(CE122,,,,COUNTA($G$120:$CE$120)-COUNTA($G$120:CE$120)+1)-OFFSET(CE123,,,,COUNTA($G$120:$CE$120)-COUNTA($G$120:CE$120)+1))*(1+discount_rate),0)</f>
        <v>0</v>
      </c>
    </row>
    <row r="158" spans="2:83" x14ac:dyDescent="0.35">
      <c r="B158">
        <f t="shared" si="164"/>
        <v>2027</v>
      </c>
      <c r="D158" t="s">
        <v>29</v>
      </c>
      <c r="G158" s="1" cm="1">
        <f t="array" aca="1" ref="G158" ca="1">IF(AND($B158=G$28,$B158=$B159-1),NPV(discount_rate,OFFSET(G123,,,,COUNTA($G$120:$CE$120)-COUNTA($G$120:G$120)+1)-OFFSET(G124,,,,COUNTA($G$120:$CE$120)-COUNTA($G$120:G$120)+1))*(1+discount_rate),0)</f>
        <v>0</v>
      </c>
      <c r="H158" s="1" cm="1">
        <f t="array" aca="1" ref="H158" ca="1">IF(AND($B158=H$28,$B158=$B159-1),NPV(discount_rate,OFFSET(H123,,,,COUNTA($G$120:$CE$120)-COUNTA($G$120:H$120)+1)-OFFSET(H124,,,,COUNTA($G$120:$CE$120)-COUNTA($G$120:H$120)+1))*(1+discount_rate),0)</f>
        <v>0</v>
      </c>
      <c r="I158" s="1" cm="1">
        <f t="array" aca="1" ref="I158" ca="1">IF(AND($B158=I$28,$B158=$B159-1),NPV(discount_rate,OFFSET(I123,,,,COUNTA($G$120:$CE$120)-COUNTA($G$120:I$120)+1)-OFFSET(I124,,,,COUNTA($G$120:$CE$120)-COUNTA($G$120:I$120)+1))*(1+discount_rate),0)</f>
        <v>0</v>
      </c>
      <c r="J158" s="1" cm="1">
        <f t="array" aca="1" ref="J158" ca="1">IF(AND($B158=J$28,$B158=$B159-1),NPV(discount_rate,OFFSET(J123,,,,COUNTA($G$120:$CE$120)-COUNTA($G$120:J$120)+1)-OFFSET(J124,,,,COUNTA($G$120:$CE$120)-COUNTA($G$120:J$120)+1))*(1+discount_rate),0)</f>
        <v>289.71768850437519</v>
      </c>
      <c r="K158" s="1" cm="1">
        <f t="array" aca="1" ref="K158" ca="1">IF(AND($B158=K$28,$B158=$B159-1),NPV(discount_rate,OFFSET(K123,,,,COUNTA($G$120:$CE$120)-COUNTA($G$120:K$120)+1)-OFFSET(K124,,,,COUNTA($G$120:$CE$120)-COUNTA($G$120:K$120)+1))*(1+discount_rate),0)</f>
        <v>0</v>
      </c>
      <c r="L158" s="1" cm="1">
        <f t="array" aca="1" ref="L158" ca="1">IF(AND($B158=L$28,$B158=$B159-1),NPV(discount_rate,OFFSET(L123,,,,COUNTA($G$120:$CE$120)-COUNTA($G$120:L$120)+1)-OFFSET(L124,,,,COUNTA($G$120:$CE$120)-COUNTA($G$120:L$120)+1))*(1+discount_rate),0)</f>
        <v>0</v>
      </c>
      <c r="M158" s="1" cm="1">
        <f t="array" aca="1" ref="M158" ca="1">IF(AND($B158=M$28,$B158=$B159-1),NPV(discount_rate,OFFSET(M123,,,,COUNTA($G$120:$CE$120)-COUNTA($G$120:M$120)+1)-OFFSET(M124,,,,COUNTA($G$120:$CE$120)-COUNTA($G$120:M$120)+1))*(1+discount_rate),0)</f>
        <v>0</v>
      </c>
      <c r="N158" s="1" cm="1">
        <f t="array" aca="1" ref="N158" ca="1">IF(AND($B158=N$28,$B158=$B159-1),NPV(discount_rate,OFFSET(N123,,,,COUNTA($G$120:$CE$120)-COUNTA($G$120:N$120)+1)-OFFSET(N124,,,,COUNTA($G$120:$CE$120)-COUNTA($G$120:N$120)+1))*(1+discount_rate),0)</f>
        <v>0</v>
      </c>
      <c r="O158" s="1" cm="1">
        <f t="array" aca="1" ref="O158" ca="1">IF(AND($B158=O$28,$B158=$B159-1),NPV(discount_rate,OFFSET(O123,,,,COUNTA($G$120:$CE$120)-COUNTA($G$120:O$120)+1)-OFFSET(O124,,,,COUNTA($G$120:$CE$120)-COUNTA($G$120:O$120)+1))*(1+discount_rate),0)</f>
        <v>0</v>
      </c>
      <c r="P158" s="1" cm="1">
        <f t="array" aca="1" ref="P158" ca="1">IF(AND($B158=P$28,$B158=$B159-1),NPV(discount_rate,OFFSET(P123,,,,COUNTA($G$120:$CE$120)-COUNTA($G$120:P$120)+1)-OFFSET(P124,,,,COUNTA($G$120:$CE$120)-COUNTA($G$120:P$120)+1))*(1+discount_rate),0)</f>
        <v>0</v>
      </c>
      <c r="Q158" s="1" cm="1">
        <f t="array" aca="1" ref="Q158" ca="1">IF(AND($B158=Q$28,$B158=$B159-1),NPV(discount_rate,OFFSET(Q123,,,,COUNTA($G$120:$CE$120)-COUNTA($G$120:Q$120)+1)-OFFSET(Q124,,,,COUNTA($G$120:$CE$120)-COUNTA($G$120:Q$120)+1))*(1+discount_rate),0)</f>
        <v>0</v>
      </c>
      <c r="R158" s="1" cm="1">
        <f t="array" aca="1" ref="R158" ca="1">IF(AND($B158=R$28,$B158=$B159-1),NPV(discount_rate,OFFSET(R123,,,,COUNTA($G$120:$CE$120)-COUNTA($G$120:R$120)+1)-OFFSET(R124,,,,COUNTA($G$120:$CE$120)-COUNTA($G$120:R$120)+1))*(1+discount_rate),0)</f>
        <v>0</v>
      </c>
      <c r="S158" s="1" cm="1">
        <f t="array" aca="1" ref="S158" ca="1">IF(AND($B158=S$28,$B158=$B159-1),NPV(discount_rate,OFFSET(S123,,,,COUNTA($G$120:$CE$120)-COUNTA($G$120:S$120)+1)-OFFSET(S124,,,,COUNTA($G$120:$CE$120)-COUNTA($G$120:S$120)+1))*(1+discount_rate),0)</f>
        <v>0</v>
      </c>
      <c r="T158" s="1" cm="1">
        <f t="array" aca="1" ref="T158" ca="1">IF(AND($B158=T$28,$B158=$B159-1),NPV(discount_rate,OFFSET(T123,,,,COUNTA($G$120:$CE$120)-COUNTA($G$120:T$120)+1)-OFFSET(T124,,,,COUNTA($G$120:$CE$120)-COUNTA($G$120:T$120)+1))*(1+discount_rate),0)</f>
        <v>0</v>
      </c>
      <c r="U158" s="1" cm="1">
        <f t="array" aca="1" ref="U158" ca="1">IF(AND($B158=U$28,$B158=$B159-1),NPV(discount_rate,OFFSET(U123,,,,COUNTA($G$120:$CE$120)-COUNTA($G$120:U$120)+1)-OFFSET(U124,,,,COUNTA($G$120:$CE$120)-COUNTA($G$120:U$120)+1))*(1+discount_rate),0)</f>
        <v>0</v>
      </c>
      <c r="V158" s="1" cm="1">
        <f t="array" aca="1" ref="V158" ca="1">IF(AND($B158=V$28,$B158=$B159-1),NPV(discount_rate,OFFSET(V123,,,,COUNTA($G$120:$CE$120)-COUNTA($G$120:V$120)+1)-OFFSET(V124,,,,COUNTA($G$120:$CE$120)-COUNTA($G$120:V$120)+1))*(1+discount_rate),0)</f>
        <v>0</v>
      </c>
      <c r="W158" s="1" cm="1">
        <f t="array" aca="1" ref="W158" ca="1">IF(AND($B158=W$28,$B158=$B159-1),NPV(discount_rate,OFFSET(W123,,,,COUNTA($G$120:$CE$120)-COUNTA($G$120:W$120)+1)-OFFSET(W124,,,,COUNTA($G$120:$CE$120)-COUNTA($G$120:W$120)+1))*(1+discount_rate),0)</f>
        <v>0</v>
      </c>
      <c r="X158" s="1" cm="1">
        <f t="array" aca="1" ref="X158" ca="1">IF(AND($B158=X$28,$B158=$B159-1),NPV(discount_rate,OFFSET(X123,,,,COUNTA($G$120:$CE$120)-COUNTA($G$120:X$120)+1)-OFFSET(X124,,,,COUNTA($G$120:$CE$120)-COUNTA($G$120:X$120)+1))*(1+discount_rate),0)</f>
        <v>0</v>
      </c>
      <c r="Y158" s="1" cm="1">
        <f t="array" aca="1" ref="Y158" ca="1">IF(AND($B158=Y$28,$B158=$B159-1),NPV(discount_rate,OFFSET(Y123,,,,COUNTA($G$120:$CE$120)-COUNTA($G$120:Y$120)+1)-OFFSET(Y124,,,,COUNTA($G$120:$CE$120)-COUNTA($G$120:Y$120)+1))*(1+discount_rate),0)</f>
        <v>0</v>
      </c>
      <c r="Z158" s="1" cm="1">
        <f t="array" aca="1" ref="Z158" ca="1">IF(AND($B158=Z$28,$B158=$B159-1),NPV(discount_rate,OFFSET(Z123,,,,COUNTA($G$120:$CE$120)-COUNTA($G$120:Z$120)+1)-OFFSET(Z124,,,,COUNTA($G$120:$CE$120)-COUNTA($G$120:Z$120)+1))*(1+discount_rate),0)</f>
        <v>0</v>
      </c>
      <c r="AA158" s="1" cm="1">
        <f t="array" aca="1" ref="AA158" ca="1">IF(AND($B158=AA$28,$B158=$B159-1),NPV(discount_rate,OFFSET(AA123,,,,COUNTA($G$120:$CE$120)-COUNTA($G$120:AA$120)+1)-OFFSET(AA124,,,,COUNTA($G$120:$CE$120)-COUNTA($G$120:AA$120)+1))*(1+discount_rate),0)</f>
        <v>0</v>
      </c>
      <c r="AB158" s="1" cm="1">
        <f t="array" aca="1" ref="AB158" ca="1">IF(AND($B158=AB$28,$B158=$B159-1),NPV(discount_rate,OFFSET(AB123,,,,COUNTA($G$120:$CE$120)-COUNTA($G$120:AB$120)+1)-OFFSET(AB124,,,,COUNTA($G$120:$CE$120)-COUNTA($G$120:AB$120)+1))*(1+discount_rate),0)</f>
        <v>0</v>
      </c>
      <c r="AC158" s="1" cm="1">
        <f t="array" aca="1" ref="AC158" ca="1">IF(AND($B158=AC$28,$B158=$B159-1),NPV(discount_rate,OFFSET(AC123,,,,COUNTA($G$120:$CE$120)-COUNTA($G$120:AC$120)+1)-OFFSET(AC124,,,,COUNTA($G$120:$CE$120)-COUNTA($G$120:AC$120)+1))*(1+discount_rate),0)</f>
        <v>0</v>
      </c>
      <c r="AD158" s="1" cm="1">
        <f t="array" aca="1" ref="AD158" ca="1">IF(AND($B158=AD$28,$B158=$B159-1),NPV(discount_rate,OFFSET(AD123,,,,COUNTA($G$120:$CE$120)-COUNTA($G$120:AD$120)+1)-OFFSET(AD124,,,,COUNTA($G$120:$CE$120)-COUNTA($G$120:AD$120)+1))*(1+discount_rate),0)</f>
        <v>0</v>
      </c>
      <c r="AE158" s="1" cm="1">
        <f t="array" aca="1" ref="AE158" ca="1">IF(AND($B158=AE$28,$B158=$B159-1),NPV(discount_rate,OFFSET(AE123,,,,COUNTA($G$120:$CE$120)-COUNTA($G$120:AE$120)+1)-OFFSET(AE124,,,,COUNTA($G$120:$CE$120)-COUNTA($G$120:AE$120)+1))*(1+discount_rate),0)</f>
        <v>0</v>
      </c>
      <c r="AF158" s="1" cm="1">
        <f t="array" aca="1" ref="AF158" ca="1">IF(AND($B158=AF$28,$B158=$B159-1),NPV(discount_rate,OFFSET(AF123,,,,COUNTA($G$120:$CE$120)-COUNTA($G$120:AF$120)+1)-OFFSET(AF124,,,,COUNTA($G$120:$CE$120)-COUNTA($G$120:AF$120)+1))*(1+discount_rate),0)</f>
        <v>0</v>
      </c>
      <c r="AG158" s="1" cm="1">
        <f t="array" aca="1" ref="AG158" ca="1">IF(AND($B158=AG$28,$B158=$B159-1),NPV(discount_rate,OFFSET(AG123,,,,COUNTA($G$120:$CE$120)-COUNTA($G$120:AG$120)+1)-OFFSET(AG124,,,,COUNTA($G$120:$CE$120)-COUNTA($G$120:AG$120)+1))*(1+discount_rate),0)</f>
        <v>0</v>
      </c>
      <c r="AH158" s="1" cm="1">
        <f t="array" aca="1" ref="AH158" ca="1">IF(AND($B158=AH$28,$B158=$B159-1),NPV(discount_rate,OFFSET(AH123,,,,COUNTA($G$120:$CE$120)-COUNTA($G$120:AH$120)+1)-OFFSET(AH124,,,,COUNTA($G$120:$CE$120)-COUNTA($G$120:AH$120)+1))*(1+discount_rate),0)</f>
        <v>0</v>
      </c>
      <c r="AI158" s="1" cm="1">
        <f t="array" aca="1" ref="AI158" ca="1">IF(AND($B158=AI$28,$B158=$B159-1),NPV(discount_rate,OFFSET(AI123,,,,COUNTA($G$120:$CE$120)-COUNTA($G$120:AI$120)+1)-OFFSET(AI124,,,,COUNTA($G$120:$CE$120)-COUNTA($G$120:AI$120)+1))*(1+discount_rate),0)</f>
        <v>0</v>
      </c>
      <c r="AJ158" s="1" cm="1">
        <f t="array" aca="1" ref="AJ158" ca="1">IF(AND($B158=AJ$28,$B158=$B159-1),NPV(discount_rate,OFFSET(AJ123,,,,COUNTA($G$120:$CE$120)-COUNTA($G$120:AJ$120)+1)-OFFSET(AJ124,,,,COUNTA($G$120:$CE$120)-COUNTA($G$120:AJ$120)+1))*(1+discount_rate),0)</f>
        <v>0</v>
      </c>
      <c r="AK158" s="1" cm="1">
        <f t="array" aca="1" ref="AK158" ca="1">IF(AND($B158=AK$28,$B158=$B159-1),NPV(discount_rate,OFFSET(AK123,,,,COUNTA($G$120:$CE$120)-COUNTA($G$120:AK$120)+1)-OFFSET(AK124,,,,COUNTA($G$120:$CE$120)-COUNTA($G$120:AK$120)+1))*(1+discount_rate),0)</f>
        <v>0</v>
      </c>
      <c r="AL158" s="1" cm="1">
        <f t="array" aca="1" ref="AL158" ca="1">IF(AND($B158=AL$28,$B158=$B159-1),NPV(discount_rate,OFFSET(AL123,,,,COUNTA($G$120:$CE$120)-COUNTA($G$120:AL$120)+1)-OFFSET(AL124,,,,COUNTA($G$120:$CE$120)-COUNTA($G$120:AL$120)+1))*(1+discount_rate),0)</f>
        <v>0</v>
      </c>
      <c r="AM158" s="1" cm="1">
        <f t="array" aca="1" ref="AM158" ca="1">IF(AND($B158=AM$28,$B158=$B159-1),NPV(discount_rate,OFFSET(AM123,,,,COUNTA($G$120:$CE$120)-COUNTA($G$120:AM$120)+1)-OFFSET(AM124,,,,COUNTA($G$120:$CE$120)-COUNTA($G$120:AM$120)+1))*(1+discount_rate),0)</f>
        <v>0</v>
      </c>
      <c r="AN158" s="1" cm="1">
        <f t="array" aca="1" ref="AN158" ca="1">IF(AND($B158=AN$28,$B158=$B159-1),NPV(discount_rate,OFFSET(AN123,,,,COUNTA($G$120:$CE$120)-COUNTA($G$120:AN$120)+1)-OFFSET(AN124,,,,COUNTA($G$120:$CE$120)-COUNTA($G$120:AN$120)+1))*(1+discount_rate),0)</f>
        <v>0</v>
      </c>
      <c r="AO158" s="1" cm="1">
        <f t="array" aca="1" ref="AO158" ca="1">IF(AND($B158=AO$28,$B158=$B159-1),NPV(discount_rate,OFFSET(AO123,,,,COUNTA($G$120:$CE$120)-COUNTA($G$120:AO$120)+1)-OFFSET(AO124,,,,COUNTA($G$120:$CE$120)-COUNTA($G$120:AO$120)+1))*(1+discount_rate),0)</f>
        <v>0</v>
      </c>
      <c r="AP158" s="1" cm="1">
        <f t="array" aca="1" ref="AP158" ca="1">IF(AND($B158=AP$28,$B158=$B159-1),NPV(discount_rate,OFFSET(AP123,,,,COUNTA($G$120:$CE$120)-COUNTA($G$120:AP$120)+1)-OFFSET(AP124,,,,COUNTA($G$120:$CE$120)-COUNTA($G$120:AP$120)+1))*(1+discount_rate),0)</f>
        <v>0</v>
      </c>
      <c r="AQ158" s="1" cm="1">
        <f t="array" aca="1" ref="AQ158" ca="1">IF(AND($B158=AQ$28,$B158=$B159-1),NPV(discount_rate,OFFSET(AQ123,,,,COUNTA($G$120:$CE$120)-COUNTA($G$120:AQ$120)+1)-OFFSET(AQ124,,,,COUNTA($G$120:$CE$120)-COUNTA($G$120:AQ$120)+1))*(1+discount_rate),0)</f>
        <v>0</v>
      </c>
      <c r="AR158" s="1" cm="1">
        <f t="array" aca="1" ref="AR158" ca="1">IF(AND($B158=AR$28,$B158=$B159-1),NPV(discount_rate,OFFSET(AR123,,,,COUNTA($G$120:$CE$120)-COUNTA($G$120:AR$120)+1)-OFFSET(AR124,,,,COUNTA($G$120:$CE$120)-COUNTA($G$120:AR$120)+1))*(1+discount_rate),0)</f>
        <v>0</v>
      </c>
      <c r="AS158" s="1" cm="1">
        <f t="array" aca="1" ref="AS158" ca="1">IF(AND($B158=AS$28,$B158=$B159-1),NPV(discount_rate,OFFSET(AS123,,,,COUNTA($G$120:$CE$120)-COUNTA($G$120:AS$120)+1)-OFFSET(AS124,,,,COUNTA($G$120:$CE$120)-COUNTA($G$120:AS$120)+1))*(1+discount_rate),0)</f>
        <v>0</v>
      </c>
      <c r="AT158" s="1" cm="1">
        <f t="array" aca="1" ref="AT158" ca="1">IF(AND($B158=AT$28,$B158=$B159-1),NPV(discount_rate,OFFSET(AT123,,,,COUNTA($G$120:$CE$120)-COUNTA($G$120:AT$120)+1)-OFFSET(AT124,,,,COUNTA($G$120:$CE$120)-COUNTA($G$120:AT$120)+1))*(1+discount_rate),0)</f>
        <v>0</v>
      </c>
      <c r="AU158" s="1" cm="1">
        <f t="array" aca="1" ref="AU158" ca="1">IF(AND($B158=AU$28,$B158=$B159-1),NPV(discount_rate,OFFSET(AU123,,,,COUNTA($G$120:$CE$120)-COUNTA($G$120:AU$120)+1)-OFFSET(AU124,,,,COUNTA($G$120:$CE$120)-COUNTA($G$120:AU$120)+1))*(1+discount_rate),0)</f>
        <v>0</v>
      </c>
      <c r="AV158" s="1" cm="1">
        <f t="array" aca="1" ref="AV158" ca="1">IF(AND($B158=AV$28,$B158=$B159-1),NPV(discount_rate,OFFSET(AV123,,,,COUNTA($G$120:$CE$120)-COUNTA($G$120:AV$120)+1)-OFFSET(AV124,,,,COUNTA($G$120:$CE$120)-COUNTA($G$120:AV$120)+1))*(1+discount_rate),0)</f>
        <v>0</v>
      </c>
      <c r="AW158" s="1" cm="1">
        <f t="array" aca="1" ref="AW158" ca="1">IF(AND($B158=AW$28,$B158=$B159-1),NPV(discount_rate,OFFSET(AW123,,,,COUNTA($G$120:$CE$120)-COUNTA($G$120:AW$120)+1)-OFFSET(AW124,,,,COUNTA($G$120:$CE$120)-COUNTA($G$120:AW$120)+1))*(1+discount_rate),0)</f>
        <v>0</v>
      </c>
      <c r="AX158" s="1" cm="1">
        <f t="array" aca="1" ref="AX158" ca="1">IF(AND($B158=AX$28,$B158=$B159-1),NPV(discount_rate,OFFSET(AX123,,,,COUNTA($G$120:$CE$120)-COUNTA($G$120:AX$120)+1)-OFFSET(AX124,,,,COUNTA($G$120:$CE$120)-COUNTA($G$120:AX$120)+1))*(1+discount_rate),0)</f>
        <v>0</v>
      </c>
      <c r="AY158" s="1" cm="1">
        <f t="array" aca="1" ref="AY158" ca="1">IF(AND($B158=AY$28,$B158=$B159-1),NPV(discount_rate,OFFSET(AY123,,,,COUNTA($G$120:$CE$120)-COUNTA($G$120:AY$120)+1)-OFFSET(AY124,,,,COUNTA($G$120:$CE$120)-COUNTA($G$120:AY$120)+1))*(1+discount_rate),0)</f>
        <v>0</v>
      </c>
      <c r="AZ158" s="1" cm="1">
        <f t="array" aca="1" ref="AZ158" ca="1">IF(AND($B158=AZ$28,$B158=$B159-1),NPV(discount_rate,OFFSET(AZ123,,,,COUNTA($G$120:$CE$120)-COUNTA($G$120:AZ$120)+1)-OFFSET(AZ124,,,,COUNTA($G$120:$CE$120)-COUNTA($G$120:AZ$120)+1))*(1+discount_rate),0)</f>
        <v>0</v>
      </c>
      <c r="BA158" s="1" cm="1">
        <f t="array" aca="1" ref="BA158" ca="1">IF(AND($B158=BA$28,$B158=$B159-1),NPV(discount_rate,OFFSET(BA123,,,,COUNTA($G$120:$CE$120)-COUNTA($G$120:BA$120)+1)-OFFSET(BA124,,,,COUNTA($G$120:$CE$120)-COUNTA($G$120:BA$120)+1))*(1+discount_rate),0)</f>
        <v>0</v>
      </c>
      <c r="BB158" s="1" cm="1">
        <f t="array" aca="1" ref="BB158" ca="1">IF(AND($B158=BB$28,$B158=$B159-1),NPV(discount_rate,OFFSET(BB123,,,,COUNTA($G$120:$CE$120)-COUNTA($G$120:BB$120)+1)-OFFSET(BB124,,,,COUNTA($G$120:$CE$120)-COUNTA($G$120:BB$120)+1))*(1+discount_rate),0)</f>
        <v>0</v>
      </c>
      <c r="BC158" s="1" cm="1">
        <f t="array" aca="1" ref="BC158" ca="1">IF(AND($B158=BC$28,$B158=$B159-1),NPV(discount_rate,OFFSET(BC123,,,,COUNTA($G$120:$CE$120)-COUNTA($G$120:BC$120)+1)-OFFSET(BC124,,,,COUNTA($G$120:$CE$120)-COUNTA($G$120:BC$120)+1))*(1+discount_rate),0)</f>
        <v>0</v>
      </c>
      <c r="BD158" s="1" cm="1">
        <f t="array" aca="1" ref="BD158" ca="1">IF(AND($B158=BD$28,$B158=$B159-1),NPV(discount_rate,OFFSET(BD123,,,,COUNTA($G$120:$CE$120)-COUNTA($G$120:BD$120)+1)-OFFSET(BD124,,,,COUNTA($G$120:$CE$120)-COUNTA($G$120:BD$120)+1))*(1+discount_rate),0)</f>
        <v>0</v>
      </c>
      <c r="BE158" s="1" cm="1">
        <f t="array" aca="1" ref="BE158" ca="1">IF(AND($B158=BE$28,$B158=$B159-1),NPV(discount_rate,OFFSET(BE123,,,,COUNTA($G$120:$CE$120)-COUNTA($G$120:BE$120)+1)-OFFSET(BE124,,,,COUNTA($G$120:$CE$120)-COUNTA($G$120:BE$120)+1))*(1+discount_rate),0)</f>
        <v>0</v>
      </c>
      <c r="BF158" s="1" cm="1">
        <f t="array" aca="1" ref="BF158" ca="1">IF(AND($B158=BF$28,$B158=$B159-1),NPV(discount_rate,OFFSET(BF123,,,,COUNTA($G$120:$CE$120)-COUNTA($G$120:BF$120)+1)-OFFSET(BF124,,,,COUNTA($G$120:$CE$120)-COUNTA($G$120:BF$120)+1))*(1+discount_rate),0)</f>
        <v>0</v>
      </c>
      <c r="BG158" s="1" cm="1">
        <f t="array" aca="1" ref="BG158" ca="1">IF(AND($B158=BG$28,$B158=$B159-1),NPV(discount_rate,OFFSET(BG123,,,,COUNTA($G$120:$CE$120)-COUNTA($G$120:BG$120)+1)-OFFSET(BG124,,,,COUNTA($G$120:$CE$120)-COUNTA($G$120:BG$120)+1))*(1+discount_rate),0)</f>
        <v>0</v>
      </c>
      <c r="BH158" s="1" cm="1">
        <f t="array" aca="1" ref="BH158" ca="1">IF(AND($B158=BH$28,$B158=$B159-1),NPV(discount_rate,OFFSET(BH123,,,,COUNTA($G$120:$CE$120)-COUNTA($G$120:BH$120)+1)-OFFSET(BH124,,,,COUNTA($G$120:$CE$120)-COUNTA($G$120:BH$120)+1))*(1+discount_rate),0)</f>
        <v>0</v>
      </c>
      <c r="BI158" s="1" cm="1">
        <f t="array" aca="1" ref="BI158" ca="1">IF(AND($B158=BI$28,$B158=$B159-1),NPV(discount_rate,OFFSET(BI123,,,,COUNTA($G$120:$CE$120)-COUNTA($G$120:BI$120)+1)-OFFSET(BI124,,,,COUNTA($G$120:$CE$120)-COUNTA($G$120:BI$120)+1))*(1+discount_rate),0)</f>
        <v>0</v>
      </c>
      <c r="BJ158" s="1" cm="1">
        <f t="array" aca="1" ref="BJ158" ca="1">IF(AND($B158=BJ$28,$B158=$B159-1),NPV(discount_rate,OFFSET(BJ123,,,,COUNTA($G$120:$CE$120)-COUNTA($G$120:BJ$120)+1)-OFFSET(BJ124,,,,COUNTA($G$120:$CE$120)-COUNTA($G$120:BJ$120)+1))*(1+discount_rate),0)</f>
        <v>0</v>
      </c>
      <c r="BK158" s="1" cm="1">
        <f t="array" aca="1" ref="BK158" ca="1">IF(AND($B158=BK$28,$B158=$B159-1),NPV(discount_rate,OFFSET(BK123,,,,COUNTA($G$120:$CE$120)-COUNTA($G$120:BK$120)+1)-OFFSET(BK124,,,,COUNTA($G$120:$CE$120)-COUNTA($G$120:BK$120)+1))*(1+discount_rate),0)</f>
        <v>0</v>
      </c>
      <c r="BL158" s="1" cm="1">
        <f t="array" aca="1" ref="BL158" ca="1">IF(AND($B158=BL$28,$B158=$B159-1),NPV(discount_rate,OFFSET(BL123,,,,COUNTA($G$120:$CE$120)-COUNTA($G$120:BL$120)+1)-OFFSET(BL124,,,,COUNTA($G$120:$CE$120)-COUNTA($G$120:BL$120)+1))*(1+discount_rate),0)</f>
        <v>0</v>
      </c>
      <c r="BM158" s="1" cm="1">
        <f t="array" aca="1" ref="BM158" ca="1">IF(AND($B158=BM$28,$B158=$B159-1),NPV(discount_rate,OFFSET(BM123,,,,COUNTA($G$120:$CE$120)-COUNTA($G$120:BM$120)+1)-OFFSET(BM124,,,,COUNTA($G$120:$CE$120)-COUNTA($G$120:BM$120)+1))*(1+discount_rate),0)</f>
        <v>0</v>
      </c>
      <c r="BN158" s="1" cm="1">
        <f t="array" aca="1" ref="BN158" ca="1">IF(AND($B158=BN$28,$B158=$B159-1),NPV(discount_rate,OFFSET(BN123,,,,COUNTA($G$120:$CE$120)-COUNTA($G$120:BN$120)+1)-OFFSET(BN124,,,,COUNTA($G$120:$CE$120)-COUNTA($G$120:BN$120)+1))*(1+discount_rate),0)</f>
        <v>0</v>
      </c>
      <c r="BO158" s="1" cm="1">
        <f t="array" aca="1" ref="BO158" ca="1">IF(AND($B158=BO$28,$B158=$B159-1),NPV(discount_rate,OFFSET(BO123,,,,COUNTA($G$120:$CE$120)-COUNTA($G$120:BO$120)+1)-OFFSET(BO124,,,,COUNTA($G$120:$CE$120)-COUNTA($G$120:BO$120)+1))*(1+discount_rate),0)</f>
        <v>0</v>
      </c>
      <c r="BP158" s="1" cm="1">
        <f t="array" aca="1" ref="BP158" ca="1">IF(AND($B158=BP$28,$B158=$B159-1),NPV(discount_rate,OFFSET(BP123,,,,COUNTA($G$120:$CE$120)-COUNTA($G$120:BP$120)+1)-OFFSET(BP124,,,,COUNTA($G$120:$CE$120)-COUNTA($G$120:BP$120)+1))*(1+discount_rate),0)</f>
        <v>0</v>
      </c>
      <c r="BQ158" s="1" cm="1">
        <f t="array" aca="1" ref="BQ158" ca="1">IF(AND($B158=BQ$28,$B158=$B159-1),NPV(discount_rate,OFFSET(BQ123,,,,COUNTA($G$120:$CE$120)-COUNTA($G$120:BQ$120)+1)-OFFSET(BQ124,,,,COUNTA($G$120:$CE$120)-COUNTA($G$120:BQ$120)+1))*(1+discount_rate),0)</f>
        <v>0</v>
      </c>
      <c r="BR158" s="1" cm="1">
        <f t="array" aca="1" ref="BR158" ca="1">IF(AND($B158=BR$28,$B158=$B159-1),NPV(discount_rate,OFFSET(BR123,,,,COUNTA($G$120:$CE$120)-COUNTA($G$120:BR$120)+1)-OFFSET(BR124,,,,COUNTA($G$120:$CE$120)-COUNTA($G$120:BR$120)+1))*(1+discount_rate),0)</f>
        <v>0</v>
      </c>
      <c r="BS158" s="1" cm="1">
        <f t="array" aca="1" ref="BS158" ca="1">IF(AND($B158=BS$28,$B158=$B159-1),NPV(discount_rate,OFFSET(BS123,,,,COUNTA($G$120:$CE$120)-COUNTA($G$120:BS$120)+1)-OFFSET(BS124,,,,COUNTA($G$120:$CE$120)-COUNTA($G$120:BS$120)+1))*(1+discount_rate),0)</f>
        <v>0</v>
      </c>
      <c r="BT158" s="1" cm="1">
        <f t="array" aca="1" ref="BT158" ca="1">IF(AND($B158=BT$28,$B158=$B159-1),NPV(discount_rate,OFFSET(BT123,,,,COUNTA($G$120:$CE$120)-COUNTA($G$120:BT$120)+1)-OFFSET(BT124,,,,COUNTA($G$120:$CE$120)-COUNTA($G$120:BT$120)+1))*(1+discount_rate),0)</f>
        <v>0</v>
      </c>
      <c r="BU158" s="1" cm="1">
        <f t="array" aca="1" ref="BU158" ca="1">IF(AND($B158=BU$28,$B158=$B159-1),NPV(discount_rate,OFFSET(BU123,,,,COUNTA($G$120:$CE$120)-COUNTA($G$120:BU$120)+1)-OFFSET(BU124,,,,COUNTA($G$120:$CE$120)-COUNTA($G$120:BU$120)+1))*(1+discount_rate),0)</f>
        <v>0</v>
      </c>
      <c r="BV158" s="1" cm="1">
        <f t="array" aca="1" ref="BV158" ca="1">IF(AND($B158=BV$28,$B158=$B159-1),NPV(discount_rate,OFFSET(BV123,,,,COUNTA($G$120:$CE$120)-COUNTA($G$120:BV$120)+1)-OFFSET(BV124,,,,COUNTA($G$120:$CE$120)-COUNTA($G$120:BV$120)+1))*(1+discount_rate),0)</f>
        <v>0</v>
      </c>
      <c r="BW158" s="1" cm="1">
        <f t="array" aca="1" ref="BW158" ca="1">IF(AND($B158=BW$28,$B158=$B159-1),NPV(discount_rate,OFFSET(BW123,,,,COUNTA($G$120:$CE$120)-COUNTA($G$120:BW$120)+1)-OFFSET(BW124,,,,COUNTA($G$120:$CE$120)-COUNTA($G$120:BW$120)+1))*(1+discount_rate),0)</f>
        <v>0</v>
      </c>
      <c r="BX158" s="1" cm="1">
        <f t="array" aca="1" ref="BX158" ca="1">IF(AND($B158=BX$28,$B158=$B159-1),NPV(discount_rate,OFFSET(BX123,,,,COUNTA($G$120:$CE$120)-COUNTA($G$120:BX$120)+1)-OFFSET(BX124,,,,COUNTA($G$120:$CE$120)-COUNTA($G$120:BX$120)+1))*(1+discount_rate),0)</f>
        <v>0</v>
      </c>
      <c r="BY158" s="1" cm="1">
        <f t="array" aca="1" ref="BY158" ca="1">IF(AND($B158=BY$28,$B158=$B159-1),NPV(discount_rate,OFFSET(BY123,,,,COUNTA($G$120:$CE$120)-COUNTA($G$120:BY$120)+1)-OFFSET(BY124,,,,COUNTA($G$120:$CE$120)-COUNTA($G$120:BY$120)+1))*(1+discount_rate),0)</f>
        <v>0</v>
      </c>
      <c r="BZ158" s="1" cm="1">
        <f t="array" aca="1" ref="BZ158" ca="1">IF(AND($B158=BZ$28,$B158=$B159-1),NPV(discount_rate,OFFSET(BZ123,,,,COUNTA($G$120:$CE$120)-COUNTA($G$120:BZ$120)+1)-OFFSET(BZ124,,,,COUNTA($G$120:$CE$120)-COUNTA($G$120:BZ$120)+1))*(1+discount_rate),0)</f>
        <v>0</v>
      </c>
      <c r="CA158" s="1" cm="1">
        <f t="array" aca="1" ref="CA158" ca="1">IF(AND($B158=CA$28,$B158=$B159-1),NPV(discount_rate,OFFSET(CA123,,,,COUNTA($G$120:$CE$120)-COUNTA($G$120:CA$120)+1)-OFFSET(CA124,,,,COUNTA($G$120:$CE$120)-COUNTA($G$120:CA$120)+1))*(1+discount_rate),0)</f>
        <v>0</v>
      </c>
      <c r="CB158" s="1" cm="1">
        <f t="array" aca="1" ref="CB158" ca="1">IF(AND($B158=CB$28,$B158=$B159-1),NPV(discount_rate,OFFSET(CB123,,,,COUNTA($G$120:$CE$120)-COUNTA($G$120:CB$120)+1)-OFFSET(CB124,,,,COUNTA($G$120:$CE$120)-COUNTA($G$120:CB$120)+1))*(1+discount_rate),0)</f>
        <v>0</v>
      </c>
      <c r="CC158" s="1" cm="1">
        <f t="array" aca="1" ref="CC158" ca="1">IF(AND($B158=CC$28,$B158=$B159-1),NPV(discount_rate,OFFSET(CC123,,,,COUNTA($G$120:$CE$120)-COUNTA($G$120:CC$120)+1)-OFFSET(CC124,,,,COUNTA($G$120:$CE$120)-COUNTA($G$120:CC$120)+1))*(1+discount_rate),0)</f>
        <v>0</v>
      </c>
      <c r="CD158" s="1" cm="1">
        <f t="array" aca="1" ref="CD158" ca="1">IF(AND($B158=CD$28,$B158=$B159-1),NPV(discount_rate,OFFSET(CD123,,,,COUNTA($G$120:$CE$120)-COUNTA($G$120:CD$120)+1)-OFFSET(CD124,,,,COUNTA($G$120:$CE$120)-COUNTA($G$120:CD$120)+1))*(1+discount_rate),0)</f>
        <v>0</v>
      </c>
      <c r="CE158" s="1" cm="1">
        <f t="array" aca="1" ref="CE158" ca="1">IF(AND($B158=CE$28,$B158=$B159-1),NPV(discount_rate,OFFSET(CE123,,,,COUNTA($G$120:$CE$120)-COUNTA($G$120:CE$120)+1)-OFFSET(CE124,,,,COUNTA($G$120:$CE$120)-COUNTA($G$120:CE$120)+1))*(1+discount_rate),0)</f>
        <v>0</v>
      </c>
    </row>
    <row r="159" spans="2:83" x14ac:dyDescent="0.35">
      <c r="B159">
        <f t="shared" si="164"/>
        <v>2028</v>
      </c>
      <c r="D159" t="s">
        <v>29</v>
      </c>
      <c r="G159" s="1" cm="1">
        <f t="array" aca="1" ref="G159" ca="1">IF(AND($B159=G$28,$B159=$B160-1),NPV(discount_rate,OFFSET(G124,,,,COUNTA($G$120:$CE$120)-COUNTA($G$120:G$120)+1)-OFFSET(G125,,,,COUNTA($G$120:$CE$120)-COUNTA($G$120:G$120)+1))*(1+discount_rate),0)</f>
        <v>0</v>
      </c>
      <c r="H159" s="1" cm="1">
        <f t="array" aca="1" ref="H159" ca="1">IF(AND($B159=H$28,$B159=$B160-1),NPV(discount_rate,OFFSET(H124,,,,COUNTA($G$120:$CE$120)-COUNTA($G$120:H$120)+1)-OFFSET(H125,,,,COUNTA($G$120:$CE$120)-COUNTA($G$120:H$120)+1))*(1+discount_rate),0)</f>
        <v>0</v>
      </c>
      <c r="I159" s="1" cm="1">
        <f t="array" aca="1" ref="I159" ca="1">IF(AND($B159=I$28,$B159=$B160-1),NPV(discount_rate,OFFSET(I124,,,,COUNTA($G$120:$CE$120)-COUNTA($G$120:I$120)+1)-OFFSET(I125,,,,COUNTA($G$120:$CE$120)-COUNTA($G$120:I$120)+1))*(1+discount_rate),0)</f>
        <v>0</v>
      </c>
      <c r="J159" s="1" cm="1">
        <f t="array" aca="1" ref="J159" ca="1">IF(AND($B159=J$28,$B159=$B160-1),NPV(discount_rate,OFFSET(J124,,,,COUNTA($G$120:$CE$120)-COUNTA($G$120:J$120)+1)-OFFSET(J125,,,,COUNTA($G$120:$CE$120)-COUNTA($G$120:J$120)+1))*(1+discount_rate),0)</f>
        <v>0</v>
      </c>
      <c r="K159" s="1" cm="1">
        <f t="array" aca="1" ref="K159" ca="1">IF(AND($B159=K$28,$B159=$B160-1),NPV(discount_rate,OFFSET(K124,,,,COUNTA($G$120:$CE$120)-COUNTA($G$120:K$120)+1)-OFFSET(K125,,,,COUNTA($G$120:$CE$120)-COUNTA($G$120:K$120)+1))*(1+discount_rate),0)</f>
        <v>428.0442100990839</v>
      </c>
      <c r="L159" s="1" cm="1">
        <f t="array" aca="1" ref="L159" ca="1">IF(AND($B159=L$28,$B159=$B160-1),NPV(discount_rate,OFFSET(L124,,,,COUNTA($G$120:$CE$120)-COUNTA($G$120:L$120)+1)-OFFSET(L125,,,,COUNTA($G$120:$CE$120)-COUNTA($G$120:L$120)+1))*(1+discount_rate),0)</f>
        <v>0</v>
      </c>
      <c r="M159" s="1" cm="1">
        <f t="array" aca="1" ref="M159" ca="1">IF(AND($B159=M$28,$B159=$B160-1),NPV(discount_rate,OFFSET(M124,,,,COUNTA($G$120:$CE$120)-COUNTA($G$120:M$120)+1)-OFFSET(M125,,,,COUNTA($G$120:$CE$120)-COUNTA($G$120:M$120)+1))*(1+discount_rate),0)</f>
        <v>0</v>
      </c>
      <c r="N159" s="1" cm="1">
        <f t="array" aca="1" ref="N159" ca="1">IF(AND($B159=N$28,$B159=$B160-1),NPV(discount_rate,OFFSET(N124,,,,COUNTA($G$120:$CE$120)-COUNTA($G$120:N$120)+1)-OFFSET(N125,,,,COUNTA($G$120:$CE$120)-COUNTA($G$120:N$120)+1))*(1+discount_rate),0)</f>
        <v>0</v>
      </c>
      <c r="O159" s="1" cm="1">
        <f t="array" aca="1" ref="O159" ca="1">IF(AND($B159=O$28,$B159=$B160-1),NPV(discount_rate,OFFSET(O124,,,,COUNTA($G$120:$CE$120)-COUNTA($G$120:O$120)+1)-OFFSET(O125,,,,COUNTA($G$120:$CE$120)-COUNTA($G$120:O$120)+1))*(1+discount_rate),0)</f>
        <v>0</v>
      </c>
      <c r="P159" s="1" cm="1">
        <f t="array" aca="1" ref="P159" ca="1">IF(AND($B159=P$28,$B159=$B160-1),NPV(discount_rate,OFFSET(P124,,,,COUNTA($G$120:$CE$120)-COUNTA($G$120:P$120)+1)-OFFSET(P125,,,,COUNTA($G$120:$CE$120)-COUNTA($G$120:P$120)+1))*(1+discount_rate),0)</f>
        <v>0</v>
      </c>
      <c r="Q159" s="1" cm="1">
        <f t="array" aca="1" ref="Q159" ca="1">IF(AND($B159=Q$28,$B159=$B160-1),NPV(discount_rate,OFFSET(Q124,,,,COUNTA($G$120:$CE$120)-COUNTA($G$120:Q$120)+1)-OFFSET(Q125,,,,COUNTA($G$120:$CE$120)-COUNTA($G$120:Q$120)+1))*(1+discount_rate),0)</f>
        <v>0</v>
      </c>
      <c r="R159" s="1" cm="1">
        <f t="array" aca="1" ref="R159" ca="1">IF(AND($B159=R$28,$B159=$B160-1),NPV(discount_rate,OFFSET(R124,,,,COUNTA($G$120:$CE$120)-COUNTA($G$120:R$120)+1)-OFFSET(R125,,,,COUNTA($G$120:$CE$120)-COUNTA($G$120:R$120)+1))*(1+discount_rate),0)</f>
        <v>0</v>
      </c>
      <c r="S159" s="1" cm="1">
        <f t="array" aca="1" ref="S159" ca="1">IF(AND($B159=S$28,$B159=$B160-1),NPV(discount_rate,OFFSET(S124,,,,COUNTA($G$120:$CE$120)-COUNTA($G$120:S$120)+1)-OFFSET(S125,,,,COUNTA($G$120:$CE$120)-COUNTA($G$120:S$120)+1))*(1+discount_rate),0)</f>
        <v>0</v>
      </c>
      <c r="T159" s="1" cm="1">
        <f t="array" aca="1" ref="T159" ca="1">IF(AND($B159=T$28,$B159=$B160-1),NPV(discount_rate,OFFSET(T124,,,,COUNTA($G$120:$CE$120)-COUNTA($G$120:T$120)+1)-OFFSET(T125,,,,COUNTA($G$120:$CE$120)-COUNTA($G$120:T$120)+1))*(1+discount_rate),0)</f>
        <v>0</v>
      </c>
      <c r="U159" s="1" cm="1">
        <f t="array" aca="1" ref="U159" ca="1">IF(AND($B159=U$28,$B159=$B160-1),NPV(discount_rate,OFFSET(U124,,,,COUNTA($G$120:$CE$120)-COUNTA($G$120:U$120)+1)-OFFSET(U125,,,,COUNTA($G$120:$CE$120)-COUNTA($G$120:U$120)+1))*(1+discount_rate),0)</f>
        <v>0</v>
      </c>
      <c r="V159" s="1" cm="1">
        <f t="array" aca="1" ref="V159" ca="1">IF(AND($B159=V$28,$B159=$B160-1),NPV(discount_rate,OFFSET(V124,,,,COUNTA($G$120:$CE$120)-COUNTA($G$120:V$120)+1)-OFFSET(V125,,,,COUNTA($G$120:$CE$120)-COUNTA($G$120:V$120)+1))*(1+discount_rate),0)</f>
        <v>0</v>
      </c>
      <c r="W159" s="1" cm="1">
        <f t="array" aca="1" ref="W159" ca="1">IF(AND($B159=W$28,$B159=$B160-1),NPV(discount_rate,OFFSET(W124,,,,COUNTA($G$120:$CE$120)-COUNTA($G$120:W$120)+1)-OFFSET(W125,,,,COUNTA($G$120:$CE$120)-COUNTA($G$120:W$120)+1))*(1+discount_rate),0)</f>
        <v>0</v>
      </c>
      <c r="X159" s="1" cm="1">
        <f t="array" aca="1" ref="X159" ca="1">IF(AND($B159=X$28,$B159=$B160-1),NPV(discount_rate,OFFSET(X124,,,,COUNTA($G$120:$CE$120)-COUNTA($G$120:X$120)+1)-OFFSET(X125,,,,COUNTA($G$120:$CE$120)-COUNTA($G$120:X$120)+1))*(1+discount_rate),0)</f>
        <v>0</v>
      </c>
      <c r="Y159" s="1" cm="1">
        <f t="array" aca="1" ref="Y159" ca="1">IF(AND($B159=Y$28,$B159=$B160-1),NPV(discount_rate,OFFSET(Y124,,,,COUNTA($G$120:$CE$120)-COUNTA($G$120:Y$120)+1)-OFFSET(Y125,,,,COUNTA($G$120:$CE$120)-COUNTA($G$120:Y$120)+1))*(1+discount_rate),0)</f>
        <v>0</v>
      </c>
      <c r="Z159" s="1" cm="1">
        <f t="array" aca="1" ref="Z159" ca="1">IF(AND($B159=Z$28,$B159=$B160-1),NPV(discount_rate,OFFSET(Z124,,,,COUNTA($G$120:$CE$120)-COUNTA($G$120:Z$120)+1)-OFFSET(Z125,,,,COUNTA($G$120:$CE$120)-COUNTA($G$120:Z$120)+1))*(1+discount_rate),0)</f>
        <v>0</v>
      </c>
      <c r="AA159" s="1" cm="1">
        <f t="array" aca="1" ref="AA159" ca="1">IF(AND($B159=AA$28,$B159=$B160-1),NPV(discount_rate,OFFSET(AA124,,,,COUNTA($G$120:$CE$120)-COUNTA($G$120:AA$120)+1)-OFFSET(AA125,,,,COUNTA($G$120:$CE$120)-COUNTA($G$120:AA$120)+1))*(1+discount_rate),0)</f>
        <v>0</v>
      </c>
      <c r="AB159" s="1" cm="1">
        <f t="array" aca="1" ref="AB159" ca="1">IF(AND($B159=AB$28,$B159=$B160-1),NPV(discount_rate,OFFSET(AB124,,,,COUNTA($G$120:$CE$120)-COUNTA($G$120:AB$120)+1)-OFFSET(AB125,,,,COUNTA($G$120:$CE$120)-COUNTA($G$120:AB$120)+1))*(1+discount_rate),0)</f>
        <v>0</v>
      </c>
      <c r="AC159" s="1" cm="1">
        <f t="array" aca="1" ref="AC159" ca="1">IF(AND($B159=AC$28,$B159=$B160-1),NPV(discount_rate,OFFSET(AC124,,,,COUNTA($G$120:$CE$120)-COUNTA($G$120:AC$120)+1)-OFFSET(AC125,,,,COUNTA($G$120:$CE$120)-COUNTA($G$120:AC$120)+1))*(1+discount_rate),0)</f>
        <v>0</v>
      </c>
      <c r="AD159" s="1" cm="1">
        <f t="array" aca="1" ref="AD159" ca="1">IF(AND($B159=AD$28,$B159=$B160-1),NPV(discount_rate,OFFSET(AD124,,,,COUNTA($G$120:$CE$120)-COUNTA($G$120:AD$120)+1)-OFFSET(AD125,,,,COUNTA($G$120:$CE$120)-COUNTA($G$120:AD$120)+1))*(1+discount_rate),0)</f>
        <v>0</v>
      </c>
      <c r="AE159" s="1" cm="1">
        <f t="array" aca="1" ref="AE159" ca="1">IF(AND($B159=AE$28,$B159=$B160-1),NPV(discount_rate,OFFSET(AE124,,,,COUNTA($G$120:$CE$120)-COUNTA($G$120:AE$120)+1)-OFFSET(AE125,,,,COUNTA($G$120:$CE$120)-COUNTA($G$120:AE$120)+1))*(1+discount_rate),0)</f>
        <v>0</v>
      </c>
      <c r="AF159" s="1" cm="1">
        <f t="array" aca="1" ref="AF159" ca="1">IF(AND($B159=AF$28,$B159=$B160-1),NPV(discount_rate,OFFSET(AF124,,,,COUNTA($G$120:$CE$120)-COUNTA($G$120:AF$120)+1)-OFFSET(AF125,,,,COUNTA($G$120:$CE$120)-COUNTA($G$120:AF$120)+1))*(1+discount_rate),0)</f>
        <v>0</v>
      </c>
      <c r="AG159" s="1" cm="1">
        <f t="array" aca="1" ref="AG159" ca="1">IF(AND($B159=AG$28,$B159=$B160-1),NPV(discount_rate,OFFSET(AG124,,,,COUNTA($G$120:$CE$120)-COUNTA($G$120:AG$120)+1)-OFFSET(AG125,,,,COUNTA($G$120:$CE$120)-COUNTA($G$120:AG$120)+1))*(1+discount_rate),0)</f>
        <v>0</v>
      </c>
      <c r="AH159" s="1" cm="1">
        <f t="array" aca="1" ref="AH159" ca="1">IF(AND($B159=AH$28,$B159=$B160-1),NPV(discount_rate,OFFSET(AH124,,,,COUNTA($G$120:$CE$120)-COUNTA($G$120:AH$120)+1)-OFFSET(AH125,,,,COUNTA($G$120:$CE$120)-COUNTA($G$120:AH$120)+1))*(1+discount_rate),0)</f>
        <v>0</v>
      </c>
      <c r="AI159" s="1" cm="1">
        <f t="array" aca="1" ref="AI159" ca="1">IF(AND($B159=AI$28,$B159=$B160-1),NPV(discount_rate,OFFSET(AI124,,,,COUNTA($G$120:$CE$120)-COUNTA($G$120:AI$120)+1)-OFFSET(AI125,,,,COUNTA($G$120:$CE$120)-COUNTA($G$120:AI$120)+1))*(1+discount_rate),0)</f>
        <v>0</v>
      </c>
      <c r="AJ159" s="1" cm="1">
        <f t="array" aca="1" ref="AJ159" ca="1">IF(AND($B159=AJ$28,$B159=$B160-1),NPV(discount_rate,OFFSET(AJ124,,,,COUNTA($G$120:$CE$120)-COUNTA($G$120:AJ$120)+1)-OFFSET(AJ125,,,,COUNTA($G$120:$CE$120)-COUNTA($G$120:AJ$120)+1))*(1+discount_rate),0)</f>
        <v>0</v>
      </c>
      <c r="AK159" s="1" cm="1">
        <f t="array" aca="1" ref="AK159" ca="1">IF(AND($B159=AK$28,$B159=$B160-1),NPV(discount_rate,OFFSET(AK124,,,,COUNTA($G$120:$CE$120)-COUNTA($G$120:AK$120)+1)-OFFSET(AK125,,,,COUNTA($G$120:$CE$120)-COUNTA($G$120:AK$120)+1))*(1+discount_rate),0)</f>
        <v>0</v>
      </c>
      <c r="AL159" s="1" cm="1">
        <f t="array" aca="1" ref="AL159" ca="1">IF(AND($B159=AL$28,$B159=$B160-1),NPV(discount_rate,OFFSET(AL124,,,,COUNTA($G$120:$CE$120)-COUNTA($G$120:AL$120)+1)-OFFSET(AL125,,,,COUNTA($G$120:$CE$120)-COUNTA($G$120:AL$120)+1))*(1+discount_rate),0)</f>
        <v>0</v>
      </c>
      <c r="AM159" s="1" cm="1">
        <f t="array" aca="1" ref="AM159" ca="1">IF(AND($B159=AM$28,$B159=$B160-1),NPV(discount_rate,OFFSET(AM124,,,,COUNTA($G$120:$CE$120)-COUNTA($G$120:AM$120)+1)-OFFSET(AM125,,,,COUNTA($G$120:$CE$120)-COUNTA($G$120:AM$120)+1))*(1+discount_rate),0)</f>
        <v>0</v>
      </c>
      <c r="AN159" s="1" cm="1">
        <f t="array" aca="1" ref="AN159" ca="1">IF(AND($B159=AN$28,$B159=$B160-1),NPV(discount_rate,OFFSET(AN124,,,,COUNTA($G$120:$CE$120)-COUNTA($G$120:AN$120)+1)-OFFSET(AN125,,,,COUNTA($G$120:$CE$120)-COUNTA($G$120:AN$120)+1))*(1+discount_rate),0)</f>
        <v>0</v>
      </c>
      <c r="AO159" s="1" cm="1">
        <f t="array" aca="1" ref="AO159" ca="1">IF(AND($B159=AO$28,$B159=$B160-1),NPV(discount_rate,OFFSET(AO124,,,,COUNTA($G$120:$CE$120)-COUNTA($G$120:AO$120)+1)-OFFSET(AO125,,,,COUNTA($G$120:$CE$120)-COUNTA($G$120:AO$120)+1))*(1+discount_rate),0)</f>
        <v>0</v>
      </c>
      <c r="AP159" s="1" cm="1">
        <f t="array" aca="1" ref="AP159" ca="1">IF(AND($B159=AP$28,$B159=$B160-1),NPV(discount_rate,OFFSET(AP124,,,,COUNTA($G$120:$CE$120)-COUNTA($G$120:AP$120)+1)-OFFSET(AP125,,,,COUNTA($G$120:$CE$120)-COUNTA($G$120:AP$120)+1))*(1+discount_rate),0)</f>
        <v>0</v>
      </c>
      <c r="AQ159" s="1" cm="1">
        <f t="array" aca="1" ref="AQ159" ca="1">IF(AND($B159=AQ$28,$B159=$B160-1),NPV(discount_rate,OFFSET(AQ124,,,,COUNTA($G$120:$CE$120)-COUNTA($G$120:AQ$120)+1)-OFFSET(AQ125,,,,COUNTA($G$120:$CE$120)-COUNTA($G$120:AQ$120)+1))*(1+discount_rate),0)</f>
        <v>0</v>
      </c>
      <c r="AR159" s="1" cm="1">
        <f t="array" aca="1" ref="AR159" ca="1">IF(AND($B159=AR$28,$B159=$B160-1),NPV(discount_rate,OFFSET(AR124,,,,COUNTA($G$120:$CE$120)-COUNTA($G$120:AR$120)+1)-OFFSET(AR125,,,,COUNTA($G$120:$CE$120)-COUNTA($G$120:AR$120)+1))*(1+discount_rate),0)</f>
        <v>0</v>
      </c>
      <c r="AS159" s="1" cm="1">
        <f t="array" aca="1" ref="AS159" ca="1">IF(AND($B159=AS$28,$B159=$B160-1),NPV(discount_rate,OFFSET(AS124,,,,COUNTA($G$120:$CE$120)-COUNTA($G$120:AS$120)+1)-OFFSET(AS125,,,,COUNTA($G$120:$CE$120)-COUNTA($G$120:AS$120)+1))*(1+discount_rate),0)</f>
        <v>0</v>
      </c>
      <c r="AT159" s="1" cm="1">
        <f t="array" aca="1" ref="AT159" ca="1">IF(AND($B159=AT$28,$B159=$B160-1),NPV(discount_rate,OFFSET(AT124,,,,COUNTA($G$120:$CE$120)-COUNTA($G$120:AT$120)+1)-OFFSET(AT125,,,,COUNTA($G$120:$CE$120)-COUNTA($G$120:AT$120)+1))*(1+discount_rate),0)</f>
        <v>0</v>
      </c>
      <c r="AU159" s="1" cm="1">
        <f t="array" aca="1" ref="AU159" ca="1">IF(AND($B159=AU$28,$B159=$B160-1),NPV(discount_rate,OFFSET(AU124,,,,COUNTA($G$120:$CE$120)-COUNTA($G$120:AU$120)+1)-OFFSET(AU125,,,,COUNTA($G$120:$CE$120)-COUNTA($G$120:AU$120)+1))*(1+discount_rate),0)</f>
        <v>0</v>
      </c>
      <c r="AV159" s="1" cm="1">
        <f t="array" aca="1" ref="AV159" ca="1">IF(AND($B159=AV$28,$B159=$B160-1),NPV(discount_rate,OFFSET(AV124,,,,COUNTA($G$120:$CE$120)-COUNTA($G$120:AV$120)+1)-OFFSET(AV125,,,,COUNTA($G$120:$CE$120)-COUNTA($G$120:AV$120)+1))*(1+discount_rate),0)</f>
        <v>0</v>
      </c>
      <c r="AW159" s="1" cm="1">
        <f t="array" aca="1" ref="AW159" ca="1">IF(AND($B159=AW$28,$B159=$B160-1),NPV(discount_rate,OFFSET(AW124,,,,COUNTA($G$120:$CE$120)-COUNTA($G$120:AW$120)+1)-OFFSET(AW125,,,,COUNTA($G$120:$CE$120)-COUNTA($G$120:AW$120)+1))*(1+discount_rate),0)</f>
        <v>0</v>
      </c>
      <c r="AX159" s="1" cm="1">
        <f t="array" aca="1" ref="AX159" ca="1">IF(AND($B159=AX$28,$B159=$B160-1),NPV(discount_rate,OFFSET(AX124,,,,COUNTA($G$120:$CE$120)-COUNTA($G$120:AX$120)+1)-OFFSET(AX125,,,,COUNTA($G$120:$CE$120)-COUNTA($G$120:AX$120)+1))*(1+discount_rate),0)</f>
        <v>0</v>
      </c>
      <c r="AY159" s="1" cm="1">
        <f t="array" aca="1" ref="AY159" ca="1">IF(AND($B159=AY$28,$B159=$B160-1),NPV(discount_rate,OFFSET(AY124,,,,COUNTA($G$120:$CE$120)-COUNTA($G$120:AY$120)+1)-OFFSET(AY125,,,,COUNTA($G$120:$CE$120)-COUNTA($G$120:AY$120)+1))*(1+discount_rate),0)</f>
        <v>0</v>
      </c>
      <c r="AZ159" s="1" cm="1">
        <f t="array" aca="1" ref="AZ159" ca="1">IF(AND($B159=AZ$28,$B159=$B160-1),NPV(discount_rate,OFFSET(AZ124,,,,COUNTA($G$120:$CE$120)-COUNTA($G$120:AZ$120)+1)-OFFSET(AZ125,,,,COUNTA($G$120:$CE$120)-COUNTA($G$120:AZ$120)+1))*(1+discount_rate),0)</f>
        <v>0</v>
      </c>
      <c r="BA159" s="1" cm="1">
        <f t="array" aca="1" ref="BA159" ca="1">IF(AND($B159=BA$28,$B159=$B160-1),NPV(discount_rate,OFFSET(BA124,,,,COUNTA($G$120:$CE$120)-COUNTA($G$120:BA$120)+1)-OFFSET(BA125,,,,COUNTA($G$120:$CE$120)-COUNTA($G$120:BA$120)+1))*(1+discount_rate),0)</f>
        <v>0</v>
      </c>
      <c r="BB159" s="1" cm="1">
        <f t="array" aca="1" ref="BB159" ca="1">IF(AND($B159=BB$28,$B159=$B160-1),NPV(discount_rate,OFFSET(BB124,,,,COUNTA($G$120:$CE$120)-COUNTA($G$120:BB$120)+1)-OFFSET(BB125,,,,COUNTA($G$120:$CE$120)-COUNTA($G$120:BB$120)+1))*(1+discount_rate),0)</f>
        <v>0</v>
      </c>
      <c r="BC159" s="1" cm="1">
        <f t="array" aca="1" ref="BC159" ca="1">IF(AND($B159=BC$28,$B159=$B160-1),NPV(discount_rate,OFFSET(BC124,,,,COUNTA($G$120:$CE$120)-COUNTA($G$120:BC$120)+1)-OFFSET(BC125,,,,COUNTA($G$120:$CE$120)-COUNTA($G$120:BC$120)+1))*(1+discount_rate),0)</f>
        <v>0</v>
      </c>
      <c r="BD159" s="1" cm="1">
        <f t="array" aca="1" ref="BD159" ca="1">IF(AND($B159=BD$28,$B159=$B160-1),NPV(discount_rate,OFFSET(BD124,,,,COUNTA($G$120:$CE$120)-COUNTA($G$120:BD$120)+1)-OFFSET(BD125,,,,COUNTA($G$120:$CE$120)-COUNTA($G$120:BD$120)+1))*(1+discount_rate),0)</f>
        <v>0</v>
      </c>
      <c r="BE159" s="1" cm="1">
        <f t="array" aca="1" ref="BE159" ca="1">IF(AND($B159=BE$28,$B159=$B160-1),NPV(discount_rate,OFFSET(BE124,,,,COUNTA($G$120:$CE$120)-COUNTA($G$120:BE$120)+1)-OFFSET(BE125,,,,COUNTA($G$120:$CE$120)-COUNTA($G$120:BE$120)+1))*(1+discount_rate),0)</f>
        <v>0</v>
      </c>
      <c r="BF159" s="1" cm="1">
        <f t="array" aca="1" ref="BF159" ca="1">IF(AND($B159=BF$28,$B159=$B160-1),NPV(discount_rate,OFFSET(BF124,,,,COUNTA($G$120:$CE$120)-COUNTA($G$120:BF$120)+1)-OFFSET(BF125,,,,COUNTA($G$120:$CE$120)-COUNTA($G$120:BF$120)+1))*(1+discount_rate),0)</f>
        <v>0</v>
      </c>
      <c r="BG159" s="1" cm="1">
        <f t="array" aca="1" ref="BG159" ca="1">IF(AND($B159=BG$28,$B159=$B160-1),NPV(discount_rate,OFFSET(BG124,,,,COUNTA($G$120:$CE$120)-COUNTA($G$120:BG$120)+1)-OFFSET(BG125,,,,COUNTA($G$120:$CE$120)-COUNTA($G$120:BG$120)+1))*(1+discount_rate),0)</f>
        <v>0</v>
      </c>
      <c r="BH159" s="1" cm="1">
        <f t="array" aca="1" ref="BH159" ca="1">IF(AND($B159=BH$28,$B159=$B160-1),NPV(discount_rate,OFFSET(BH124,,,,COUNTA($G$120:$CE$120)-COUNTA($G$120:BH$120)+1)-OFFSET(BH125,,,,COUNTA($G$120:$CE$120)-COUNTA($G$120:BH$120)+1))*(1+discount_rate),0)</f>
        <v>0</v>
      </c>
      <c r="BI159" s="1" cm="1">
        <f t="array" aca="1" ref="BI159" ca="1">IF(AND($B159=BI$28,$B159=$B160-1),NPV(discount_rate,OFFSET(BI124,,,,COUNTA($G$120:$CE$120)-COUNTA($G$120:BI$120)+1)-OFFSET(BI125,,,,COUNTA($G$120:$CE$120)-COUNTA($G$120:BI$120)+1))*(1+discount_rate),0)</f>
        <v>0</v>
      </c>
      <c r="BJ159" s="1" cm="1">
        <f t="array" aca="1" ref="BJ159" ca="1">IF(AND($B159=BJ$28,$B159=$B160-1),NPV(discount_rate,OFFSET(BJ124,,,,COUNTA($G$120:$CE$120)-COUNTA($G$120:BJ$120)+1)-OFFSET(BJ125,,,,COUNTA($G$120:$CE$120)-COUNTA($G$120:BJ$120)+1))*(1+discount_rate),0)</f>
        <v>0</v>
      </c>
      <c r="BK159" s="1" cm="1">
        <f t="array" aca="1" ref="BK159" ca="1">IF(AND($B159=BK$28,$B159=$B160-1),NPV(discount_rate,OFFSET(BK124,,,,COUNTA($G$120:$CE$120)-COUNTA($G$120:BK$120)+1)-OFFSET(BK125,,,,COUNTA($G$120:$CE$120)-COUNTA($G$120:BK$120)+1))*(1+discount_rate),0)</f>
        <v>0</v>
      </c>
      <c r="BL159" s="1" cm="1">
        <f t="array" aca="1" ref="BL159" ca="1">IF(AND($B159=BL$28,$B159=$B160-1),NPV(discount_rate,OFFSET(BL124,,,,COUNTA($G$120:$CE$120)-COUNTA($G$120:BL$120)+1)-OFFSET(BL125,,,,COUNTA($G$120:$CE$120)-COUNTA($G$120:BL$120)+1))*(1+discount_rate),0)</f>
        <v>0</v>
      </c>
      <c r="BM159" s="1" cm="1">
        <f t="array" aca="1" ref="BM159" ca="1">IF(AND($B159=BM$28,$B159=$B160-1),NPV(discount_rate,OFFSET(BM124,,,,COUNTA($G$120:$CE$120)-COUNTA($G$120:BM$120)+1)-OFFSET(BM125,,,,COUNTA($G$120:$CE$120)-COUNTA($G$120:BM$120)+1))*(1+discount_rate),0)</f>
        <v>0</v>
      </c>
      <c r="BN159" s="1" cm="1">
        <f t="array" aca="1" ref="BN159" ca="1">IF(AND($B159=BN$28,$B159=$B160-1),NPV(discount_rate,OFFSET(BN124,,,,COUNTA($G$120:$CE$120)-COUNTA($G$120:BN$120)+1)-OFFSET(BN125,,,,COUNTA($G$120:$CE$120)-COUNTA($G$120:BN$120)+1))*(1+discount_rate),0)</f>
        <v>0</v>
      </c>
      <c r="BO159" s="1" cm="1">
        <f t="array" aca="1" ref="BO159" ca="1">IF(AND($B159=BO$28,$B159=$B160-1),NPV(discount_rate,OFFSET(BO124,,,,COUNTA($G$120:$CE$120)-COUNTA($G$120:BO$120)+1)-OFFSET(BO125,,,,COUNTA($G$120:$CE$120)-COUNTA($G$120:BO$120)+1))*(1+discount_rate),0)</f>
        <v>0</v>
      </c>
      <c r="BP159" s="1" cm="1">
        <f t="array" aca="1" ref="BP159" ca="1">IF(AND($B159=BP$28,$B159=$B160-1),NPV(discount_rate,OFFSET(BP124,,,,COUNTA($G$120:$CE$120)-COUNTA($G$120:BP$120)+1)-OFFSET(BP125,,,,COUNTA($G$120:$CE$120)-COUNTA($G$120:BP$120)+1))*(1+discount_rate),0)</f>
        <v>0</v>
      </c>
      <c r="BQ159" s="1" cm="1">
        <f t="array" aca="1" ref="BQ159" ca="1">IF(AND($B159=BQ$28,$B159=$B160-1),NPV(discount_rate,OFFSET(BQ124,,,,COUNTA($G$120:$CE$120)-COUNTA($G$120:BQ$120)+1)-OFFSET(BQ125,,,,COUNTA($G$120:$CE$120)-COUNTA($G$120:BQ$120)+1))*(1+discount_rate),0)</f>
        <v>0</v>
      </c>
      <c r="BR159" s="1" cm="1">
        <f t="array" aca="1" ref="BR159" ca="1">IF(AND($B159=BR$28,$B159=$B160-1),NPV(discount_rate,OFFSET(BR124,,,,COUNTA($G$120:$CE$120)-COUNTA($G$120:BR$120)+1)-OFFSET(BR125,,,,COUNTA($G$120:$CE$120)-COUNTA($G$120:BR$120)+1))*(1+discount_rate),0)</f>
        <v>0</v>
      </c>
      <c r="BS159" s="1" cm="1">
        <f t="array" aca="1" ref="BS159" ca="1">IF(AND($B159=BS$28,$B159=$B160-1),NPV(discount_rate,OFFSET(BS124,,,,COUNTA($G$120:$CE$120)-COUNTA($G$120:BS$120)+1)-OFFSET(BS125,,,,COUNTA($G$120:$CE$120)-COUNTA($G$120:BS$120)+1))*(1+discount_rate),0)</f>
        <v>0</v>
      </c>
      <c r="BT159" s="1" cm="1">
        <f t="array" aca="1" ref="BT159" ca="1">IF(AND($B159=BT$28,$B159=$B160-1),NPV(discount_rate,OFFSET(BT124,,,,COUNTA($G$120:$CE$120)-COUNTA($G$120:BT$120)+1)-OFFSET(BT125,,,,COUNTA($G$120:$CE$120)-COUNTA($G$120:BT$120)+1))*(1+discount_rate),0)</f>
        <v>0</v>
      </c>
      <c r="BU159" s="1" cm="1">
        <f t="array" aca="1" ref="BU159" ca="1">IF(AND($B159=BU$28,$B159=$B160-1),NPV(discount_rate,OFFSET(BU124,,,,COUNTA($G$120:$CE$120)-COUNTA($G$120:BU$120)+1)-OFFSET(BU125,,,,COUNTA($G$120:$CE$120)-COUNTA($G$120:BU$120)+1))*(1+discount_rate),0)</f>
        <v>0</v>
      </c>
      <c r="BV159" s="1" cm="1">
        <f t="array" aca="1" ref="BV159" ca="1">IF(AND($B159=BV$28,$B159=$B160-1),NPV(discount_rate,OFFSET(BV124,,,,COUNTA($G$120:$CE$120)-COUNTA($G$120:BV$120)+1)-OFFSET(BV125,,,,COUNTA($G$120:$CE$120)-COUNTA($G$120:BV$120)+1))*(1+discount_rate),0)</f>
        <v>0</v>
      </c>
      <c r="BW159" s="1" cm="1">
        <f t="array" aca="1" ref="BW159" ca="1">IF(AND($B159=BW$28,$B159=$B160-1),NPV(discount_rate,OFFSET(BW124,,,,COUNTA($G$120:$CE$120)-COUNTA($G$120:BW$120)+1)-OFFSET(BW125,,,,COUNTA($G$120:$CE$120)-COUNTA($G$120:BW$120)+1))*(1+discount_rate),0)</f>
        <v>0</v>
      </c>
      <c r="BX159" s="1" cm="1">
        <f t="array" aca="1" ref="BX159" ca="1">IF(AND($B159=BX$28,$B159=$B160-1),NPV(discount_rate,OFFSET(BX124,,,,COUNTA($G$120:$CE$120)-COUNTA($G$120:BX$120)+1)-OFFSET(BX125,,,,COUNTA($G$120:$CE$120)-COUNTA($G$120:BX$120)+1))*(1+discount_rate),0)</f>
        <v>0</v>
      </c>
      <c r="BY159" s="1" cm="1">
        <f t="array" aca="1" ref="BY159" ca="1">IF(AND($B159=BY$28,$B159=$B160-1),NPV(discount_rate,OFFSET(BY124,,,,COUNTA($G$120:$CE$120)-COUNTA($G$120:BY$120)+1)-OFFSET(BY125,,,,COUNTA($G$120:$CE$120)-COUNTA($G$120:BY$120)+1))*(1+discount_rate),0)</f>
        <v>0</v>
      </c>
      <c r="BZ159" s="1" cm="1">
        <f t="array" aca="1" ref="BZ159" ca="1">IF(AND($B159=BZ$28,$B159=$B160-1),NPV(discount_rate,OFFSET(BZ124,,,,COUNTA($G$120:$CE$120)-COUNTA($G$120:BZ$120)+1)-OFFSET(BZ125,,,,COUNTA($G$120:$CE$120)-COUNTA($G$120:BZ$120)+1))*(1+discount_rate),0)</f>
        <v>0</v>
      </c>
      <c r="CA159" s="1" cm="1">
        <f t="array" aca="1" ref="CA159" ca="1">IF(AND($B159=CA$28,$B159=$B160-1),NPV(discount_rate,OFFSET(CA124,,,,COUNTA($G$120:$CE$120)-COUNTA($G$120:CA$120)+1)-OFFSET(CA125,,,,COUNTA($G$120:$CE$120)-COUNTA($G$120:CA$120)+1))*(1+discount_rate),0)</f>
        <v>0</v>
      </c>
      <c r="CB159" s="1" cm="1">
        <f t="array" aca="1" ref="CB159" ca="1">IF(AND($B159=CB$28,$B159=$B160-1),NPV(discount_rate,OFFSET(CB124,,,,COUNTA($G$120:$CE$120)-COUNTA($G$120:CB$120)+1)-OFFSET(CB125,,,,COUNTA($G$120:$CE$120)-COUNTA($G$120:CB$120)+1))*(1+discount_rate),0)</f>
        <v>0</v>
      </c>
      <c r="CC159" s="1" cm="1">
        <f t="array" aca="1" ref="CC159" ca="1">IF(AND($B159=CC$28,$B159=$B160-1),NPV(discount_rate,OFFSET(CC124,,,,COUNTA($G$120:$CE$120)-COUNTA($G$120:CC$120)+1)-OFFSET(CC125,,,,COUNTA($G$120:$CE$120)-COUNTA($G$120:CC$120)+1))*(1+discount_rate),0)</f>
        <v>0</v>
      </c>
      <c r="CD159" s="1" cm="1">
        <f t="array" aca="1" ref="CD159" ca="1">IF(AND($B159=CD$28,$B159=$B160-1),NPV(discount_rate,OFFSET(CD124,,,,COUNTA($G$120:$CE$120)-COUNTA($G$120:CD$120)+1)-OFFSET(CD125,,,,COUNTA($G$120:$CE$120)-COUNTA($G$120:CD$120)+1))*(1+discount_rate),0)</f>
        <v>0</v>
      </c>
      <c r="CE159" s="1" cm="1">
        <f t="array" aca="1" ref="CE159" ca="1">IF(AND($B159=CE$28,$B159=$B160-1),NPV(discount_rate,OFFSET(CE124,,,,COUNTA($G$120:$CE$120)-COUNTA($G$120:CE$120)+1)-OFFSET(CE125,,,,COUNTA($G$120:$CE$120)-COUNTA($G$120:CE$120)+1))*(1+discount_rate),0)</f>
        <v>0</v>
      </c>
    </row>
    <row r="160" spans="2:83" x14ac:dyDescent="0.35">
      <c r="B160">
        <f t="shared" si="164"/>
        <v>2029</v>
      </c>
      <c r="D160" t="s">
        <v>29</v>
      </c>
      <c r="G160" s="1" cm="1">
        <f t="array" aca="1" ref="G160" ca="1">IF(AND($B160=G$28,$B160=$B161-1),NPV(discount_rate,OFFSET(G125,,,,COUNTA($G$120:$CE$120)-COUNTA($G$120:G$120)+1)-OFFSET(G126,,,,COUNTA($G$120:$CE$120)-COUNTA($G$120:G$120)+1))*(1+discount_rate),0)</f>
        <v>0</v>
      </c>
      <c r="H160" s="1" cm="1">
        <f t="array" aca="1" ref="H160" ca="1">IF(AND($B160=H$28,$B160=$B161-1),NPV(discount_rate,OFFSET(H125,,,,COUNTA($G$120:$CE$120)-COUNTA($G$120:H$120)+1)-OFFSET(H126,,,,COUNTA($G$120:$CE$120)-COUNTA($G$120:H$120)+1))*(1+discount_rate),0)</f>
        <v>0</v>
      </c>
      <c r="I160" s="1" cm="1">
        <f t="array" aca="1" ref="I160" ca="1">IF(AND($B160=I$28,$B160=$B161-1),NPV(discount_rate,OFFSET(I125,,,,COUNTA($G$120:$CE$120)-COUNTA($G$120:I$120)+1)-OFFSET(I126,,,,COUNTA($G$120:$CE$120)-COUNTA($G$120:I$120)+1))*(1+discount_rate),0)</f>
        <v>0</v>
      </c>
      <c r="J160" s="1" cm="1">
        <f t="array" aca="1" ref="J160" ca="1">IF(AND($B160=J$28,$B160=$B161-1),NPV(discount_rate,OFFSET(J125,,,,COUNTA($G$120:$CE$120)-COUNTA($G$120:J$120)+1)-OFFSET(J126,,,,COUNTA($G$120:$CE$120)-COUNTA($G$120:J$120)+1))*(1+discount_rate),0)</f>
        <v>0</v>
      </c>
      <c r="K160" s="1" cm="1">
        <f t="array" aca="1" ref="K160" ca="1">IF(AND($B160=K$28,$B160=$B161-1),NPV(discount_rate,OFFSET(K125,,,,COUNTA($G$120:$CE$120)-COUNTA($G$120:K$120)+1)-OFFSET(K126,,,,COUNTA($G$120:$CE$120)-COUNTA($G$120:K$120)+1))*(1+discount_rate),0)</f>
        <v>0</v>
      </c>
      <c r="L160" s="1" cm="1">
        <f t="array" aca="1" ref="L160" ca="1">IF(AND($B160=L$28,$B160=$B161-1),NPV(discount_rate,OFFSET(L125,,,,COUNTA($G$120:$CE$120)-COUNTA($G$120:L$120)+1)-OFFSET(L126,,,,COUNTA($G$120:$CE$120)-COUNTA($G$120:L$120)+1))*(1+discount_rate),0)</f>
        <v>417.35933537089949</v>
      </c>
      <c r="M160" s="1" cm="1">
        <f t="array" aca="1" ref="M160" ca="1">IF(AND($B160=M$28,$B160=$B161-1),NPV(discount_rate,OFFSET(M125,,,,COUNTA($G$120:$CE$120)-COUNTA($G$120:M$120)+1)-OFFSET(M126,,,,COUNTA($G$120:$CE$120)-COUNTA($G$120:M$120)+1))*(1+discount_rate),0)</f>
        <v>0</v>
      </c>
      <c r="N160" s="1" cm="1">
        <f t="array" aca="1" ref="N160" ca="1">IF(AND($B160=N$28,$B160=$B161-1),NPV(discount_rate,OFFSET(N125,,,,COUNTA($G$120:$CE$120)-COUNTA($G$120:N$120)+1)-OFFSET(N126,,,,COUNTA($G$120:$CE$120)-COUNTA($G$120:N$120)+1))*(1+discount_rate),0)</f>
        <v>0</v>
      </c>
      <c r="O160" s="1" cm="1">
        <f t="array" aca="1" ref="O160" ca="1">IF(AND($B160=O$28,$B160=$B161-1),NPV(discount_rate,OFFSET(O125,,,,COUNTA($G$120:$CE$120)-COUNTA($G$120:O$120)+1)-OFFSET(O126,,,,COUNTA($G$120:$CE$120)-COUNTA($G$120:O$120)+1))*(1+discount_rate),0)</f>
        <v>0</v>
      </c>
      <c r="P160" s="1" cm="1">
        <f t="array" aca="1" ref="P160" ca="1">IF(AND($B160=P$28,$B160=$B161-1),NPV(discount_rate,OFFSET(P125,,,,COUNTA($G$120:$CE$120)-COUNTA($G$120:P$120)+1)-OFFSET(P126,,,,COUNTA($G$120:$CE$120)-COUNTA($G$120:P$120)+1))*(1+discount_rate),0)</f>
        <v>0</v>
      </c>
      <c r="Q160" s="1" cm="1">
        <f t="array" aca="1" ref="Q160" ca="1">IF(AND($B160=Q$28,$B160=$B161-1),NPV(discount_rate,OFFSET(Q125,,,,COUNTA($G$120:$CE$120)-COUNTA($G$120:Q$120)+1)-OFFSET(Q126,,,,COUNTA($G$120:$CE$120)-COUNTA($G$120:Q$120)+1))*(1+discount_rate),0)</f>
        <v>0</v>
      </c>
      <c r="R160" s="1" cm="1">
        <f t="array" aca="1" ref="R160" ca="1">IF(AND($B160=R$28,$B160=$B161-1),NPV(discount_rate,OFFSET(R125,,,,COUNTA($G$120:$CE$120)-COUNTA($G$120:R$120)+1)-OFFSET(R126,,,,COUNTA($G$120:$CE$120)-COUNTA($G$120:R$120)+1))*(1+discount_rate),0)</f>
        <v>0</v>
      </c>
      <c r="S160" s="1" cm="1">
        <f t="array" aca="1" ref="S160" ca="1">IF(AND($B160=S$28,$B160=$B161-1),NPV(discount_rate,OFFSET(S125,,,,COUNTA($G$120:$CE$120)-COUNTA($G$120:S$120)+1)-OFFSET(S126,,,,COUNTA($G$120:$CE$120)-COUNTA($G$120:S$120)+1))*(1+discount_rate),0)</f>
        <v>0</v>
      </c>
      <c r="T160" s="1" cm="1">
        <f t="array" aca="1" ref="T160" ca="1">IF(AND($B160=T$28,$B160=$B161-1),NPV(discount_rate,OFFSET(T125,,,,COUNTA($G$120:$CE$120)-COUNTA($G$120:T$120)+1)-OFFSET(T126,,,,COUNTA($G$120:$CE$120)-COUNTA($G$120:T$120)+1))*(1+discount_rate),0)</f>
        <v>0</v>
      </c>
      <c r="U160" s="1" cm="1">
        <f t="array" aca="1" ref="U160" ca="1">IF(AND($B160=U$28,$B160=$B161-1),NPV(discount_rate,OFFSET(U125,,,,COUNTA($G$120:$CE$120)-COUNTA($G$120:U$120)+1)-OFFSET(U126,,,,COUNTA($G$120:$CE$120)-COUNTA($G$120:U$120)+1))*(1+discount_rate),0)</f>
        <v>0</v>
      </c>
      <c r="V160" s="1" cm="1">
        <f t="array" aca="1" ref="V160" ca="1">IF(AND($B160=V$28,$B160=$B161-1),NPV(discount_rate,OFFSET(V125,,,,COUNTA($G$120:$CE$120)-COUNTA($G$120:V$120)+1)-OFFSET(V126,,,,COUNTA($G$120:$CE$120)-COUNTA($G$120:V$120)+1))*(1+discount_rate),0)</f>
        <v>0</v>
      </c>
      <c r="W160" s="1" cm="1">
        <f t="array" aca="1" ref="W160" ca="1">IF(AND($B160=W$28,$B160=$B161-1),NPV(discount_rate,OFFSET(W125,,,,COUNTA($G$120:$CE$120)-COUNTA($G$120:W$120)+1)-OFFSET(W126,,,,COUNTA($G$120:$CE$120)-COUNTA($G$120:W$120)+1))*(1+discount_rate),0)</f>
        <v>0</v>
      </c>
      <c r="X160" s="1" cm="1">
        <f t="array" aca="1" ref="X160" ca="1">IF(AND($B160=X$28,$B160=$B161-1),NPV(discount_rate,OFFSET(X125,,,,COUNTA($G$120:$CE$120)-COUNTA($G$120:X$120)+1)-OFFSET(X126,,,,COUNTA($G$120:$CE$120)-COUNTA($G$120:X$120)+1))*(1+discount_rate),0)</f>
        <v>0</v>
      </c>
      <c r="Y160" s="1" cm="1">
        <f t="array" aca="1" ref="Y160" ca="1">IF(AND($B160=Y$28,$B160=$B161-1),NPV(discount_rate,OFFSET(Y125,,,,COUNTA($G$120:$CE$120)-COUNTA($G$120:Y$120)+1)-OFFSET(Y126,,,,COUNTA($G$120:$CE$120)-COUNTA($G$120:Y$120)+1))*(1+discount_rate),0)</f>
        <v>0</v>
      </c>
      <c r="Z160" s="1" cm="1">
        <f t="array" aca="1" ref="Z160" ca="1">IF(AND($B160=Z$28,$B160=$B161-1),NPV(discount_rate,OFFSET(Z125,,,,COUNTA($G$120:$CE$120)-COUNTA($G$120:Z$120)+1)-OFFSET(Z126,,,,COUNTA($G$120:$CE$120)-COUNTA($G$120:Z$120)+1))*(1+discount_rate),0)</f>
        <v>0</v>
      </c>
      <c r="AA160" s="1" cm="1">
        <f t="array" aca="1" ref="AA160" ca="1">IF(AND($B160=AA$28,$B160=$B161-1),NPV(discount_rate,OFFSET(AA125,,,,COUNTA($G$120:$CE$120)-COUNTA($G$120:AA$120)+1)-OFFSET(AA126,,,,COUNTA($G$120:$CE$120)-COUNTA($G$120:AA$120)+1))*(1+discount_rate),0)</f>
        <v>0</v>
      </c>
      <c r="AB160" s="1" cm="1">
        <f t="array" aca="1" ref="AB160" ca="1">IF(AND($B160=AB$28,$B160=$B161-1),NPV(discount_rate,OFFSET(AB125,,,,COUNTA($G$120:$CE$120)-COUNTA($G$120:AB$120)+1)-OFFSET(AB126,,,,COUNTA($G$120:$CE$120)-COUNTA($G$120:AB$120)+1))*(1+discount_rate),0)</f>
        <v>0</v>
      </c>
      <c r="AC160" s="1" cm="1">
        <f t="array" aca="1" ref="AC160" ca="1">IF(AND($B160=AC$28,$B160=$B161-1),NPV(discount_rate,OFFSET(AC125,,,,COUNTA($G$120:$CE$120)-COUNTA($G$120:AC$120)+1)-OFFSET(AC126,,,,COUNTA($G$120:$CE$120)-COUNTA($G$120:AC$120)+1))*(1+discount_rate),0)</f>
        <v>0</v>
      </c>
      <c r="AD160" s="1" cm="1">
        <f t="array" aca="1" ref="AD160" ca="1">IF(AND($B160=AD$28,$B160=$B161-1),NPV(discount_rate,OFFSET(AD125,,,,COUNTA($G$120:$CE$120)-COUNTA($G$120:AD$120)+1)-OFFSET(AD126,,,,COUNTA($G$120:$CE$120)-COUNTA($G$120:AD$120)+1))*(1+discount_rate),0)</f>
        <v>0</v>
      </c>
      <c r="AE160" s="1" cm="1">
        <f t="array" aca="1" ref="AE160" ca="1">IF(AND($B160=AE$28,$B160=$B161-1),NPV(discount_rate,OFFSET(AE125,,,,COUNTA($G$120:$CE$120)-COUNTA($G$120:AE$120)+1)-OFFSET(AE126,,,,COUNTA($G$120:$CE$120)-COUNTA($G$120:AE$120)+1))*(1+discount_rate),0)</f>
        <v>0</v>
      </c>
      <c r="AF160" s="1" cm="1">
        <f t="array" aca="1" ref="AF160" ca="1">IF(AND($B160=AF$28,$B160=$B161-1),NPV(discount_rate,OFFSET(AF125,,,,COUNTA($G$120:$CE$120)-COUNTA($G$120:AF$120)+1)-OFFSET(AF126,,,,COUNTA($G$120:$CE$120)-COUNTA($G$120:AF$120)+1))*(1+discount_rate),0)</f>
        <v>0</v>
      </c>
      <c r="AG160" s="1" cm="1">
        <f t="array" aca="1" ref="AG160" ca="1">IF(AND($B160=AG$28,$B160=$B161-1),NPV(discount_rate,OFFSET(AG125,,,,COUNTA($G$120:$CE$120)-COUNTA($G$120:AG$120)+1)-OFFSET(AG126,,,,COUNTA($G$120:$CE$120)-COUNTA($G$120:AG$120)+1))*(1+discount_rate),0)</f>
        <v>0</v>
      </c>
      <c r="AH160" s="1" cm="1">
        <f t="array" aca="1" ref="AH160" ca="1">IF(AND($B160=AH$28,$B160=$B161-1),NPV(discount_rate,OFFSET(AH125,,,,COUNTA($G$120:$CE$120)-COUNTA($G$120:AH$120)+1)-OFFSET(AH126,,,,COUNTA($G$120:$CE$120)-COUNTA($G$120:AH$120)+1))*(1+discount_rate),0)</f>
        <v>0</v>
      </c>
      <c r="AI160" s="1" cm="1">
        <f t="array" aca="1" ref="AI160" ca="1">IF(AND($B160=AI$28,$B160=$B161-1),NPV(discount_rate,OFFSET(AI125,,,,COUNTA($G$120:$CE$120)-COUNTA($G$120:AI$120)+1)-OFFSET(AI126,,,,COUNTA($G$120:$CE$120)-COUNTA($G$120:AI$120)+1))*(1+discount_rate),0)</f>
        <v>0</v>
      </c>
      <c r="AJ160" s="1" cm="1">
        <f t="array" aca="1" ref="AJ160" ca="1">IF(AND($B160=AJ$28,$B160=$B161-1),NPV(discount_rate,OFFSET(AJ125,,,,COUNTA($G$120:$CE$120)-COUNTA($G$120:AJ$120)+1)-OFFSET(AJ126,,,,COUNTA($G$120:$CE$120)-COUNTA($G$120:AJ$120)+1))*(1+discount_rate),0)</f>
        <v>0</v>
      </c>
      <c r="AK160" s="1" cm="1">
        <f t="array" aca="1" ref="AK160" ca="1">IF(AND($B160=AK$28,$B160=$B161-1),NPV(discount_rate,OFFSET(AK125,,,,COUNTA($G$120:$CE$120)-COUNTA($G$120:AK$120)+1)-OFFSET(AK126,,,,COUNTA($G$120:$CE$120)-COUNTA($G$120:AK$120)+1))*(1+discount_rate),0)</f>
        <v>0</v>
      </c>
      <c r="AL160" s="1" cm="1">
        <f t="array" aca="1" ref="AL160" ca="1">IF(AND($B160=AL$28,$B160=$B161-1),NPV(discount_rate,OFFSET(AL125,,,,COUNTA($G$120:$CE$120)-COUNTA($G$120:AL$120)+1)-OFFSET(AL126,,,,COUNTA($G$120:$CE$120)-COUNTA($G$120:AL$120)+1))*(1+discount_rate),0)</f>
        <v>0</v>
      </c>
      <c r="AM160" s="1" cm="1">
        <f t="array" aca="1" ref="AM160" ca="1">IF(AND($B160=AM$28,$B160=$B161-1),NPV(discount_rate,OFFSET(AM125,,,,COUNTA($G$120:$CE$120)-COUNTA($G$120:AM$120)+1)-OFFSET(AM126,,,,COUNTA($G$120:$CE$120)-COUNTA($G$120:AM$120)+1))*(1+discount_rate),0)</f>
        <v>0</v>
      </c>
      <c r="AN160" s="1" cm="1">
        <f t="array" aca="1" ref="AN160" ca="1">IF(AND($B160=AN$28,$B160=$B161-1),NPV(discount_rate,OFFSET(AN125,,,,COUNTA($G$120:$CE$120)-COUNTA($G$120:AN$120)+1)-OFFSET(AN126,,,,COUNTA($G$120:$CE$120)-COUNTA($G$120:AN$120)+1))*(1+discount_rate),0)</f>
        <v>0</v>
      </c>
      <c r="AO160" s="1" cm="1">
        <f t="array" aca="1" ref="AO160" ca="1">IF(AND($B160=AO$28,$B160=$B161-1),NPV(discount_rate,OFFSET(AO125,,,,COUNTA($G$120:$CE$120)-COUNTA($G$120:AO$120)+1)-OFFSET(AO126,,,,COUNTA($G$120:$CE$120)-COUNTA($G$120:AO$120)+1))*(1+discount_rate),0)</f>
        <v>0</v>
      </c>
      <c r="AP160" s="1" cm="1">
        <f t="array" aca="1" ref="AP160" ca="1">IF(AND($B160=AP$28,$B160=$B161-1),NPV(discount_rate,OFFSET(AP125,,,,COUNTA($G$120:$CE$120)-COUNTA($G$120:AP$120)+1)-OFFSET(AP126,,,,COUNTA($G$120:$CE$120)-COUNTA($G$120:AP$120)+1))*(1+discount_rate),0)</f>
        <v>0</v>
      </c>
      <c r="AQ160" s="1" cm="1">
        <f t="array" aca="1" ref="AQ160" ca="1">IF(AND($B160=AQ$28,$B160=$B161-1),NPV(discount_rate,OFFSET(AQ125,,,,COUNTA($G$120:$CE$120)-COUNTA($G$120:AQ$120)+1)-OFFSET(AQ126,,,,COUNTA($G$120:$CE$120)-COUNTA($G$120:AQ$120)+1))*(1+discount_rate),0)</f>
        <v>0</v>
      </c>
      <c r="AR160" s="1" cm="1">
        <f t="array" aca="1" ref="AR160" ca="1">IF(AND($B160=AR$28,$B160=$B161-1),NPV(discount_rate,OFFSET(AR125,,,,COUNTA($G$120:$CE$120)-COUNTA($G$120:AR$120)+1)-OFFSET(AR126,,,,COUNTA($G$120:$CE$120)-COUNTA($G$120:AR$120)+1))*(1+discount_rate),0)</f>
        <v>0</v>
      </c>
      <c r="AS160" s="1" cm="1">
        <f t="array" aca="1" ref="AS160" ca="1">IF(AND($B160=AS$28,$B160=$B161-1),NPV(discount_rate,OFFSET(AS125,,,,COUNTA($G$120:$CE$120)-COUNTA($G$120:AS$120)+1)-OFFSET(AS126,,,,COUNTA($G$120:$CE$120)-COUNTA($G$120:AS$120)+1))*(1+discount_rate),0)</f>
        <v>0</v>
      </c>
      <c r="AT160" s="1" cm="1">
        <f t="array" aca="1" ref="AT160" ca="1">IF(AND($B160=AT$28,$B160=$B161-1),NPV(discount_rate,OFFSET(AT125,,,,COUNTA($G$120:$CE$120)-COUNTA($G$120:AT$120)+1)-OFFSET(AT126,,,,COUNTA($G$120:$CE$120)-COUNTA($G$120:AT$120)+1))*(1+discount_rate),0)</f>
        <v>0</v>
      </c>
      <c r="AU160" s="1" cm="1">
        <f t="array" aca="1" ref="AU160" ca="1">IF(AND($B160=AU$28,$B160=$B161-1),NPV(discount_rate,OFFSET(AU125,,,,COUNTA($G$120:$CE$120)-COUNTA($G$120:AU$120)+1)-OFFSET(AU126,,,,COUNTA($G$120:$CE$120)-COUNTA($G$120:AU$120)+1))*(1+discount_rate),0)</f>
        <v>0</v>
      </c>
      <c r="AV160" s="1" cm="1">
        <f t="array" aca="1" ref="AV160" ca="1">IF(AND($B160=AV$28,$B160=$B161-1),NPV(discount_rate,OFFSET(AV125,,,,COUNTA($G$120:$CE$120)-COUNTA($G$120:AV$120)+1)-OFFSET(AV126,,,,COUNTA($G$120:$CE$120)-COUNTA($G$120:AV$120)+1))*(1+discount_rate),0)</f>
        <v>0</v>
      </c>
      <c r="AW160" s="1" cm="1">
        <f t="array" aca="1" ref="AW160" ca="1">IF(AND($B160=AW$28,$B160=$B161-1),NPV(discount_rate,OFFSET(AW125,,,,COUNTA($G$120:$CE$120)-COUNTA($G$120:AW$120)+1)-OFFSET(AW126,,,,COUNTA($G$120:$CE$120)-COUNTA($G$120:AW$120)+1))*(1+discount_rate),0)</f>
        <v>0</v>
      </c>
      <c r="AX160" s="1" cm="1">
        <f t="array" aca="1" ref="AX160" ca="1">IF(AND($B160=AX$28,$B160=$B161-1),NPV(discount_rate,OFFSET(AX125,,,,COUNTA($G$120:$CE$120)-COUNTA($G$120:AX$120)+1)-OFFSET(AX126,,,,COUNTA($G$120:$CE$120)-COUNTA($G$120:AX$120)+1))*(1+discount_rate),0)</f>
        <v>0</v>
      </c>
      <c r="AY160" s="1" cm="1">
        <f t="array" aca="1" ref="AY160" ca="1">IF(AND($B160=AY$28,$B160=$B161-1),NPV(discount_rate,OFFSET(AY125,,,,COUNTA($G$120:$CE$120)-COUNTA($G$120:AY$120)+1)-OFFSET(AY126,,,,COUNTA($G$120:$CE$120)-COUNTA($G$120:AY$120)+1))*(1+discount_rate),0)</f>
        <v>0</v>
      </c>
      <c r="AZ160" s="1" cm="1">
        <f t="array" aca="1" ref="AZ160" ca="1">IF(AND($B160=AZ$28,$B160=$B161-1),NPV(discount_rate,OFFSET(AZ125,,,,COUNTA($G$120:$CE$120)-COUNTA($G$120:AZ$120)+1)-OFFSET(AZ126,,,,COUNTA($G$120:$CE$120)-COUNTA($G$120:AZ$120)+1))*(1+discount_rate),0)</f>
        <v>0</v>
      </c>
      <c r="BA160" s="1" cm="1">
        <f t="array" aca="1" ref="BA160" ca="1">IF(AND($B160=BA$28,$B160=$B161-1),NPV(discount_rate,OFFSET(BA125,,,,COUNTA($G$120:$CE$120)-COUNTA($G$120:BA$120)+1)-OFFSET(BA126,,,,COUNTA($G$120:$CE$120)-COUNTA($G$120:BA$120)+1))*(1+discount_rate),0)</f>
        <v>0</v>
      </c>
      <c r="BB160" s="1" cm="1">
        <f t="array" aca="1" ref="BB160" ca="1">IF(AND($B160=BB$28,$B160=$B161-1),NPV(discount_rate,OFFSET(BB125,,,,COUNTA($G$120:$CE$120)-COUNTA($G$120:BB$120)+1)-OFFSET(BB126,,,,COUNTA($G$120:$CE$120)-COUNTA($G$120:BB$120)+1))*(1+discount_rate),0)</f>
        <v>0</v>
      </c>
      <c r="BC160" s="1" cm="1">
        <f t="array" aca="1" ref="BC160" ca="1">IF(AND($B160=BC$28,$B160=$B161-1),NPV(discount_rate,OFFSET(BC125,,,,COUNTA($G$120:$CE$120)-COUNTA($G$120:BC$120)+1)-OFFSET(BC126,,,,COUNTA($G$120:$CE$120)-COUNTA($G$120:BC$120)+1))*(1+discount_rate),0)</f>
        <v>0</v>
      </c>
      <c r="BD160" s="1" cm="1">
        <f t="array" aca="1" ref="BD160" ca="1">IF(AND($B160=BD$28,$B160=$B161-1),NPV(discount_rate,OFFSET(BD125,,,,COUNTA($G$120:$CE$120)-COUNTA($G$120:BD$120)+1)-OFFSET(BD126,,,,COUNTA($G$120:$CE$120)-COUNTA($G$120:BD$120)+1))*(1+discount_rate),0)</f>
        <v>0</v>
      </c>
      <c r="BE160" s="1" cm="1">
        <f t="array" aca="1" ref="BE160" ca="1">IF(AND($B160=BE$28,$B160=$B161-1),NPV(discount_rate,OFFSET(BE125,,,,COUNTA($G$120:$CE$120)-COUNTA($G$120:BE$120)+1)-OFFSET(BE126,,,,COUNTA($G$120:$CE$120)-COUNTA($G$120:BE$120)+1))*(1+discount_rate),0)</f>
        <v>0</v>
      </c>
      <c r="BF160" s="1" cm="1">
        <f t="array" aca="1" ref="BF160" ca="1">IF(AND($B160=BF$28,$B160=$B161-1),NPV(discount_rate,OFFSET(BF125,,,,COUNTA($G$120:$CE$120)-COUNTA($G$120:BF$120)+1)-OFFSET(BF126,,,,COUNTA($G$120:$CE$120)-COUNTA($G$120:BF$120)+1))*(1+discount_rate),0)</f>
        <v>0</v>
      </c>
      <c r="BG160" s="1" cm="1">
        <f t="array" aca="1" ref="BG160" ca="1">IF(AND($B160=BG$28,$B160=$B161-1),NPV(discount_rate,OFFSET(BG125,,,,COUNTA($G$120:$CE$120)-COUNTA($G$120:BG$120)+1)-OFFSET(BG126,,,,COUNTA($G$120:$CE$120)-COUNTA($G$120:BG$120)+1))*(1+discount_rate),0)</f>
        <v>0</v>
      </c>
      <c r="BH160" s="1" cm="1">
        <f t="array" aca="1" ref="BH160" ca="1">IF(AND($B160=BH$28,$B160=$B161-1),NPV(discount_rate,OFFSET(BH125,,,,COUNTA($G$120:$CE$120)-COUNTA($G$120:BH$120)+1)-OFFSET(BH126,,,,COUNTA($G$120:$CE$120)-COUNTA($G$120:BH$120)+1))*(1+discount_rate),0)</f>
        <v>0</v>
      </c>
      <c r="BI160" s="1" cm="1">
        <f t="array" aca="1" ref="BI160" ca="1">IF(AND($B160=BI$28,$B160=$B161-1),NPV(discount_rate,OFFSET(BI125,,,,COUNTA($G$120:$CE$120)-COUNTA($G$120:BI$120)+1)-OFFSET(BI126,,,,COUNTA($G$120:$CE$120)-COUNTA($G$120:BI$120)+1))*(1+discount_rate),0)</f>
        <v>0</v>
      </c>
      <c r="BJ160" s="1" cm="1">
        <f t="array" aca="1" ref="BJ160" ca="1">IF(AND($B160=BJ$28,$B160=$B161-1),NPV(discount_rate,OFFSET(BJ125,,,,COUNTA($G$120:$CE$120)-COUNTA($G$120:BJ$120)+1)-OFFSET(BJ126,,,,COUNTA($G$120:$CE$120)-COUNTA($G$120:BJ$120)+1))*(1+discount_rate),0)</f>
        <v>0</v>
      </c>
      <c r="BK160" s="1" cm="1">
        <f t="array" aca="1" ref="BK160" ca="1">IF(AND($B160=BK$28,$B160=$B161-1),NPV(discount_rate,OFFSET(BK125,,,,COUNTA($G$120:$CE$120)-COUNTA($G$120:BK$120)+1)-OFFSET(BK126,,,,COUNTA($G$120:$CE$120)-COUNTA($G$120:BK$120)+1))*(1+discount_rate),0)</f>
        <v>0</v>
      </c>
      <c r="BL160" s="1" cm="1">
        <f t="array" aca="1" ref="BL160" ca="1">IF(AND($B160=BL$28,$B160=$B161-1),NPV(discount_rate,OFFSET(BL125,,,,COUNTA($G$120:$CE$120)-COUNTA($G$120:BL$120)+1)-OFFSET(BL126,,,,COUNTA($G$120:$CE$120)-COUNTA($G$120:BL$120)+1))*(1+discount_rate),0)</f>
        <v>0</v>
      </c>
      <c r="BM160" s="1" cm="1">
        <f t="array" aca="1" ref="BM160" ca="1">IF(AND($B160=BM$28,$B160=$B161-1),NPV(discount_rate,OFFSET(BM125,,,,COUNTA($G$120:$CE$120)-COUNTA($G$120:BM$120)+1)-OFFSET(BM126,,,,COUNTA($G$120:$CE$120)-COUNTA($G$120:BM$120)+1))*(1+discount_rate),0)</f>
        <v>0</v>
      </c>
      <c r="BN160" s="1" cm="1">
        <f t="array" aca="1" ref="BN160" ca="1">IF(AND($B160=BN$28,$B160=$B161-1),NPV(discount_rate,OFFSET(BN125,,,,COUNTA($G$120:$CE$120)-COUNTA($G$120:BN$120)+1)-OFFSET(BN126,,,,COUNTA($G$120:$CE$120)-COUNTA($G$120:BN$120)+1))*(1+discount_rate),0)</f>
        <v>0</v>
      </c>
      <c r="BO160" s="1" cm="1">
        <f t="array" aca="1" ref="BO160" ca="1">IF(AND($B160=BO$28,$B160=$B161-1),NPV(discount_rate,OFFSET(BO125,,,,COUNTA($G$120:$CE$120)-COUNTA($G$120:BO$120)+1)-OFFSET(BO126,,,,COUNTA($G$120:$CE$120)-COUNTA($G$120:BO$120)+1))*(1+discount_rate),0)</f>
        <v>0</v>
      </c>
      <c r="BP160" s="1" cm="1">
        <f t="array" aca="1" ref="BP160" ca="1">IF(AND($B160=BP$28,$B160=$B161-1),NPV(discount_rate,OFFSET(BP125,,,,COUNTA($G$120:$CE$120)-COUNTA($G$120:BP$120)+1)-OFFSET(BP126,,,,COUNTA($G$120:$CE$120)-COUNTA($G$120:BP$120)+1))*(1+discount_rate),0)</f>
        <v>0</v>
      </c>
      <c r="BQ160" s="1" cm="1">
        <f t="array" aca="1" ref="BQ160" ca="1">IF(AND($B160=BQ$28,$B160=$B161-1),NPV(discount_rate,OFFSET(BQ125,,,,COUNTA($G$120:$CE$120)-COUNTA($G$120:BQ$120)+1)-OFFSET(BQ126,,,,COUNTA($G$120:$CE$120)-COUNTA($G$120:BQ$120)+1))*(1+discount_rate),0)</f>
        <v>0</v>
      </c>
      <c r="BR160" s="1" cm="1">
        <f t="array" aca="1" ref="BR160" ca="1">IF(AND($B160=BR$28,$B160=$B161-1),NPV(discount_rate,OFFSET(BR125,,,,COUNTA($G$120:$CE$120)-COUNTA($G$120:BR$120)+1)-OFFSET(BR126,,,,COUNTA($G$120:$CE$120)-COUNTA($G$120:BR$120)+1))*(1+discount_rate),0)</f>
        <v>0</v>
      </c>
      <c r="BS160" s="1" cm="1">
        <f t="array" aca="1" ref="BS160" ca="1">IF(AND($B160=BS$28,$B160=$B161-1),NPV(discount_rate,OFFSET(BS125,,,,COUNTA($G$120:$CE$120)-COUNTA($G$120:BS$120)+1)-OFFSET(BS126,,,,COUNTA($G$120:$CE$120)-COUNTA($G$120:BS$120)+1))*(1+discount_rate),0)</f>
        <v>0</v>
      </c>
      <c r="BT160" s="1" cm="1">
        <f t="array" aca="1" ref="BT160" ca="1">IF(AND($B160=BT$28,$B160=$B161-1),NPV(discount_rate,OFFSET(BT125,,,,COUNTA($G$120:$CE$120)-COUNTA($G$120:BT$120)+1)-OFFSET(BT126,,,,COUNTA($G$120:$CE$120)-COUNTA($G$120:BT$120)+1))*(1+discount_rate),0)</f>
        <v>0</v>
      </c>
      <c r="BU160" s="1" cm="1">
        <f t="array" aca="1" ref="BU160" ca="1">IF(AND($B160=BU$28,$B160=$B161-1),NPV(discount_rate,OFFSET(BU125,,,,COUNTA($G$120:$CE$120)-COUNTA($G$120:BU$120)+1)-OFFSET(BU126,,,,COUNTA($G$120:$CE$120)-COUNTA($G$120:BU$120)+1))*(1+discount_rate),0)</f>
        <v>0</v>
      </c>
      <c r="BV160" s="1" cm="1">
        <f t="array" aca="1" ref="BV160" ca="1">IF(AND($B160=BV$28,$B160=$B161-1),NPV(discount_rate,OFFSET(BV125,,,,COUNTA($G$120:$CE$120)-COUNTA($G$120:BV$120)+1)-OFFSET(BV126,,,,COUNTA($G$120:$CE$120)-COUNTA($G$120:BV$120)+1))*(1+discount_rate),0)</f>
        <v>0</v>
      </c>
      <c r="BW160" s="1" cm="1">
        <f t="array" aca="1" ref="BW160" ca="1">IF(AND($B160=BW$28,$B160=$B161-1),NPV(discount_rate,OFFSET(BW125,,,,COUNTA($G$120:$CE$120)-COUNTA($G$120:BW$120)+1)-OFFSET(BW126,,,,COUNTA($G$120:$CE$120)-COUNTA($G$120:BW$120)+1))*(1+discount_rate),0)</f>
        <v>0</v>
      </c>
      <c r="BX160" s="1" cm="1">
        <f t="array" aca="1" ref="BX160" ca="1">IF(AND($B160=BX$28,$B160=$B161-1),NPV(discount_rate,OFFSET(BX125,,,,COUNTA($G$120:$CE$120)-COUNTA($G$120:BX$120)+1)-OFFSET(BX126,,,,COUNTA($G$120:$CE$120)-COUNTA($G$120:BX$120)+1))*(1+discount_rate),0)</f>
        <v>0</v>
      </c>
      <c r="BY160" s="1" cm="1">
        <f t="array" aca="1" ref="BY160" ca="1">IF(AND($B160=BY$28,$B160=$B161-1),NPV(discount_rate,OFFSET(BY125,,,,COUNTA($G$120:$CE$120)-COUNTA($G$120:BY$120)+1)-OFFSET(BY126,,,,COUNTA($G$120:$CE$120)-COUNTA($G$120:BY$120)+1))*(1+discount_rate),0)</f>
        <v>0</v>
      </c>
      <c r="BZ160" s="1" cm="1">
        <f t="array" aca="1" ref="BZ160" ca="1">IF(AND($B160=BZ$28,$B160=$B161-1),NPV(discount_rate,OFFSET(BZ125,,,,COUNTA($G$120:$CE$120)-COUNTA($G$120:BZ$120)+1)-OFFSET(BZ126,,,,COUNTA($G$120:$CE$120)-COUNTA($G$120:BZ$120)+1))*(1+discount_rate),0)</f>
        <v>0</v>
      </c>
      <c r="CA160" s="1" cm="1">
        <f t="array" aca="1" ref="CA160" ca="1">IF(AND($B160=CA$28,$B160=$B161-1),NPV(discount_rate,OFFSET(CA125,,,,COUNTA($G$120:$CE$120)-COUNTA($G$120:CA$120)+1)-OFFSET(CA126,,,,COUNTA($G$120:$CE$120)-COUNTA($G$120:CA$120)+1))*(1+discount_rate),0)</f>
        <v>0</v>
      </c>
      <c r="CB160" s="1" cm="1">
        <f t="array" aca="1" ref="CB160" ca="1">IF(AND($B160=CB$28,$B160=$B161-1),NPV(discount_rate,OFFSET(CB125,,,,COUNTA($G$120:$CE$120)-COUNTA($G$120:CB$120)+1)-OFFSET(CB126,,,,COUNTA($G$120:$CE$120)-COUNTA($G$120:CB$120)+1))*(1+discount_rate),0)</f>
        <v>0</v>
      </c>
      <c r="CC160" s="1" cm="1">
        <f t="array" aca="1" ref="CC160" ca="1">IF(AND($B160=CC$28,$B160=$B161-1),NPV(discount_rate,OFFSET(CC125,,,,COUNTA($G$120:$CE$120)-COUNTA($G$120:CC$120)+1)-OFFSET(CC126,,,,COUNTA($G$120:$CE$120)-COUNTA($G$120:CC$120)+1))*(1+discount_rate),0)</f>
        <v>0</v>
      </c>
      <c r="CD160" s="1" cm="1">
        <f t="array" aca="1" ref="CD160" ca="1">IF(AND($B160=CD$28,$B160=$B161-1),NPV(discount_rate,OFFSET(CD125,,,,COUNTA($G$120:$CE$120)-COUNTA($G$120:CD$120)+1)-OFFSET(CD126,,,,COUNTA($G$120:$CE$120)-COUNTA($G$120:CD$120)+1))*(1+discount_rate),0)</f>
        <v>0</v>
      </c>
      <c r="CE160" s="1" cm="1">
        <f t="array" aca="1" ref="CE160" ca="1">IF(AND($B160=CE$28,$B160=$B161-1),NPV(discount_rate,OFFSET(CE125,,,,COUNTA($G$120:$CE$120)-COUNTA($G$120:CE$120)+1)-OFFSET(CE126,,,,COUNTA($G$120:$CE$120)-COUNTA($G$120:CE$120)+1))*(1+discount_rate),0)</f>
        <v>0</v>
      </c>
    </row>
    <row r="161" spans="2:83" x14ac:dyDescent="0.35">
      <c r="B161">
        <f t="shared" si="164"/>
        <v>2030</v>
      </c>
      <c r="D161" t="s">
        <v>29</v>
      </c>
      <c r="G161" s="1" cm="1">
        <f t="array" aca="1" ref="G161" ca="1">IF(AND($B161=G$28,$B161=$B162-1),NPV(discount_rate,OFFSET(G126,,,,COUNTA($G$120:$CE$120)-COUNTA($G$120:G$120)+1)-OFFSET(G127,,,,COUNTA($G$120:$CE$120)-COUNTA($G$120:G$120)+1))*(1+discount_rate),0)</f>
        <v>0</v>
      </c>
      <c r="H161" s="1" cm="1">
        <f t="array" aca="1" ref="H161" ca="1">IF(AND($B161=H$28,$B161=$B162-1),NPV(discount_rate,OFFSET(H126,,,,COUNTA($G$120:$CE$120)-COUNTA($G$120:H$120)+1)-OFFSET(H127,,,,COUNTA($G$120:$CE$120)-COUNTA($G$120:H$120)+1))*(1+discount_rate),0)</f>
        <v>0</v>
      </c>
      <c r="I161" s="1" cm="1">
        <f t="array" aca="1" ref="I161" ca="1">IF(AND($B161=I$28,$B161=$B162-1),NPV(discount_rate,OFFSET(I126,,,,COUNTA($G$120:$CE$120)-COUNTA($G$120:I$120)+1)-OFFSET(I127,,,,COUNTA($G$120:$CE$120)-COUNTA($G$120:I$120)+1))*(1+discount_rate),0)</f>
        <v>0</v>
      </c>
      <c r="J161" s="1" cm="1">
        <f t="array" aca="1" ref="J161" ca="1">IF(AND($B161=J$28,$B161=$B162-1),NPV(discount_rate,OFFSET(J126,,,,COUNTA($G$120:$CE$120)-COUNTA($G$120:J$120)+1)-OFFSET(J127,,,,COUNTA($G$120:$CE$120)-COUNTA($G$120:J$120)+1))*(1+discount_rate),0)</f>
        <v>0</v>
      </c>
      <c r="K161" s="1" cm="1">
        <f t="array" aca="1" ref="K161" ca="1">IF(AND($B161=K$28,$B161=$B162-1),NPV(discount_rate,OFFSET(K126,,,,COUNTA($G$120:$CE$120)-COUNTA($G$120:K$120)+1)-OFFSET(K127,,,,COUNTA($G$120:$CE$120)-COUNTA($G$120:K$120)+1))*(1+discount_rate),0)</f>
        <v>0</v>
      </c>
      <c r="L161" s="1" cm="1">
        <f t="array" aca="1" ref="L161" ca="1">IF(AND($B161=L$28,$B161=$B162-1),NPV(discount_rate,OFFSET(L126,,,,COUNTA($G$120:$CE$120)-COUNTA($G$120:L$120)+1)-OFFSET(L127,,,,COUNTA($G$120:$CE$120)-COUNTA($G$120:L$120)+1))*(1+discount_rate),0)</f>
        <v>0</v>
      </c>
      <c r="M161" s="1" cm="1">
        <f t="array" aca="1" ref="M161" ca="1">IF(AND($B161=M$28,$B161=$B162-1),NPV(discount_rate,OFFSET(M126,,,,COUNTA($G$120:$CE$120)-COUNTA($G$120:M$120)+1)-OFFSET(M127,,,,COUNTA($G$120:$CE$120)-COUNTA($G$120:M$120)+1))*(1+discount_rate),0)</f>
        <v>383.52674303091277</v>
      </c>
      <c r="N161" s="1" cm="1">
        <f t="array" aca="1" ref="N161" ca="1">IF(AND($B161=N$28,$B161=$B162-1),NPV(discount_rate,OFFSET(N126,,,,COUNTA($G$120:$CE$120)-COUNTA($G$120:N$120)+1)-OFFSET(N127,,,,COUNTA($G$120:$CE$120)-COUNTA($G$120:N$120)+1))*(1+discount_rate),0)</f>
        <v>0</v>
      </c>
      <c r="O161" s="1" cm="1">
        <f t="array" aca="1" ref="O161" ca="1">IF(AND($B161=O$28,$B161=$B162-1),NPV(discount_rate,OFFSET(O126,,,,COUNTA($G$120:$CE$120)-COUNTA($G$120:O$120)+1)-OFFSET(O127,,,,COUNTA($G$120:$CE$120)-COUNTA($G$120:O$120)+1))*(1+discount_rate),0)</f>
        <v>0</v>
      </c>
      <c r="P161" s="1" cm="1">
        <f t="array" aca="1" ref="P161" ca="1">IF(AND($B161=P$28,$B161=$B162-1),NPV(discount_rate,OFFSET(P126,,,,COUNTA($G$120:$CE$120)-COUNTA($G$120:P$120)+1)-OFFSET(P127,,,,COUNTA($G$120:$CE$120)-COUNTA($G$120:P$120)+1))*(1+discount_rate),0)</f>
        <v>0</v>
      </c>
      <c r="Q161" s="1" cm="1">
        <f t="array" aca="1" ref="Q161" ca="1">IF(AND($B161=Q$28,$B161=$B162-1),NPV(discount_rate,OFFSET(Q126,,,,COUNTA($G$120:$CE$120)-COUNTA($G$120:Q$120)+1)-OFFSET(Q127,,,,COUNTA($G$120:$CE$120)-COUNTA($G$120:Q$120)+1))*(1+discount_rate),0)</f>
        <v>0</v>
      </c>
      <c r="R161" s="1" cm="1">
        <f t="array" aca="1" ref="R161" ca="1">IF(AND($B161=R$28,$B161=$B162-1),NPV(discount_rate,OFFSET(R126,,,,COUNTA($G$120:$CE$120)-COUNTA($G$120:R$120)+1)-OFFSET(R127,,,,COUNTA($G$120:$CE$120)-COUNTA($G$120:R$120)+1))*(1+discount_rate),0)</f>
        <v>0</v>
      </c>
      <c r="S161" s="1" cm="1">
        <f t="array" aca="1" ref="S161" ca="1">IF(AND($B161=S$28,$B161=$B162-1),NPV(discount_rate,OFFSET(S126,,,,COUNTA($G$120:$CE$120)-COUNTA($G$120:S$120)+1)-OFFSET(S127,,,,COUNTA($G$120:$CE$120)-COUNTA($G$120:S$120)+1))*(1+discount_rate),0)</f>
        <v>0</v>
      </c>
      <c r="T161" s="1" cm="1">
        <f t="array" aca="1" ref="T161" ca="1">IF(AND($B161=T$28,$B161=$B162-1),NPV(discount_rate,OFFSET(T126,,,,COUNTA($G$120:$CE$120)-COUNTA($G$120:T$120)+1)-OFFSET(T127,,,,COUNTA($G$120:$CE$120)-COUNTA($G$120:T$120)+1))*(1+discount_rate),0)</f>
        <v>0</v>
      </c>
      <c r="U161" s="1" cm="1">
        <f t="array" aca="1" ref="U161" ca="1">IF(AND($B161=U$28,$B161=$B162-1),NPV(discount_rate,OFFSET(U126,,,,COUNTA($G$120:$CE$120)-COUNTA($G$120:U$120)+1)-OFFSET(U127,,,,COUNTA($G$120:$CE$120)-COUNTA($G$120:U$120)+1))*(1+discount_rate),0)</f>
        <v>0</v>
      </c>
      <c r="V161" s="1" cm="1">
        <f t="array" aca="1" ref="V161" ca="1">IF(AND($B161=V$28,$B161=$B162-1),NPV(discount_rate,OFFSET(V126,,,,COUNTA($G$120:$CE$120)-COUNTA($G$120:V$120)+1)-OFFSET(V127,,,,COUNTA($G$120:$CE$120)-COUNTA($G$120:V$120)+1))*(1+discount_rate),0)</f>
        <v>0</v>
      </c>
      <c r="W161" s="1" cm="1">
        <f t="array" aca="1" ref="W161" ca="1">IF(AND($B161=W$28,$B161=$B162-1),NPV(discount_rate,OFFSET(W126,,,,COUNTA($G$120:$CE$120)-COUNTA($G$120:W$120)+1)-OFFSET(W127,,,,COUNTA($G$120:$CE$120)-COUNTA($G$120:W$120)+1))*(1+discount_rate),0)</f>
        <v>0</v>
      </c>
      <c r="X161" s="1" cm="1">
        <f t="array" aca="1" ref="X161" ca="1">IF(AND($B161=X$28,$B161=$B162-1),NPV(discount_rate,OFFSET(X126,,,,COUNTA($G$120:$CE$120)-COUNTA($G$120:X$120)+1)-OFFSET(X127,,,,COUNTA($G$120:$CE$120)-COUNTA($G$120:X$120)+1))*(1+discount_rate),0)</f>
        <v>0</v>
      </c>
      <c r="Y161" s="1" cm="1">
        <f t="array" aca="1" ref="Y161" ca="1">IF(AND($B161=Y$28,$B161=$B162-1),NPV(discount_rate,OFFSET(Y126,,,,COUNTA($G$120:$CE$120)-COUNTA($G$120:Y$120)+1)-OFFSET(Y127,,,,COUNTA($G$120:$CE$120)-COUNTA($G$120:Y$120)+1))*(1+discount_rate),0)</f>
        <v>0</v>
      </c>
      <c r="Z161" s="1" cm="1">
        <f t="array" aca="1" ref="Z161" ca="1">IF(AND($B161=Z$28,$B161=$B162-1),NPV(discount_rate,OFFSET(Z126,,,,COUNTA($G$120:$CE$120)-COUNTA($G$120:Z$120)+1)-OFFSET(Z127,,,,COUNTA($G$120:$CE$120)-COUNTA($G$120:Z$120)+1))*(1+discount_rate),0)</f>
        <v>0</v>
      </c>
      <c r="AA161" s="1" cm="1">
        <f t="array" aca="1" ref="AA161" ca="1">IF(AND($B161=AA$28,$B161=$B162-1),NPV(discount_rate,OFFSET(AA126,,,,COUNTA($G$120:$CE$120)-COUNTA($G$120:AA$120)+1)-OFFSET(AA127,,,,COUNTA($G$120:$CE$120)-COUNTA($G$120:AA$120)+1))*(1+discount_rate),0)</f>
        <v>0</v>
      </c>
      <c r="AB161" s="1" cm="1">
        <f t="array" aca="1" ref="AB161" ca="1">IF(AND($B161=AB$28,$B161=$B162-1),NPV(discount_rate,OFFSET(AB126,,,,COUNTA($G$120:$CE$120)-COUNTA($G$120:AB$120)+1)-OFFSET(AB127,,,,COUNTA($G$120:$CE$120)-COUNTA($G$120:AB$120)+1))*(1+discount_rate),0)</f>
        <v>0</v>
      </c>
      <c r="AC161" s="1" cm="1">
        <f t="array" aca="1" ref="AC161" ca="1">IF(AND($B161=AC$28,$B161=$B162-1),NPV(discount_rate,OFFSET(AC126,,,,COUNTA($G$120:$CE$120)-COUNTA($G$120:AC$120)+1)-OFFSET(AC127,,,,COUNTA($G$120:$CE$120)-COUNTA($G$120:AC$120)+1))*(1+discount_rate),0)</f>
        <v>0</v>
      </c>
      <c r="AD161" s="1" cm="1">
        <f t="array" aca="1" ref="AD161" ca="1">IF(AND($B161=AD$28,$B161=$B162-1),NPV(discount_rate,OFFSET(AD126,,,,COUNTA($G$120:$CE$120)-COUNTA($G$120:AD$120)+1)-OFFSET(AD127,,,,COUNTA($G$120:$CE$120)-COUNTA($G$120:AD$120)+1))*(1+discount_rate),0)</f>
        <v>0</v>
      </c>
      <c r="AE161" s="1" cm="1">
        <f t="array" aca="1" ref="AE161" ca="1">IF(AND($B161=AE$28,$B161=$B162-1),NPV(discount_rate,OFFSET(AE126,,,,COUNTA($G$120:$CE$120)-COUNTA($G$120:AE$120)+1)-OFFSET(AE127,,,,COUNTA($G$120:$CE$120)-COUNTA($G$120:AE$120)+1))*(1+discount_rate),0)</f>
        <v>0</v>
      </c>
      <c r="AF161" s="1" cm="1">
        <f t="array" aca="1" ref="AF161" ca="1">IF(AND($B161=AF$28,$B161=$B162-1),NPV(discount_rate,OFFSET(AF126,,,,COUNTA($G$120:$CE$120)-COUNTA($G$120:AF$120)+1)-OFFSET(AF127,,,,COUNTA($G$120:$CE$120)-COUNTA($G$120:AF$120)+1))*(1+discount_rate),0)</f>
        <v>0</v>
      </c>
      <c r="AG161" s="1" cm="1">
        <f t="array" aca="1" ref="AG161" ca="1">IF(AND($B161=AG$28,$B161=$B162-1),NPV(discount_rate,OFFSET(AG126,,,,COUNTA($G$120:$CE$120)-COUNTA($G$120:AG$120)+1)-OFFSET(AG127,,,,COUNTA($G$120:$CE$120)-COUNTA($G$120:AG$120)+1))*(1+discount_rate),0)</f>
        <v>0</v>
      </c>
      <c r="AH161" s="1" cm="1">
        <f t="array" aca="1" ref="AH161" ca="1">IF(AND($B161=AH$28,$B161=$B162-1),NPV(discount_rate,OFFSET(AH126,,,,COUNTA($G$120:$CE$120)-COUNTA($G$120:AH$120)+1)-OFFSET(AH127,,,,COUNTA($G$120:$CE$120)-COUNTA($G$120:AH$120)+1))*(1+discount_rate),0)</f>
        <v>0</v>
      </c>
      <c r="AI161" s="1" cm="1">
        <f t="array" aca="1" ref="AI161" ca="1">IF(AND($B161=AI$28,$B161=$B162-1),NPV(discount_rate,OFFSET(AI126,,,,COUNTA($G$120:$CE$120)-COUNTA($G$120:AI$120)+1)-OFFSET(AI127,,,,COUNTA($G$120:$CE$120)-COUNTA($G$120:AI$120)+1))*(1+discount_rate),0)</f>
        <v>0</v>
      </c>
      <c r="AJ161" s="1" cm="1">
        <f t="array" aca="1" ref="AJ161" ca="1">IF(AND($B161=AJ$28,$B161=$B162-1),NPV(discount_rate,OFFSET(AJ126,,,,COUNTA($G$120:$CE$120)-COUNTA($G$120:AJ$120)+1)-OFFSET(AJ127,,,,COUNTA($G$120:$CE$120)-COUNTA($G$120:AJ$120)+1))*(1+discount_rate),0)</f>
        <v>0</v>
      </c>
      <c r="AK161" s="1" cm="1">
        <f t="array" aca="1" ref="AK161" ca="1">IF(AND($B161=AK$28,$B161=$B162-1),NPV(discount_rate,OFFSET(AK126,,,,COUNTA($G$120:$CE$120)-COUNTA($G$120:AK$120)+1)-OFFSET(AK127,,,,COUNTA($G$120:$CE$120)-COUNTA($G$120:AK$120)+1))*(1+discount_rate),0)</f>
        <v>0</v>
      </c>
      <c r="AL161" s="1" cm="1">
        <f t="array" aca="1" ref="AL161" ca="1">IF(AND($B161=AL$28,$B161=$B162-1),NPV(discount_rate,OFFSET(AL126,,,,COUNTA($G$120:$CE$120)-COUNTA($G$120:AL$120)+1)-OFFSET(AL127,,,,COUNTA($G$120:$CE$120)-COUNTA($G$120:AL$120)+1))*(1+discount_rate),0)</f>
        <v>0</v>
      </c>
      <c r="AM161" s="1" cm="1">
        <f t="array" aca="1" ref="AM161" ca="1">IF(AND($B161=AM$28,$B161=$B162-1),NPV(discount_rate,OFFSET(AM126,,,,COUNTA($G$120:$CE$120)-COUNTA($G$120:AM$120)+1)-OFFSET(AM127,,,,COUNTA($G$120:$CE$120)-COUNTA($G$120:AM$120)+1))*(1+discount_rate),0)</f>
        <v>0</v>
      </c>
      <c r="AN161" s="1" cm="1">
        <f t="array" aca="1" ref="AN161" ca="1">IF(AND($B161=AN$28,$B161=$B162-1),NPV(discount_rate,OFFSET(AN126,,,,COUNTA($G$120:$CE$120)-COUNTA($G$120:AN$120)+1)-OFFSET(AN127,,,,COUNTA($G$120:$CE$120)-COUNTA($G$120:AN$120)+1))*(1+discount_rate),0)</f>
        <v>0</v>
      </c>
      <c r="AO161" s="1" cm="1">
        <f t="array" aca="1" ref="AO161" ca="1">IF(AND($B161=AO$28,$B161=$B162-1),NPV(discount_rate,OFFSET(AO126,,,,COUNTA($G$120:$CE$120)-COUNTA($G$120:AO$120)+1)-OFFSET(AO127,,,,COUNTA($G$120:$CE$120)-COUNTA($G$120:AO$120)+1))*(1+discount_rate),0)</f>
        <v>0</v>
      </c>
      <c r="AP161" s="1" cm="1">
        <f t="array" aca="1" ref="AP161" ca="1">IF(AND($B161=AP$28,$B161=$B162-1),NPV(discount_rate,OFFSET(AP126,,,,COUNTA($G$120:$CE$120)-COUNTA($G$120:AP$120)+1)-OFFSET(AP127,,,,COUNTA($G$120:$CE$120)-COUNTA($G$120:AP$120)+1))*(1+discount_rate),0)</f>
        <v>0</v>
      </c>
      <c r="AQ161" s="1" cm="1">
        <f t="array" aca="1" ref="AQ161" ca="1">IF(AND($B161=AQ$28,$B161=$B162-1),NPV(discount_rate,OFFSET(AQ126,,,,COUNTA($G$120:$CE$120)-COUNTA($G$120:AQ$120)+1)-OFFSET(AQ127,,,,COUNTA($G$120:$CE$120)-COUNTA($G$120:AQ$120)+1))*(1+discount_rate),0)</f>
        <v>0</v>
      </c>
      <c r="AR161" s="1" cm="1">
        <f t="array" aca="1" ref="AR161" ca="1">IF(AND($B161=AR$28,$B161=$B162-1),NPV(discount_rate,OFFSET(AR126,,,,COUNTA($G$120:$CE$120)-COUNTA($G$120:AR$120)+1)-OFFSET(AR127,,,,COUNTA($G$120:$CE$120)-COUNTA($G$120:AR$120)+1))*(1+discount_rate),0)</f>
        <v>0</v>
      </c>
      <c r="AS161" s="1" cm="1">
        <f t="array" aca="1" ref="AS161" ca="1">IF(AND($B161=AS$28,$B161=$B162-1),NPV(discount_rate,OFFSET(AS126,,,,COUNTA($G$120:$CE$120)-COUNTA($G$120:AS$120)+1)-OFFSET(AS127,,,,COUNTA($G$120:$CE$120)-COUNTA($G$120:AS$120)+1))*(1+discount_rate),0)</f>
        <v>0</v>
      </c>
      <c r="AT161" s="1" cm="1">
        <f t="array" aca="1" ref="AT161" ca="1">IF(AND($B161=AT$28,$B161=$B162-1),NPV(discount_rate,OFFSET(AT126,,,,COUNTA($G$120:$CE$120)-COUNTA($G$120:AT$120)+1)-OFFSET(AT127,,,,COUNTA($G$120:$CE$120)-COUNTA($G$120:AT$120)+1))*(1+discount_rate),0)</f>
        <v>0</v>
      </c>
      <c r="AU161" s="1" cm="1">
        <f t="array" aca="1" ref="AU161" ca="1">IF(AND($B161=AU$28,$B161=$B162-1),NPV(discount_rate,OFFSET(AU126,,,,COUNTA($G$120:$CE$120)-COUNTA($G$120:AU$120)+1)-OFFSET(AU127,,,,COUNTA($G$120:$CE$120)-COUNTA($G$120:AU$120)+1))*(1+discount_rate),0)</f>
        <v>0</v>
      </c>
      <c r="AV161" s="1" cm="1">
        <f t="array" aca="1" ref="AV161" ca="1">IF(AND($B161=AV$28,$B161=$B162-1),NPV(discount_rate,OFFSET(AV126,,,,COUNTA($G$120:$CE$120)-COUNTA($G$120:AV$120)+1)-OFFSET(AV127,,,,COUNTA($G$120:$CE$120)-COUNTA($G$120:AV$120)+1))*(1+discount_rate),0)</f>
        <v>0</v>
      </c>
      <c r="AW161" s="1" cm="1">
        <f t="array" aca="1" ref="AW161" ca="1">IF(AND($B161=AW$28,$B161=$B162-1),NPV(discount_rate,OFFSET(AW126,,,,COUNTA($G$120:$CE$120)-COUNTA($G$120:AW$120)+1)-OFFSET(AW127,,,,COUNTA($G$120:$CE$120)-COUNTA($G$120:AW$120)+1))*(1+discount_rate),0)</f>
        <v>0</v>
      </c>
      <c r="AX161" s="1" cm="1">
        <f t="array" aca="1" ref="AX161" ca="1">IF(AND($B161=AX$28,$B161=$B162-1),NPV(discount_rate,OFFSET(AX126,,,,COUNTA($G$120:$CE$120)-COUNTA($G$120:AX$120)+1)-OFFSET(AX127,,,,COUNTA($G$120:$CE$120)-COUNTA($G$120:AX$120)+1))*(1+discount_rate),0)</f>
        <v>0</v>
      </c>
      <c r="AY161" s="1" cm="1">
        <f t="array" aca="1" ref="AY161" ca="1">IF(AND($B161=AY$28,$B161=$B162-1),NPV(discount_rate,OFFSET(AY126,,,,COUNTA($G$120:$CE$120)-COUNTA($G$120:AY$120)+1)-OFFSET(AY127,,,,COUNTA($G$120:$CE$120)-COUNTA($G$120:AY$120)+1))*(1+discount_rate),0)</f>
        <v>0</v>
      </c>
      <c r="AZ161" s="1" cm="1">
        <f t="array" aca="1" ref="AZ161" ca="1">IF(AND($B161=AZ$28,$B161=$B162-1),NPV(discount_rate,OFFSET(AZ126,,,,COUNTA($G$120:$CE$120)-COUNTA($G$120:AZ$120)+1)-OFFSET(AZ127,,,,COUNTA($G$120:$CE$120)-COUNTA($G$120:AZ$120)+1))*(1+discount_rate),0)</f>
        <v>0</v>
      </c>
      <c r="BA161" s="1" cm="1">
        <f t="array" aca="1" ref="BA161" ca="1">IF(AND($B161=BA$28,$B161=$B162-1),NPV(discount_rate,OFFSET(BA126,,,,COUNTA($G$120:$CE$120)-COUNTA($G$120:BA$120)+1)-OFFSET(BA127,,,,COUNTA($G$120:$CE$120)-COUNTA($G$120:BA$120)+1))*(1+discount_rate),0)</f>
        <v>0</v>
      </c>
      <c r="BB161" s="1" cm="1">
        <f t="array" aca="1" ref="BB161" ca="1">IF(AND($B161=BB$28,$B161=$B162-1),NPV(discount_rate,OFFSET(BB126,,,,COUNTA($G$120:$CE$120)-COUNTA($G$120:BB$120)+1)-OFFSET(BB127,,,,COUNTA($G$120:$CE$120)-COUNTA($G$120:BB$120)+1))*(1+discount_rate),0)</f>
        <v>0</v>
      </c>
      <c r="BC161" s="1" cm="1">
        <f t="array" aca="1" ref="BC161" ca="1">IF(AND($B161=BC$28,$B161=$B162-1),NPV(discount_rate,OFFSET(BC126,,,,COUNTA($G$120:$CE$120)-COUNTA($G$120:BC$120)+1)-OFFSET(BC127,,,,COUNTA($G$120:$CE$120)-COUNTA($G$120:BC$120)+1))*(1+discount_rate),0)</f>
        <v>0</v>
      </c>
      <c r="BD161" s="1" cm="1">
        <f t="array" aca="1" ref="BD161" ca="1">IF(AND($B161=BD$28,$B161=$B162-1),NPV(discount_rate,OFFSET(BD126,,,,COUNTA($G$120:$CE$120)-COUNTA($G$120:BD$120)+1)-OFFSET(BD127,,,,COUNTA($G$120:$CE$120)-COUNTA($G$120:BD$120)+1))*(1+discount_rate),0)</f>
        <v>0</v>
      </c>
      <c r="BE161" s="1" cm="1">
        <f t="array" aca="1" ref="BE161" ca="1">IF(AND($B161=BE$28,$B161=$B162-1),NPV(discount_rate,OFFSET(BE126,,,,COUNTA($G$120:$CE$120)-COUNTA($G$120:BE$120)+1)-OFFSET(BE127,,,,COUNTA($G$120:$CE$120)-COUNTA($G$120:BE$120)+1))*(1+discount_rate),0)</f>
        <v>0</v>
      </c>
      <c r="BF161" s="1" cm="1">
        <f t="array" aca="1" ref="BF161" ca="1">IF(AND($B161=BF$28,$B161=$B162-1),NPV(discount_rate,OFFSET(BF126,,,,COUNTA($G$120:$CE$120)-COUNTA($G$120:BF$120)+1)-OFFSET(BF127,,,,COUNTA($G$120:$CE$120)-COUNTA($G$120:BF$120)+1))*(1+discount_rate),0)</f>
        <v>0</v>
      </c>
      <c r="BG161" s="1" cm="1">
        <f t="array" aca="1" ref="BG161" ca="1">IF(AND($B161=BG$28,$B161=$B162-1),NPV(discount_rate,OFFSET(BG126,,,,COUNTA($G$120:$CE$120)-COUNTA($G$120:BG$120)+1)-OFFSET(BG127,,,,COUNTA($G$120:$CE$120)-COUNTA($G$120:BG$120)+1))*(1+discount_rate),0)</f>
        <v>0</v>
      </c>
      <c r="BH161" s="1" cm="1">
        <f t="array" aca="1" ref="BH161" ca="1">IF(AND($B161=BH$28,$B161=$B162-1),NPV(discount_rate,OFFSET(BH126,,,,COUNTA($G$120:$CE$120)-COUNTA($G$120:BH$120)+1)-OFFSET(BH127,,,,COUNTA($G$120:$CE$120)-COUNTA($G$120:BH$120)+1))*(1+discount_rate),0)</f>
        <v>0</v>
      </c>
      <c r="BI161" s="1" cm="1">
        <f t="array" aca="1" ref="BI161" ca="1">IF(AND($B161=BI$28,$B161=$B162-1),NPV(discount_rate,OFFSET(BI126,,,,COUNTA($G$120:$CE$120)-COUNTA($G$120:BI$120)+1)-OFFSET(BI127,,,,COUNTA($G$120:$CE$120)-COUNTA($G$120:BI$120)+1))*(1+discount_rate),0)</f>
        <v>0</v>
      </c>
      <c r="BJ161" s="1" cm="1">
        <f t="array" aca="1" ref="BJ161" ca="1">IF(AND($B161=BJ$28,$B161=$B162-1),NPV(discount_rate,OFFSET(BJ126,,,,COUNTA($G$120:$CE$120)-COUNTA($G$120:BJ$120)+1)-OFFSET(BJ127,,,,COUNTA($G$120:$CE$120)-COUNTA($G$120:BJ$120)+1))*(1+discount_rate),0)</f>
        <v>0</v>
      </c>
      <c r="BK161" s="1" cm="1">
        <f t="array" aca="1" ref="BK161" ca="1">IF(AND($B161=BK$28,$B161=$B162-1),NPV(discount_rate,OFFSET(BK126,,,,COUNTA($G$120:$CE$120)-COUNTA($G$120:BK$120)+1)-OFFSET(BK127,,,,COUNTA($G$120:$CE$120)-COUNTA($G$120:BK$120)+1))*(1+discount_rate),0)</f>
        <v>0</v>
      </c>
      <c r="BL161" s="1" cm="1">
        <f t="array" aca="1" ref="BL161" ca="1">IF(AND($B161=BL$28,$B161=$B162-1),NPV(discount_rate,OFFSET(BL126,,,,COUNTA($G$120:$CE$120)-COUNTA($G$120:BL$120)+1)-OFFSET(BL127,,,,COUNTA($G$120:$CE$120)-COUNTA($G$120:BL$120)+1))*(1+discount_rate),0)</f>
        <v>0</v>
      </c>
      <c r="BM161" s="1" cm="1">
        <f t="array" aca="1" ref="BM161" ca="1">IF(AND($B161=BM$28,$B161=$B162-1),NPV(discount_rate,OFFSET(BM126,,,,COUNTA($G$120:$CE$120)-COUNTA($G$120:BM$120)+1)-OFFSET(BM127,,,,COUNTA($G$120:$CE$120)-COUNTA($G$120:BM$120)+1))*(1+discount_rate),0)</f>
        <v>0</v>
      </c>
      <c r="BN161" s="1" cm="1">
        <f t="array" aca="1" ref="BN161" ca="1">IF(AND($B161=BN$28,$B161=$B162-1),NPV(discount_rate,OFFSET(BN126,,,,COUNTA($G$120:$CE$120)-COUNTA($G$120:BN$120)+1)-OFFSET(BN127,,,,COUNTA($G$120:$CE$120)-COUNTA($G$120:BN$120)+1))*(1+discount_rate),0)</f>
        <v>0</v>
      </c>
      <c r="BO161" s="1" cm="1">
        <f t="array" aca="1" ref="BO161" ca="1">IF(AND($B161=BO$28,$B161=$B162-1),NPV(discount_rate,OFFSET(BO126,,,,COUNTA($G$120:$CE$120)-COUNTA($G$120:BO$120)+1)-OFFSET(BO127,,,,COUNTA($G$120:$CE$120)-COUNTA($G$120:BO$120)+1))*(1+discount_rate),0)</f>
        <v>0</v>
      </c>
      <c r="BP161" s="1" cm="1">
        <f t="array" aca="1" ref="BP161" ca="1">IF(AND($B161=BP$28,$B161=$B162-1),NPV(discount_rate,OFFSET(BP126,,,,COUNTA($G$120:$CE$120)-COUNTA($G$120:BP$120)+1)-OFFSET(BP127,,,,COUNTA($G$120:$CE$120)-COUNTA($G$120:BP$120)+1))*(1+discount_rate),0)</f>
        <v>0</v>
      </c>
      <c r="BQ161" s="1" cm="1">
        <f t="array" aca="1" ref="BQ161" ca="1">IF(AND($B161=BQ$28,$B161=$B162-1),NPV(discount_rate,OFFSET(BQ126,,,,COUNTA($G$120:$CE$120)-COUNTA($G$120:BQ$120)+1)-OFFSET(BQ127,,,,COUNTA($G$120:$CE$120)-COUNTA($G$120:BQ$120)+1))*(1+discount_rate),0)</f>
        <v>0</v>
      </c>
      <c r="BR161" s="1" cm="1">
        <f t="array" aca="1" ref="BR161" ca="1">IF(AND($B161=BR$28,$B161=$B162-1),NPV(discount_rate,OFFSET(BR126,,,,COUNTA($G$120:$CE$120)-COUNTA($G$120:BR$120)+1)-OFFSET(BR127,,,,COUNTA($G$120:$CE$120)-COUNTA($G$120:BR$120)+1))*(1+discount_rate),0)</f>
        <v>0</v>
      </c>
      <c r="BS161" s="1" cm="1">
        <f t="array" aca="1" ref="BS161" ca="1">IF(AND($B161=BS$28,$B161=$B162-1),NPV(discount_rate,OFFSET(BS126,,,,COUNTA($G$120:$CE$120)-COUNTA($G$120:BS$120)+1)-OFFSET(BS127,,,,COUNTA($G$120:$CE$120)-COUNTA($G$120:BS$120)+1))*(1+discount_rate),0)</f>
        <v>0</v>
      </c>
      <c r="BT161" s="1" cm="1">
        <f t="array" aca="1" ref="BT161" ca="1">IF(AND($B161=BT$28,$B161=$B162-1),NPV(discount_rate,OFFSET(BT126,,,,COUNTA($G$120:$CE$120)-COUNTA($G$120:BT$120)+1)-OFFSET(BT127,,,,COUNTA($G$120:$CE$120)-COUNTA($G$120:BT$120)+1))*(1+discount_rate),0)</f>
        <v>0</v>
      </c>
      <c r="BU161" s="1" cm="1">
        <f t="array" aca="1" ref="BU161" ca="1">IF(AND($B161=BU$28,$B161=$B162-1),NPV(discount_rate,OFFSET(BU126,,,,COUNTA($G$120:$CE$120)-COUNTA($G$120:BU$120)+1)-OFFSET(BU127,,,,COUNTA($G$120:$CE$120)-COUNTA($G$120:BU$120)+1))*(1+discount_rate),0)</f>
        <v>0</v>
      </c>
      <c r="BV161" s="1" cm="1">
        <f t="array" aca="1" ref="BV161" ca="1">IF(AND($B161=BV$28,$B161=$B162-1),NPV(discount_rate,OFFSET(BV126,,,,COUNTA($G$120:$CE$120)-COUNTA($G$120:BV$120)+1)-OFFSET(BV127,,,,COUNTA($G$120:$CE$120)-COUNTA($G$120:BV$120)+1))*(1+discount_rate),0)</f>
        <v>0</v>
      </c>
      <c r="BW161" s="1" cm="1">
        <f t="array" aca="1" ref="BW161" ca="1">IF(AND($B161=BW$28,$B161=$B162-1),NPV(discount_rate,OFFSET(BW126,,,,COUNTA($G$120:$CE$120)-COUNTA($G$120:BW$120)+1)-OFFSET(BW127,,,,COUNTA($G$120:$CE$120)-COUNTA($G$120:BW$120)+1))*(1+discount_rate),0)</f>
        <v>0</v>
      </c>
      <c r="BX161" s="1" cm="1">
        <f t="array" aca="1" ref="BX161" ca="1">IF(AND($B161=BX$28,$B161=$B162-1),NPV(discount_rate,OFFSET(BX126,,,,COUNTA($G$120:$CE$120)-COUNTA($G$120:BX$120)+1)-OFFSET(BX127,,,,COUNTA($G$120:$CE$120)-COUNTA($G$120:BX$120)+1))*(1+discount_rate),0)</f>
        <v>0</v>
      </c>
      <c r="BY161" s="1" cm="1">
        <f t="array" aca="1" ref="BY161" ca="1">IF(AND($B161=BY$28,$B161=$B162-1),NPV(discount_rate,OFFSET(BY126,,,,COUNTA($G$120:$CE$120)-COUNTA($G$120:BY$120)+1)-OFFSET(BY127,,,,COUNTA($G$120:$CE$120)-COUNTA($G$120:BY$120)+1))*(1+discount_rate),0)</f>
        <v>0</v>
      </c>
      <c r="BZ161" s="1" cm="1">
        <f t="array" aca="1" ref="BZ161" ca="1">IF(AND($B161=BZ$28,$B161=$B162-1),NPV(discount_rate,OFFSET(BZ126,,,,COUNTA($G$120:$CE$120)-COUNTA($G$120:BZ$120)+1)-OFFSET(BZ127,,,,COUNTA($G$120:$CE$120)-COUNTA($G$120:BZ$120)+1))*(1+discount_rate),0)</f>
        <v>0</v>
      </c>
      <c r="CA161" s="1" cm="1">
        <f t="array" aca="1" ref="CA161" ca="1">IF(AND($B161=CA$28,$B161=$B162-1),NPV(discount_rate,OFFSET(CA126,,,,COUNTA($G$120:$CE$120)-COUNTA($G$120:CA$120)+1)-OFFSET(CA127,,,,COUNTA($G$120:$CE$120)-COUNTA($G$120:CA$120)+1))*(1+discount_rate),0)</f>
        <v>0</v>
      </c>
      <c r="CB161" s="1" cm="1">
        <f t="array" aca="1" ref="CB161" ca="1">IF(AND($B161=CB$28,$B161=$B162-1),NPV(discount_rate,OFFSET(CB126,,,,COUNTA($G$120:$CE$120)-COUNTA($G$120:CB$120)+1)-OFFSET(CB127,,,,COUNTA($G$120:$CE$120)-COUNTA($G$120:CB$120)+1))*(1+discount_rate),0)</f>
        <v>0</v>
      </c>
      <c r="CC161" s="1" cm="1">
        <f t="array" aca="1" ref="CC161" ca="1">IF(AND($B161=CC$28,$B161=$B162-1),NPV(discount_rate,OFFSET(CC126,,,,COUNTA($G$120:$CE$120)-COUNTA($G$120:CC$120)+1)-OFFSET(CC127,,,,COUNTA($G$120:$CE$120)-COUNTA($G$120:CC$120)+1))*(1+discount_rate),0)</f>
        <v>0</v>
      </c>
      <c r="CD161" s="1" cm="1">
        <f t="array" aca="1" ref="CD161" ca="1">IF(AND($B161=CD$28,$B161=$B162-1),NPV(discount_rate,OFFSET(CD126,,,,COUNTA($G$120:$CE$120)-COUNTA($G$120:CD$120)+1)-OFFSET(CD127,,,,COUNTA($G$120:$CE$120)-COUNTA($G$120:CD$120)+1))*(1+discount_rate),0)</f>
        <v>0</v>
      </c>
      <c r="CE161" s="1" cm="1">
        <f t="array" aca="1" ref="CE161" ca="1">IF(AND($B161=CE$28,$B161=$B162-1),NPV(discount_rate,OFFSET(CE126,,,,COUNTA($G$120:$CE$120)-COUNTA($G$120:CE$120)+1)-OFFSET(CE127,,,,COUNTA($G$120:$CE$120)-COUNTA($G$120:CE$120)+1))*(1+discount_rate),0)</f>
        <v>0</v>
      </c>
    </row>
    <row r="162" spans="2:83" x14ac:dyDescent="0.35">
      <c r="B162">
        <f t="shared" si="164"/>
        <v>2031</v>
      </c>
      <c r="D162" t="s">
        <v>29</v>
      </c>
      <c r="G162" s="1" cm="1">
        <f t="array" aca="1" ref="G162" ca="1">IF(AND($B162=G$28,$B162=$B163-1),NPV(discount_rate,OFFSET(G127,,,,COUNTA($G$120:$CE$120)-COUNTA($G$120:G$120)+1)-OFFSET(G128,,,,COUNTA($G$120:$CE$120)-COUNTA($G$120:G$120)+1))*(1+discount_rate),0)</f>
        <v>0</v>
      </c>
      <c r="H162" s="1" cm="1">
        <f t="array" aca="1" ref="H162" ca="1">IF(AND($B162=H$28,$B162=$B163-1),NPV(discount_rate,OFFSET(H127,,,,COUNTA($G$120:$CE$120)-COUNTA($G$120:H$120)+1)-OFFSET(H128,,,,COUNTA($G$120:$CE$120)-COUNTA($G$120:H$120)+1))*(1+discount_rate),0)</f>
        <v>0</v>
      </c>
      <c r="I162" s="1" cm="1">
        <f t="array" aca="1" ref="I162" ca="1">IF(AND($B162=I$28,$B162=$B163-1),NPV(discount_rate,OFFSET(I127,,,,COUNTA($G$120:$CE$120)-COUNTA($G$120:I$120)+1)-OFFSET(I128,,,,COUNTA($G$120:$CE$120)-COUNTA($G$120:I$120)+1))*(1+discount_rate),0)</f>
        <v>0</v>
      </c>
      <c r="J162" s="1" cm="1">
        <f t="array" aca="1" ref="J162" ca="1">IF(AND($B162=J$28,$B162=$B163-1),NPV(discount_rate,OFFSET(J127,,,,COUNTA($G$120:$CE$120)-COUNTA($G$120:J$120)+1)-OFFSET(J128,,,,COUNTA($G$120:$CE$120)-COUNTA($G$120:J$120)+1))*(1+discount_rate),0)</f>
        <v>0</v>
      </c>
      <c r="K162" s="1" cm="1">
        <f t="array" aca="1" ref="K162" ca="1">IF(AND($B162=K$28,$B162=$B163-1),NPV(discount_rate,OFFSET(K127,,,,COUNTA($G$120:$CE$120)-COUNTA($G$120:K$120)+1)-OFFSET(K128,,,,COUNTA($G$120:$CE$120)-COUNTA($G$120:K$120)+1))*(1+discount_rate),0)</f>
        <v>0</v>
      </c>
      <c r="L162" s="1" cm="1">
        <f t="array" aca="1" ref="L162" ca="1">IF(AND($B162=L$28,$B162=$B163-1),NPV(discount_rate,OFFSET(L127,,,,COUNTA($G$120:$CE$120)-COUNTA($G$120:L$120)+1)-OFFSET(L128,,,,COUNTA($G$120:$CE$120)-COUNTA($G$120:L$120)+1))*(1+discount_rate),0)</f>
        <v>0</v>
      </c>
      <c r="M162" s="1" cm="1">
        <f t="array" aca="1" ref="M162" ca="1">IF(AND($B162=M$28,$B162=$B163-1),NPV(discount_rate,OFFSET(M127,,,,COUNTA($G$120:$CE$120)-COUNTA($G$120:M$120)+1)-OFFSET(M128,,,,COUNTA($G$120:$CE$120)-COUNTA($G$120:M$120)+1))*(1+discount_rate),0)</f>
        <v>0</v>
      </c>
      <c r="N162" s="1" cm="1">
        <f t="array" aca="1" ref="N162" ca="1">IF(AND($B162=N$28,$B162=$B163-1),NPV(discount_rate,OFFSET(N127,,,,COUNTA($G$120:$CE$120)-COUNTA($G$120:N$120)+1)-OFFSET(N128,,,,COUNTA($G$120:$CE$120)-COUNTA($G$120:N$120)+1))*(1+discount_rate),0)</f>
        <v>377.60669255639442</v>
      </c>
      <c r="O162" s="1" cm="1">
        <f t="array" aca="1" ref="O162" ca="1">IF(AND($B162=O$28,$B162=$B163-1),NPV(discount_rate,OFFSET(O127,,,,COUNTA($G$120:$CE$120)-COUNTA($G$120:O$120)+1)-OFFSET(O128,,,,COUNTA($G$120:$CE$120)-COUNTA($G$120:O$120)+1))*(1+discount_rate),0)</f>
        <v>0</v>
      </c>
      <c r="P162" s="1" cm="1">
        <f t="array" aca="1" ref="P162" ca="1">IF(AND($B162=P$28,$B162=$B163-1),NPV(discount_rate,OFFSET(P127,,,,COUNTA($G$120:$CE$120)-COUNTA($G$120:P$120)+1)-OFFSET(P128,,,,COUNTA($G$120:$CE$120)-COUNTA($G$120:P$120)+1))*(1+discount_rate),0)</f>
        <v>0</v>
      </c>
      <c r="Q162" s="1" cm="1">
        <f t="array" aca="1" ref="Q162" ca="1">IF(AND($B162=Q$28,$B162=$B163-1),NPV(discount_rate,OFFSET(Q127,,,,COUNTA($G$120:$CE$120)-COUNTA($G$120:Q$120)+1)-OFFSET(Q128,,,,COUNTA($G$120:$CE$120)-COUNTA($G$120:Q$120)+1))*(1+discount_rate),0)</f>
        <v>0</v>
      </c>
      <c r="R162" s="1" cm="1">
        <f t="array" aca="1" ref="R162" ca="1">IF(AND($B162=R$28,$B162=$B163-1),NPV(discount_rate,OFFSET(R127,,,,COUNTA($G$120:$CE$120)-COUNTA($G$120:R$120)+1)-OFFSET(R128,,,,COUNTA($G$120:$CE$120)-COUNTA($G$120:R$120)+1))*(1+discount_rate),0)</f>
        <v>0</v>
      </c>
      <c r="S162" s="1" cm="1">
        <f t="array" aca="1" ref="S162" ca="1">IF(AND($B162=S$28,$B162=$B163-1),NPV(discount_rate,OFFSET(S127,,,,COUNTA($G$120:$CE$120)-COUNTA($G$120:S$120)+1)-OFFSET(S128,,,,COUNTA($G$120:$CE$120)-COUNTA($G$120:S$120)+1))*(1+discount_rate),0)</f>
        <v>0</v>
      </c>
      <c r="T162" s="1" cm="1">
        <f t="array" aca="1" ref="T162" ca="1">IF(AND($B162=T$28,$B162=$B163-1),NPV(discount_rate,OFFSET(T127,,,,COUNTA($G$120:$CE$120)-COUNTA($G$120:T$120)+1)-OFFSET(T128,,,,COUNTA($G$120:$CE$120)-COUNTA($G$120:T$120)+1))*(1+discount_rate),0)</f>
        <v>0</v>
      </c>
      <c r="U162" s="1" cm="1">
        <f t="array" aca="1" ref="U162" ca="1">IF(AND($B162=U$28,$B162=$B163-1),NPV(discount_rate,OFFSET(U127,,,,COUNTA($G$120:$CE$120)-COUNTA($G$120:U$120)+1)-OFFSET(U128,,,,COUNTA($G$120:$CE$120)-COUNTA($G$120:U$120)+1))*(1+discount_rate),0)</f>
        <v>0</v>
      </c>
      <c r="V162" s="1" cm="1">
        <f t="array" aca="1" ref="V162" ca="1">IF(AND($B162=V$28,$B162=$B163-1),NPV(discount_rate,OFFSET(V127,,,,COUNTA($G$120:$CE$120)-COUNTA($G$120:V$120)+1)-OFFSET(V128,,,,COUNTA($G$120:$CE$120)-COUNTA($G$120:V$120)+1))*(1+discount_rate),0)</f>
        <v>0</v>
      </c>
      <c r="W162" s="1" cm="1">
        <f t="array" aca="1" ref="W162" ca="1">IF(AND($B162=W$28,$B162=$B163-1),NPV(discount_rate,OFFSET(W127,,,,COUNTA($G$120:$CE$120)-COUNTA($G$120:W$120)+1)-OFFSET(W128,,,,COUNTA($G$120:$CE$120)-COUNTA($G$120:W$120)+1))*(1+discount_rate),0)</f>
        <v>0</v>
      </c>
      <c r="X162" s="1" cm="1">
        <f t="array" aca="1" ref="X162" ca="1">IF(AND($B162=X$28,$B162=$B163-1),NPV(discount_rate,OFFSET(X127,,,,COUNTA($G$120:$CE$120)-COUNTA($G$120:X$120)+1)-OFFSET(X128,,,,COUNTA($G$120:$CE$120)-COUNTA($G$120:X$120)+1))*(1+discount_rate),0)</f>
        <v>0</v>
      </c>
      <c r="Y162" s="1" cm="1">
        <f t="array" aca="1" ref="Y162" ca="1">IF(AND($B162=Y$28,$B162=$B163-1),NPV(discount_rate,OFFSET(Y127,,,,COUNTA($G$120:$CE$120)-COUNTA($G$120:Y$120)+1)-OFFSET(Y128,,,,COUNTA($G$120:$CE$120)-COUNTA($G$120:Y$120)+1))*(1+discount_rate),0)</f>
        <v>0</v>
      </c>
      <c r="Z162" s="1" cm="1">
        <f t="array" aca="1" ref="Z162" ca="1">IF(AND($B162=Z$28,$B162=$B163-1),NPV(discount_rate,OFFSET(Z127,,,,COUNTA($G$120:$CE$120)-COUNTA($G$120:Z$120)+1)-OFFSET(Z128,,,,COUNTA($G$120:$CE$120)-COUNTA($G$120:Z$120)+1))*(1+discount_rate),0)</f>
        <v>0</v>
      </c>
      <c r="AA162" s="1" cm="1">
        <f t="array" aca="1" ref="AA162" ca="1">IF(AND($B162=AA$28,$B162=$B163-1),NPV(discount_rate,OFFSET(AA127,,,,COUNTA($G$120:$CE$120)-COUNTA($G$120:AA$120)+1)-OFFSET(AA128,,,,COUNTA($G$120:$CE$120)-COUNTA($G$120:AA$120)+1))*(1+discount_rate),0)</f>
        <v>0</v>
      </c>
      <c r="AB162" s="1" cm="1">
        <f t="array" aca="1" ref="AB162" ca="1">IF(AND($B162=AB$28,$B162=$B163-1),NPV(discount_rate,OFFSET(AB127,,,,COUNTA($G$120:$CE$120)-COUNTA($G$120:AB$120)+1)-OFFSET(AB128,,,,COUNTA($G$120:$CE$120)-COUNTA($G$120:AB$120)+1))*(1+discount_rate),0)</f>
        <v>0</v>
      </c>
      <c r="AC162" s="1" cm="1">
        <f t="array" aca="1" ref="AC162" ca="1">IF(AND($B162=AC$28,$B162=$B163-1),NPV(discount_rate,OFFSET(AC127,,,,COUNTA($G$120:$CE$120)-COUNTA($G$120:AC$120)+1)-OFFSET(AC128,,,,COUNTA($G$120:$CE$120)-COUNTA($G$120:AC$120)+1))*(1+discount_rate),0)</f>
        <v>0</v>
      </c>
      <c r="AD162" s="1" cm="1">
        <f t="array" aca="1" ref="AD162" ca="1">IF(AND($B162=AD$28,$B162=$B163-1),NPV(discount_rate,OFFSET(AD127,,,,COUNTA($G$120:$CE$120)-COUNTA($G$120:AD$120)+1)-OFFSET(AD128,,,,COUNTA($G$120:$CE$120)-COUNTA($G$120:AD$120)+1))*(1+discount_rate),0)</f>
        <v>0</v>
      </c>
      <c r="AE162" s="1" cm="1">
        <f t="array" aca="1" ref="AE162" ca="1">IF(AND($B162=AE$28,$B162=$B163-1),NPV(discount_rate,OFFSET(AE127,,,,COUNTA($G$120:$CE$120)-COUNTA($G$120:AE$120)+1)-OFFSET(AE128,,,,COUNTA($G$120:$CE$120)-COUNTA($G$120:AE$120)+1))*(1+discount_rate),0)</f>
        <v>0</v>
      </c>
      <c r="AF162" s="1" cm="1">
        <f t="array" aca="1" ref="AF162" ca="1">IF(AND($B162=AF$28,$B162=$B163-1),NPV(discount_rate,OFFSET(AF127,,,,COUNTA($G$120:$CE$120)-COUNTA($G$120:AF$120)+1)-OFFSET(AF128,,,,COUNTA($G$120:$CE$120)-COUNTA($G$120:AF$120)+1))*(1+discount_rate),0)</f>
        <v>0</v>
      </c>
      <c r="AG162" s="1" cm="1">
        <f t="array" aca="1" ref="AG162" ca="1">IF(AND($B162=AG$28,$B162=$B163-1),NPV(discount_rate,OFFSET(AG127,,,,COUNTA($G$120:$CE$120)-COUNTA($G$120:AG$120)+1)-OFFSET(AG128,,,,COUNTA($G$120:$CE$120)-COUNTA($G$120:AG$120)+1))*(1+discount_rate),0)</f>
        <v>0</v>
      </c>
      <c r="AH162" s="1" cm="1">
        <f t="array" aca="1" ref="AH162" ca="1">IF(AND($B162=AH$28,$B162=$B163-1),NPV(discount_rate,OFFSET(AH127,,,,COUNTA($G$120:$CE$120)-COUNTA($G$120:AH$120)+1)-OFFSET(AH128,,,,COUNTA($G$120:$CE$120)-COUNTA($G$120:AH$120)+1))*(1+discount_rate),0)</f>
        <v>0</v>
      </c>
      <c r="AI162" s="1" cm="1">
        <f t="array" aca="1" ref="AI162" ca="1">IF(AND($B162=AI$28,$B162=$B163-1),NPV(discount_rate,OFFSET(AI127,,,,COUNTA($G$120:$CE$120)-COUNTA($G$120:AI$120)+1)-OFFSET(AI128,,,,COUNTA($G$120:$CE$120)-COUNTA($G$120:AI$120)+1))*(1+discount_rate),0)</f>
        <v>0</v>
      </c>
      <c r="AJ162" s="1" cm="1">
        <f t="array" aca="1" ref="AJ162" ca="1">IF(AND($B162=AJ$28,$B162=$B163-1),NPV(discount_rate,OFFSET(AJ127,,,,COUNTA($G$120:$CE$120)-COUNTA($G$120:AJ$120)+1)-OFFSET(AJ128,,,,COUNTA($G$120:$CE$120)-COUNTA($G$120:AJ$120)+1))*(1+discount_rate),0)</f>
        <v>0</v>
      </c>
      <c r="AK162" s="1" cm="1">
        <f t="array" aca="1" ref="AK162" ca="1">IF(AND($B162=AK$28,$B162=$B163-1),NPV(discount_rate,OFFSET(AK127,,,,COUNTA($G$120:$CE$120)-COUNTA($G$120:AK$120)+1)-OFFSET(AK128,,,,COUNTA($G$120:$CE$120)-COUNTA($G$120:AK$120)+1))*(1+discount_rate),0)</f>
        <v>0</v>
      </c>
      <c r="AL162" s="1" cm="1">
        <f t="array" aca="1" ref="AL162" ca="1">IF(AND($B162=AL$28,$B162=$B163-1),NPV(discount_rate,OFFSET(AL127,,,,COUNTA($G$120:$CE$120)-COUNTA($G$120:AL$120)+1)-OFFSET(AL128,,,,COUNTA($G$120:$CE$120)-COUNTA($G$120:AL$120)+1))*(1+discount_rate),0)</f>
        <v>0</v>
      </c>
      <c r="AM162" s="1" cm="1">
        <f t="array" aca="1" ref="AM162" ca="1">IF(AND($B162=AM$28,$B162=$B163-1),NPV(discount_rate,OFFSET(AM127,,,,COUNTA($G$120:$CE$120)-COUNTA($G$120:AM$120)+1)-OFFSET(AM128,,,,COUNTA($G$120:$CE$120)-COUNTA($G$120:AM$120)+1))*(1+discount_rate),0)</f>
        <v>0</v>
      </c>
      <c r="AN162" s="1" cm="1">
        <f t="array" aca="1" ref="AN162" ca="1">IF(AND($B162=AN$28,$B162=$B163-1),NPV(discount_rate,OFFSET(AN127,,,,COUNTA($G$120:$CE$120)-COUNTA($G$120:AN$120)+1)-OFFSET(AN128,,,,COUNTA($G$120:$CE$120)-COUNTA($G$120:AN$120)+1))*(1+discount_rate),0)</f>
        <v>0</v>
      </c>
      <c r="AO162" s="1" cm="1">
        <f t="array" aca="1" ref="AO162" ca="1">IF(AND($B162=AO$28,$B162=$B163-1),NPV(discount_rate,OFFSET(AO127,,,,COUNTA($G$120:$CE$120)-COUNTA($G$120:AO$120)+1)-OFFSET(AO128,,,,COUNTA($G$120:$CE$120)-COUNTA($G$120:AO$120)+1))*(1+discount_rate),0)</f>
        <v>0</v>
      </c>
      <c r="AP162" s="1" cm="1">
        <f t="array" aca="1" ref="AP162" ca="1">IF(AND($B162=AP$28,$B162=$B163-1),NPV(discount_rate,OFFSET(AP127,,,,COUNTA($G$120:$CE$120)-COUNTA($G$120:AP$120)+1)-OFFSET(AP128,,,,COUNTA($G$120:$CE$120)-COUNTA($G$120:AP$120)+1))*(1+discount_rate),0)</f>
        <v>0</v>
      </c>
      <c r="AQ162" s="1" cm="1">
        <f t="array" aca="1" ref="AQ162" ca="1">IF(AND($B162=AQ$28,$B162=$B163-1),NPV(discount_rate,OFFSET(AQ127,,,,COUNTA($G$120:$CE$120)-COUNTA($G$120:AQ$120)+1)-OFFSET(AQ128,,,,COUNTA($G$120:$CE$120)-COUNTA($G$120:AQ$120)+1))*(1+discount_rate),0)</f>
        <v>0</v>
      </c>
      <c r="AR162" s="1" cm="1">
        <f t="array" aca="1" ref="AR162" ca="1">IF(AND($B162=AR$28,$B162=$B163-1),NPV(discount_rate,OFFSET(AR127,,,,COUNTA($G$120:$CE$120)-COUNTA($G$120:AR$120)+1)-OFFSET(AR128,,,,COUNTA($G$120:$CE$120)-COUNTA($G$120:AR$120)+1))*(1+discount_rate),0)</f>
        <v>0</v>
      </c>
      <c r="AS162" s="1" cm="1">
        <f t="array" aca="1" ref="AS162" ca="1">IF(AND($B162=AS$28,$B162=$B163-1),NPV(discount_rate,OFFSET(AS127,,,,COUNTA($G$120:$CE$120)-COUNTA($G$120:AS$120)+1)-OFFSET(AS128,,,,COUNTA($G$120:$CE$120)-COUNTA($G$120:AS$120)+1))*(1+discount_rate),0)</f>
        <v>0</v>
      </c>
      <c r="AT162" s="1" cm="1">
        <f t="array" aca="1" ref="AT162" ca="1">IF(AND($B162=AT$28,$B162=$B163-1),NPV(discount_rate,OFFSET(AT127,,,,COUNTA($G$120:$CE$120)-COUNTA($G$120:AT$120)+1)-OFFSET(AT128,,,,COUNTA($G$120:$CE$120)-COUNTA($G$120:AT$120)+1))*(1+discount_rate),0)</f>
        <v>0</v>
      </c>
      <c r="AU162" s="1" cm="1">
        <f t="array" aca="1" ref="AU162" ca="1">IF(AND($B162=AU$28,$B162=$B163-1),NPV(discount_rate,OFFSET(AU127,,,,COUNTA($G$120:$CE$120)-COUNTA($G$120:AU$120)+1)-OFFSET(AU128,,,,COUNTA($G$120:$CE$120)-COUNTA($G$120:AU$120)+1))*(1+discount_rate),0)</f>
        <v>0</v>
      </c>
      <c r="AV162" s="1" cm="1">
        <f t="array" aca="1" ref="AV162" ca="1">IF(AND($B162=AV$28,$B162=$B163-1),NPV(discount_rate,OFFSET(AV127,,,,COUNTA($G$120:$CE$120)-COUNTA($G$120:AV$120)+1)-OFFSET(AV128,,,,COUNTA($G$120:$CE$120)-COUNTA($G$120:AV$120)+1))*(1+discount_rate),0)</f>
        <v>0</v>
      </c>
      <c r="AW162" s="1" cm="1">
        <f t="array" aca="1" ref="AW162" ca="1">IF(AND($B162=AW$28,$B162=$B163-1),NPV(discount_rate,OFFSET(AW127,,,,COUNTA($G$120:$CE$120)-COUNTA($G$120:AW$120)+1)-OFFSET(AW128,,,,COUNTA($G$120:$CE$120)-COUNTA($G$120:AW$120)+1))*(1+discount_rate),0)</f>
        <v>0</v>
      </c>
      <c r="AX162" s="1" cm="1">
        <f t="array" aca="1" ref="AX162" ca="1">IF(AND($B162=AX$28,$B162=$B163-1),NPV(discount_rate,OFFSET(AX127,,,,COUNTA($G$120:$CE$120)-COUNTA($G$120:AX$120)+1)-OFFSET(AX128,,,,COUNTA($G$120:$CE$120)-COUNTA($G$120:AX$120)+1))*(1+discount_rate),0)</f>
        <v>0</v>
      </c>
      <c r="AY162" s="1" cm="1">
        <f t="array" aca="1" ref="AY162" ca="1">IF(AND($B162=AY$28,$B162=$B163-1),NPV(discount_rate,OFFSET(AY127,,,,COUNTA($G$120:$CE$120)-COUNTA($G$120:AY$120)+1)-OFFSET(AY128,,,,COUNTA($G$120:$CE$120)-COUNTA($G$120:AY$120)+1))*(1+discount_rate),0)</f>
        <v>0</v>
      </c>
      <c r="AZ162" s="1" cm="1">
        <f t="array" aca="1" ref="AZ162" ca="1">IF(AND($B162=AZ$28,$B162=$B163-1),NPV(discount_rate,OFFSET(AZ127,,,,COUNTA($G$120:$CE$120)-COUNTA($G$120:AZ$120)+1)-OFFSET(AZ128,,,,COUNTA($G$120:$CE$120)-COUNTA($G$120:AZ$120)+1))*(1+discount_rate),0)</f>
        <v>0</v>
      </c>
      <c r="BA162" s="1" cm="1">
        <f t="array" aca="1" ref="BA162" ca="1">IF(AND($B162=BA$28,$B162=$B163-1),NPV(discount_rate,OFFSET(BA127,,,,COUNTA($G$120:$CE$120)-COUNTA($G$120:BA$120)+1)-OFFSET(BA128,,,,COUNTA($G$120:$CE$120)-COUNTA($G$120:BA$120)+1))*(1+discount_rate),0)</f>
        <v>0</v>
      </c>
      <c r="BB162" s="1" cm="1">
        <f t="array" aca="1" ref="BB162" ca="1">IF(AND($B162=BB$28,$B162=$B163-1),NPV(discount_rate,OFFSET(BB127,,,,COUNTA($G$120:$CE$120)-COUNTA($G$120:BB$120)+1)-OFFSET(BB128,,,,COUNTA($G$120:$CE$120)-COUNTA($G$120:BB$120)+1))*(1+discount_rate),0)</f>
        <v>0</v>
      </c>
      <c r="BC162" s="1" cm="1">
        <f t="array" aca="1" ref="BC162" ca="1">IF(AND($B162=BC$28,$B162=$B163-1),NPV(discount_rate,OFFSET(BC127,,,,COUNTA($G$120:$CE$120)-COUNTA($G$120:BC$120)+1)-OFFSET(BC128,,,,COUNTA($G$120:$CE$120)-COUNTA($G$120:BC$120)+1))*(1+discount_rate),0)</f>
        <v>0</v>
      </c>
      <c r="BD162" s="1" cm="1">
        <f t="array" aca="1" ref="BD162" ca="1">IF(AND($B162=BD$28,$B162=$B163-1),NPV(discount_rate,OFFSET(BD127,,,,COUNTA($G$120:$CE$120)-COUNTA($G$120:BD$120)+1)-OFFSET(BD128,,,,COUNTA($G$120:$CE$120)-COUNTA($G$120:BD$120)+1))*(1+discount_rate),0)</f>
        <v>0</v>
      </c>
      <c r="BE162" s="1" cm="1">
        <f t="array" aca="1" ref="BE162" ca="1">IF(AND($B162=BE$28,$B162=$B163-1),NPV(discount_rate,OFFSET(BE127,,,,COUNTA($G$120:$CE$120)-COUNTA($G$120:BE$120)+1)-OFFSET(BE128,,,,COUNTA($G$120:$CE$120)-COUNTA($G$120:BE$120)+1))*(1+discount_rate),0)</f>
        <v>0</v>
      </c>
      <c r="BF162" s="1" cm="1">
        <f t="array" aca="1" ref="BF162" ca="1">IF(AND($B162=BF$28,$B162=$B163-1),NPV(discount_rate,OFFSET(BF127,,,,COUNTA($G$120:$CE$120)-COUNTA($G$120:BF$120)+1)-OFFSET(BF128,,,,COUNTA($G$120:$CE$120)-COUNTA($G$120:BF$120)+1))*(1+discount_rate),0)</f>
        <v>0</v>
      </c>
      <c r="BG162" s="1" cm="1">
        <f t="array" aca="1" ref="BG162" ca="1">IF(AND($B162=BG$28,$B162=$B163-1),NPV(discount_rate,OFFSET(BG127,,,,COUNTA($G$120:$CE$120)-COUNTA($G$120:BG$120)+1)-OFFSET(BG128,,,,COUNTA($G$120:$CE$120)-COUNTA($G$120:BG$120)+1))*(1+discount_rate),0)</f>
        <v>0</v>
      </c>
      <c r="BH162" s="1" cm="1">
        <f t="array" aca="1" ref="BH162" ca="1">IF(AND($B162=BH$28,$B162=$B163-1),NPV(discount_rate,OFFSET(BH127,,,,COUNTA($G$120:$CE$120)-COUNTA($G$120:BH$120)+1)-OFFSET(BH128,,,,COUNTA($G$120:$CE$120)-COUNTA($G$120:BH$120)+1))*(1+discount_rate),0)</f>
        <v>0</v>
      </c>
      <c r="BI162" s="1" cm="1">
        <f t="array" aca="1" ref="BI162" ca="1">IF(AND($B162=BI$28,$B162=$B163-1),NPV(discount_rate,OFFSET(BI127,,,,COUNTA($G$120:$CE$120)-COUNTA($G$120:BI$120)+1)-OFFSET(BI128,,,,COUNTA($G$120:$CE$120)-COUNTA($G$120:BI$120)+1))*(1+discount_rate),0)</f>
        <v>0</v>
      </c>
      <c r="BJ162" s="1" cm="1">
        <f t="array" aca="1" ref="BJ162" ca="1">IF(AND($B162=BJ$28,$B162=$B163-1),NPV(discount_rate,OFFSET(BJ127,,,,COUNTA($G$120:$CE$120)-COUNTA($G$120:BJ$120)+1)-OFFSET(BJ128,,,,COUNTA($G$120:$CE$120)-COUNTA($G$120:BJ$120)+1))*(1+discount_rate),0)</f>
        <v>0</v>
      </c>
      <c r="BK162" s="1" cm="1">
        <f t="array" aca="1" ref="BK162" ca="1">IF(AND($B162=BK$28,$B162=$B163-1),NPV(discount_rate,OFFSET(BK127,,,,COUNTA($G$120:$CE$120)-COUNTA($G$120:BK$120)+1)-OFFSET(BK128,,,,COUNTA($G$120:$CE$120)-COUNTA($G$120:BK$120)+1))*(1+discount_rate),0)</f>
        <v>0</v>
      </c>
      <c r="BL162" s="1" cm="1">
        <f t="array" aca="1" ref="BL162" ca="1">IF(AND($B162=BL$28,$B162=$B163-1),NPV(discount_rate,OFFSET(BL127,,,,COUNTA($G$120:$CE$120)-COUNTA($G$120:BL$120)+1)-OFFSET(BL128,,,,COUNTA($G$120:$CE$120)-COUNTA($G$120:BL$120)+1))*(1+discount_rate),0)</f>
        <v>0</v>
      </c>
      <c r="BM162" s="1" cm="1">
        <f t="array" aca="1" ref="BM162" ca="1">IF(AND($B162=BM$28,$B162=$B163-1),NPV(discount_rate,OFFSET(BM127,,,,COUNTA($G$120:$CE$120)-COUNTA($G$120:BM$120)+1)-OFFSET(BM128,,,,COUNTA($G$120:$CE$120)-COUNTA($G$120:BM$120)+1))*(1+discount_rate),0)</f>
        <v>0</v>
      </c>
      <c r="BN162" s="1" cm="1">
        <f t="array" aca="1" ref="BN162" ca="1">IF(AND($B162=BN$28,$B162=$B163-1),NPV(discount_rate,OFFSET(BN127,,,,COUNTA($G$120:$CE$120)-COUNTA($G$120:BN$120)+1)-OFFSET(BN128,,,,COUNTA($G$120:$CE$120)-COUNTA($G$120:BN$120)+1))*(1+discount_rate),0)</f>
        <v>0</v>
      </c>
      <c r="BO162" s="1" cm="1">
        <f t="array" aca="1" ref="BO162" ca="1">IF(AND($B162=BO$28,$B162=$B163-1),NPV(discount_rate,OFFSET(BO127,,,,COUNTA($G$120:$CE$120)-COUNTA($G$120:BO$120)+1)-OFFSET(BO128,,,,COUNTA($G$120:$CE$120)-COUNTA($G$120:BO$120)+1))*(1+discount_rate),0)</f>
        <v>0</v>
      </c>
      <c r="BP162" s="1" cm="1">
        <f t="array" aca="1" ref="BP162" ca="1">IF(AND($B162=BP$28,$B162=$B163-1),NPV(discount_rate,OFFSET(BP127,,,,COUNTA($G$120:$CE$120)-COUNTA($G$120:BP$120)+1)-OFFSET(BP128,,,,COUNTA($G$120:$CE$120)-COUNTA($G$120:BP$120)+1))*(1+discount_rate),0)</f>
        <v>0</v>
      </c>
      <c r="BQ162" s="1" cm="1">
        <f t="array" aca="1" ref="BQ162" ca="1">IF(AND($B162=BQ$28,$B162=$B163-1),NPV(discount_rate,OFFSET(BQ127,,,,COUNTA($G$120:$CE$120)-COUNTA($G$120:BQ$120)+1)-OFFSET(BQ128,,,,COUNTA($G$120:$CE$120)-COUNTA($G$120:BQ$120)+1))*(1+discount_rate),0)</f>
        <v>0</v>
      </c>
      <c r="BR162" s="1" cm="1">
        <f t="array" aca="1" ref="BR162" ca="1">IF(AND($B162=BR$28,$B162=$B163-1),NPV(discount_rate,OFFSET(BR127,,,,COUNTA($G$120:$CE$120)-COUNTA($G$120:BR$120)+1)-OFFSET(BR128,,,,COUNTA($G$120:$CE$120)-COUNTA($G$120:BR$120)+1))*(1+discount_rate),0)</f>
        <v>0</v>
      </c>
      <c r="BS162" s="1" cm="1">
        <f t="array" aca="1" ref="BS162" ca="1">IF(AND($B162=BS$28,$B162=$B163-1),NPV(discount_rate,OFFSET(BS127,,,,COUNTA($G$120:$CE$120)-COUNTA($G$120:BS$120)+1)-OFFSET(BS128,,,,COUNTA($G$120:$CE$120)-COUNTA($G$120:BS$120)+1))*(1+discount_rate),0)</f>
        <v>0</v>
      </c>
      <c r="BT162" s="1" cm="1">
        <f t="array" aca="1" ref="BT162" ca="1">IF(AND($B162=BT$28,$B162=$B163-1),NPV(discount_rate,OFFSET(BT127,,,,COUNTA($G$120:$CE$120)-COUNTA($G$120:BT$120)+1)-OFFSET(BT128,,,,COUNTA($G$120:$CE$120)-COUNTA($G$120:BT$120)+1))*(1+discount_rate),0)</f>
        <v>0</v>
      </c>
      <c r="BU162" s="1" cm="1">
        <f t="array" aca="1" ref="BU162" ca="1">IF(AND($B162=BU$28,$B162=$B163-1),NPV(discount_rate,OFFSET(BU127,,,,COUNTA($G$120:$CE$120)-COUNTA($G$120:BU$120)+1)-OFFSET(BU128,,,,COUNTA($G$120:$CE$120)-COUNTA($G$120:BU$120)+1))*(1+discount_rate),0)</f>
        <v>0</v>
      </c>
      <c r="BV162" s="1" cm="1">
        <f t="array" aca="1" ref="BV162" ca="1">IF(AND($B162=BV$28,$B162=$B163-1),NPV(discount_rate,OFFSET(BV127,,,,COUNTA($G$120:$CE$120)-COUNTA($G$120:BV$120)+1)-OFFSET(BV128,,,,COUNTA($G$120:$CE$120)-COUNTA($G$120:BV$120)+1))*(1+discount_rate),0)</f>
        <v>0</v>
      </c>
      <c r="BW162" s="1" cm="1">
        <f t="array" aca="1" ref="BW162" ca="1">IF(AND($B162=BW$28,$B162=$B163-1),NPV(discount_rate,OFFSET(BW127,,,,COUNTA($G$120:$CE$120)-COUNTA($G$120:BW$120)+1)-OFFSET(BW128,,,,COUNTA($G$120:$CE$120)-COUNTA($G$120:BW$120)+1))*(1+discount_rate),0)</f>
        <v>0</v>
      </c>
      <c r="BX162" s="1" cm="1">
        <f t="array" aca="1" ref="BX162" ca="1">IF(AND($B162=BX$28,$B162=$B163-1),NPV(discount_rate,OFFSET(BX127,,,,COUNTA($G$120:$CE$120)-COUNTA($G$120:BX$120)+1)-OFFSET(BX128,,,,COUNTA($G$120:$CE$120)-COUNTA($G$120:BX$120)+1))*(1+discount_rate),0)</f>
        <v>0</v>
      </c>
      <c r="BY162" s="1" cm="1">
        <f t="array" aca="1" ref="BY162" ca="1">IF(AND($B162=BY$28,$B162=$B163-1),NPV(discount_rate,OFFSET(BY127,,,,COUNTA($G$120:$CE$120)-COUNTA($G$120:BY$120)+1)-OFFSET(BY128,,,,COUNTA($G$120:$CE$120)-COUNTA($G$120:BY$120)+1))*(1+discount_rate),0)</f>
        <v>0</v>
      </c>
      <c r="BZ162" s="1" cm="1">
        <f t="array" aca="1" ref="BZ162" ca="1">IF(AND($B162=BZ$28,$B162=$B163-1),NPV(discount_rate,OFFSET(BZ127,,,,COUNTA($G$120:$CE$120)-COUNTA($G$120:BZ$120)+1)-OFFSET(BZ128,,,,COUNTA($G$120:$CE$120)-COUNTA($G$120:BZ$120)+1))*(1+discount_rate),0)</f>
        <v>0</v>
      </c>
      <c r="CA162" s="1" cm="1">
        <f t="array" aca="1" ref="CA162" ca="1">IF(AND($B162=CA$28,$B162=$B163-1),NPV(discount_rate,OFFSET(CA127,,,,COUNTA($G$120:$CE$120)-COUNTA($G$120:CA$120)+1)-OFFSET(CA128,,,,COUNTA($G$120:$CE$120)-COUNTA($G$120:CA$120)+1))*(1+discount_rate),0)</f>
        <v>0</v>
      </c>
      <c r="CB162" s="1" cm="1">
        <f t="array" aca="1" ref="CB162" ca="1">IF(AND($B162=CB$28,$B162=$B163-1),NPV(discount_rate,OFFSET(CB127,,,,COUNTA($G$120:$CE$120)-COUNTA($G$120:CB$120)+1)-OFFSET(CB128,,,,COUNTA($G$120:$CE$120)-COUNTA($G$120:CB$120)+1))*(1+discount_rate),0)</f>
        <v>0</v>
      </c>
      <c r="CC162" s="1" cm="1">
        <f t="array" aca="1" ref="CC162" ca="1">IF(AND($B162=CC$28,$B162=$B163-1),NPV(discount_rate,OFFSET(CC127,,,,COUNTA($G$120:$CE$120)-COUNTA($G$120:CC$120)+1)-OFFSET(CC128,,,,COUNTA($G$120:$CE$120)-COUNTA($G$120:CC$120)+1))*(1+discount_rate),0)</f>
        <v>0</v>
      </c>
      <c r="CD162" s="1" cm="1">
        <f t="array" aca="1" ref="CD162" ca="1">IF(AND($B162=CD$28,$B162=$B163-1),NPV(discount_rate,OFFSET(CD127,,,,COUNTA($G$120:$CE$120)-COUNTA($G$120:CD$120)+1)-OFFSET(CD128,,,,COUNTA($G$120:$CE$120)-COUNTA($G$120:CD$120)+1))*(1+discount_rate),0)</f>
        <v>0</v>
      </c>
      <c r="CE162" s="1" cm="1">
        <f t="array" aca="1" ref="CE162" ca="1">IF(AND($B162=CE$28,$B162=$B163-1),NPV(discount_rate,OFFSET(CE127,,,,COUNTA($G$120:$CE$120)-COUNTA($G$120:CE$120)+1)-OFFSET(CE128,,,,COUNTA($G$120:$CE$120)-COUNTA($G$120:CE$120)+1))*(1+discount_rate),0)</f>
        <v>0</v>
      </c>
    </row>
    <row r="163" spans="2:83" x14ac:dyDescent="0.35">
      <c r="B163">
        <f t="shared" si="164"/>
        <v>2032</v>
      </c>
      <c r="D163" t="s">
        <v>29</v>
      </c>
      <c r="G163" s="1" cm="1">
        <f t="array" aca="1" ref="G163" ca="1">IF(AND($B163=G$28,$B163=$B164-1),NPV(discount_rate,OFFSET(G128,,,,COUNTA($G$120:$CE$120)-COUNTA($G$120:G$120)+1)-OFFSET(G129,,,,COUNTA($G$120:$CE$120)-COUNTA($G$120:G$120)+1))*(1+discount_rate),0)</f>
        <v>0</v>
      </c>
      <c r="H163" s="1" cm="1">
        <f t="array" aca="1" ref="H163" ca="1">IF(AND($B163=H$28,$B163=$B164-1),NPV(discount_rate,OFFSET(H128,,,,COUNTA($G$120:$CE$120)-COUNTA($G$120:H$120)+1)-OFFSET(H129,,,,COUNTA($G$120:$CE$120)-COUNTA($G$120:H$120)+1))*(1+discount_rate),0)</f>
        <v>0</v>
      </c>
      <c r="I163" s="1" cm="1">
        <f t="array" aca="1" ref="I163" ca="1">IF(AND($B163=I$28,$B163=$B164-1),NPV(discount_rate,OFFSET(I128,,,,COUNTA($G$120:$CE$120)-COUNTA($G$120:I$120)+1)-OFFSET(I129,,,,COUNTA($G$120:$CE$120)-COUNTA($G$120:I$120)+1))*(1+discount_rate),0)</f>
        <v>0</v>
      </c>
      <c r="J163" s="1" cm="1">
        <f t="array" aca="1" ref="J163" ca="1">IF(AND($B163=J$28,$B163=$B164-1),NPV(discount_rate,OFFSET(J128,,,,COUNTA($G$120:$CE$120)-COUNTA($G$120:J$120)+1)-OFFSET(J129,,,,COUNTA($G$120:$CE$120)-COUNTA($G$120:J$120)+1))*(1+discount_rate),0)</f>
        <v>0</v>
      </c>
      <c r="K163" s="1" cm="1">
        <f t="array" aca="1" ref="K163" ca="1">IF(AND($B163=K$28,$B163=$B164-1),NPV(discount_rate,OFFSET(K128,,,,COUNTA($G$120:$CE$120)-COUNTA($G$120:K$120)+1)-OFFSET(K129,,,,COUNTA($G$120:$CE$120)-COUNTA($G$120:K$120)+1))*(1+discount_rate),0)</f>
        <v>0</v>
      </c>
      <c r="L163" s="1" cm="1">
        <f t="array" aca="1" ref="L163" ca="1">IF(AND($B163=L$28,$B163=$B164-1),NPV(discount_rate,OFFSET(L128,,,,COUNTA($G$120:$CE$120)-COUNTA($G$120:L$120)+1)-OFFSET(L129,,,,COUNTA($G$120:$CE$120)-COUNTA($G$120:L$120)+1))*(1+discount_rate),0)</f>
        <v>0</v>
      </c>
      <c r="M163" s="1" cm="1">
        <f t="array" aca="1" ref="M163" ca="1">IF(AND($B163=M$28,$B163=$B164-1),NPV(discount_rate,OFFSET(M128,,,,COUNTA($G$120:$CE$120)-COUNTA($G$120:M$120)+1)-OFFSET(M129,,,,COUNTA($G$120:$CE$120)-COUNTA($G$120:M$120)+1))*(1+discount_rate),0)</f>
        <v>0</v>
      </c>
      <c r="N163" s="1" cm="1">
        <f t="array" aca="1" ref="N163" ca="1">IF(AND($B163=N$28,$B163=$B164-1),NPV(discount_rate,OFFSET(N128,,,,COUNTA($G$120:$CE$120)-COUNTA($G$120:N$120)+1)-OFFSET(N129,,,,COUNTA($G$120:$CE$120)-COUNTA($G$120:N$120)+1))*(1+discount_rate),0)</f>
        <v>0</v>
      </c>
      <c r="O163" s="1" cm="1">
        <f t="array" aca="1" ref="O163" ca="1">IF(AND($B163=O$28,$B163=$B164-1),NPV(discount_rate,OFFSET(O128,,,,COUNTA($G$120:$CE$120)-COUNTA($G$120:O$120)+1)-OFFSET(O129,,,,COUNTA($G$120:$CE$120)-COUNTA($G$120:O$120)+1))*(1+discount_rate),0)</f>
        <v>346.50712508459088</v>
      </c>
      <c r="P163" s="1" cm="1">
        <f t="array" aca="1" ref="P163" ca="1">IF(AND($B163=P$28,$B163=$B164-1),NPV(discount_rate,OFFSET(P128,,,,COUNTA($G$120:$CE$120)-COUNTA($G$120:P$120)+1)-OFFSET(P129,,,,COUNTA($G$120:$CE$120)-COUNTA($G$120:P$120)+1))*(1+discount_rate),0)</f>
        <v>0</v>
      </c>
      <c r="Q163" s="1" cm="1">
        <f t="array" aca="1" ref="Q163" ca="1">IF(AND($B163=Q$28,$B163=$B164-1),NPV(discount_rate,OFFSET(Q128,,,,COUNTA($G$120:$CE$120)-COUNTA($G$120:Q$120)+1)-OFFSET(Q129,,,,COUNTA($G$120:$CE$120)-COUNTA($G$120:Q$120)+1))*(1+discount_rate),0)</f>
        <v>0</v>
      </c>
      <c r="R163" s="1" cm="1">
        <f t="array" aca="1" ref="R163" ca="1">IF(AND($B163=R$28,$B163=$B164-1),NPV(discount_rate,OFFSET(R128,,,,COUNTA($G$120:$CE$120)-COUNTA($G$120:R$120)+1)-OFFSET(R129,,,,COUNTA($G$120:$CE$120)-COUNTA($G$120:R$120)+1))*(1+discount_rate),0)</f>
        <v>0</v>
      </c>
      <c r="S163" s="1" cm="1">
        <f t="array" aca="1" ref="S163" ca="1">IF(AND($B163=S$28,$B163=$B164-1),NPV(discount_rate,OFFSET(S128,,,,COUNTA($G$120:$CE$120)-COUNTA($G$120:S$120)+1)-OFFSET(S129,,,,COUNTA($G$120:$CE$120)-COUNTA($G$120:S$120)+1))*(1+discount_rate),0)</f>
        <v>0</v>
      </c>
      <c r="T163" s="1" cm="1">
        <f t="array" aca="1" ref="T163" ca="1">IF(AND($B163=T$28,$B163=$B164-1),NPV(discount_rate,OFFSET(T128,,,,COUNTA($G$120:$CE$120)-COUNTA($G$120:T$120)+1)-OFFSET(T129,,,,COUNTA($G$120:$CE$120)-COUNTA($G$120:T$120)+1))*(1+discount_rate),0)</f>
        <v>0</v>
      </c>
      <c r="U163" s="1" cm="1">
        <f t="array" aca="1" ref="U163" ca="1">IF(AND($B163=U$28,$B163=$B164-1),NPV(discount_rate,OFFSET(U128,,,,COUNTA($G$120:$CE$120)-COUNTA($G$120:U$120)+1)-OFFSET(U129,,,,COUNTA($G$120:$CE$120)-COUNTA($G$120:U$120)+1))*(1+discount_rate),0)</f>
        <v>0</v>
      </c>
      <c r="V163" s="1" cm="1">
        <f t="array" aca="1" ref="V163" ca="1">IF(AND($B163=V$28,$B163=$B164-1),NPV(discount_rate,OFFSET(V128,,,,COUNTA($G$120:$CE$120)-COUNTA($G$120:V$120)+1)-OFFSET(V129,,,,COUNTA($G$120:$CE$120)-COUNTA($G$120:V$120)+1))*(1+discount_rate),0)</f>
        <v>0</v>
      </c>
      <c r="W163" s="1" cm="1">
        <f t="array" aca="1" ref="W163" ca="1">IF(AND($B163=W$28,$B163=$B164-1),NPV(discount_rate,OFFSET(W128,,,,COUNTA($G$120:$CE$120)-COUNTA($G$120:W$120)+1)-OFFSET(W129,,,,COUNTA($G$120:$CE$120)-COUNTA($G$120:W$120)+1))*(1+discount_rate),0)</f>
        <v>0</v>
      </c>
      <c r="X163" s="1" cm="1">
        <f t="array" aca="1" ref="X163" ca="1">IF(AND($B163=X$28,$B163=$B164-1),NPV(discount_rate,OFFSET(X128,,,,COUNTA($G$120:$CE$120)-COUNTA($G$120:X$120)+1)-OFFSET(X129,,,,COUNTA($G$120:$CE$120)-COUNTA($G$120:X$120)+1))*(1+discount_rate),0)</f>
        <v>0</v>
      </c>
      <c r="Y163" s="1" cm="1">
        <f t="array" aca="1" ref="Y163" ca="1">IF(AND($B163=Y$28,$B163=$B164-1),NPV(discount_rate,OFFSET(Y128,,,,COUNTA($G$120:$CE$120)-COUNTA($G$120:Y$120)+1)-OFFSET(Y129,,,,COUNTA($G$120:$CE$120)-COUNTA($G$120:Y$120)+1))*(1+discount_rate),0)</f>
        <v>0</v>
      </c>
      <c r="Z163" s="1" cm="1">
        <f t="array" aca="1" ref="Z163" ca="1">IF(AND($B163=Z$28,$B163=$B164-1),NPV(discount_rate,OFFSET(Z128,,,,COUNTA($G$120:$CE$120)-COUNTA($G$120:Z$120)+1)-OFFSET(Z129,,,,COUNTA($G$120:$CE$120)-COUNTA($G$120:Z$120)+1))*(1+discount_rate),0)</f>
        <v>0</v>
      </c>
      <c r="AA163" s="1" cm="1">
        <f t="array" aca="1" ref="AA163" ca="1">IF(AND($B163=AA$28,$B163=$B164-1),NPV(discount_rate,OFFSET(AA128,,,,COUNTA($G$120:$CE$120)-COUNTA($G$120:AA$120)+1)-OFFSET(AA129,,,,COUNTA($G$120:$CE$120)-COUNTA($G$120:AA$120)+1))*(1+discount_rate),0)</f>
        <v>0</v>
      </c>
      <c r="AB163" s="1" cm="1">
        <f t="array" aca="1" ref="AB163" ca="1">IF(AND($B163=AB$28,$B163=$B164-1),NPV(discount_rate,OFFSET(AB128,,,,COUNTA($G$120:$CE$120)-COUNTA($G$120:AB$120)+1)-OFFSET(AB129,,,,COUNTA($G$120:$CE$120)-COUNTA($G$120:AB$120)+1))*(1+discount_rate),0)</f>
        <v>0</v>
      </c>
      <c r="AC163" s="1" cm="1">
        <f t="array" aca="1" ref="AC163" ca="1">IF(AND($B163=AC$28,$B163=$B164-1),NPV(discount_rate,OFFSET(AC128,,,,COUNTA($G$120:$CE$120)-COUNTA($G$120:AC$120)+1)-OFFSET(AC129,,,,COUNTA($G$120:$CE$120)-COUNTA($G$120:AC$120)+1))*(1+discount_rate),0)</f>
        <v>0</v>
      </c>
      <c r="AD163" s="1" cm="1">
        <f t="array" aca="1" ref="AD163" ca="1">IF(AND($B163=AD$28,$B163=$B164-1),NPV(discount_rate,OFFSET(AD128,,,,COUNTA($G$120:$CE$120)-COUNTA($G$120:AD$120)+1)-OFFSET(AD129,,,,COUNTA($G$120:$CE$120)-COUNTA($G$120:AD$120)+1))*(1+discount_rate),0)</f>
        <v>0</v>
      </c>
      <c r="AE163" s="1" cm="1">
        <f t="array" aca="1" ref="AE163" ca="1">IF(AND($B163=AE$28,$B163=$B164-1),NPV(discount_rate,OFFSET(AE128,,,,COUNTA($G$120:$CE$120)-COUNTA($G$120:AE$120)+1)-OFFSET(AE129,,,,COUNTA($G$120:$CE$120)-COUNTA($G$120:AE$120)+1))*(1+discount_rate),0)</f>
        <v>0</v>
      </c>
      <c r="AF163" s="1" cm="1">
        <f t="array" aca="1" ref="AF163" ca="1">IF(AND($B163=AF$28,$B163=$B164-1),NPV(discount_rate,OFFSET(AF128,,,,COUNTA($G$120:$CE$120)-COUNTA($G$120:AF$120)+1)-OFFSET(AF129,,,,COUNTA($G$120:$CE$120)-COUNTA($G$120:AF$120)+1))*(1+discount_rate),0)</f>
        <v>0</v>
      </c>
      <c r="AG163" s="1" cm="1">
        <f t="array" aca="1" ref="AG163" ca="1">IF(AND($B163=AG$28,$B163=$B164-1),NPV(discount_rate,OFFSET(AG128,,,,COUNTA($G$120:$CE$120)-COUNTA($G$120:AG$120)+1)-OFFSET(AG129,,,,COUNTA($G$120:$CE$120)-COUNTA($G$120:AG$120)+1))*(1+discount_rate),0)</f>
        <v>0</v>
      </c>
      <c r="AH163" s="1" cm="1">
        <f t="array" aca="1" ref="AH163" ca="1">IF(AND($B163=AH$28,$B163=$B164-1),NPV(discount_rate,OFFSET(AH128,,,,COUNTA($G$120:$CE$120)-COUNTA($G$120:AH$120)+1)-OFFSET(AH129,,,,COUNTA($G$120:$CE$120)-COUNTA($G$120:AH$120)+1))*(1+discount_rate),0)</f>
        <v>0</v>
      </c>
      <c r="AI163" s="1" cm="1">
        <f t="array" aca="1" ref="AI163" ca="1">IF(AND($B163=AI$28,$B163=$B164-1),NPV(discount_rate,OFFSET(AI128,,,,COUNTA($G$120:$CE$120)-COUNTA($G$120:AI$120)+1)-OFFSET(AI129,,,,COUNTA($G$120:$CE$120)-COUNTA($G$120:AI$120)+1))*(1+discount_rate),0)</f>
        <v>0</v>
      </c>
      <c r="AJ163" s="1" cm="1">
        <f t="array" aca="1" ref="AJ163" ca="1">IF(AND($B163=AJ$28,$B163=$B164-1),NPV(discount_rate,OFFSET(AJ128,,,,COUNTA($G$120:$CE$120)-COUNTA($G$120:AJ$120)+1)-OFFSET(AJ129,,,,COUNTA($G$120:$CE$120)-COUNTA($G$120:AJ$120)+1))*(1+discount_rate),0)</f>
        <v>0</v>
      </c>
      <c r="AK163" s="1" cm="1">
        <f t="array" aca="1" ref="AK163" ca="1">IF(AND($B163=AK$28,$B163=$B164-1),NPV(discount_rate,OFFSET(AK128,,,,COUNTA($G$120:$CE$120)-COUNTA($G$120:AK$120)+1)-OFFSET(AK129,,,,COUNTA($G$120:$CE$120)-COUNTA($G$120:AK$120)+1))*(1+discount_rate),0)</f>
        <v>0</v>
      </c>
      <c r="AL163" s="1" cm="1">
        <f t="array" aca="1" ref="AL163" ca="1">IF(AND($B163=AL$28,$B163=$B164-1),NPV(discount_rate,OFFSET(AL128,,,,COUNTA($G$120:$CE$120)-COUNTA($G$120:AL$120)+1)-OFFSET(AL129,,,,COUNTA($G$120:$CE$120)-COUNTA($G$120:AL$120)+1))*(1+discount_rate),0)</f>
        <v>0</v>
      </c>
      <c r="AM163" s="1" cm="1">
        <f t="array" aca="1" ref="AM163" ca="1">IF(AND($B163=AM$28,$B163=$B164-1),NPV(discount_rate,OFFSET(AM128,,,,COUNTA($G$120:$CE$120)-COUNTA($G$120:AM$120)+1)-OFFSET(AM129,,,,COUNTA($G$120:$CE$120)-COUNTA($G$120:AM$120)+1))*(1+discount_rate),0)</f>
        <v>0</v>
      </c>
      <c r="AN163" s="1" cm="1">
        <f t="array" aca="1" ref="AN163" ca="1">IF(AND($B163=AN$28,$B163=$B164-1),NPV(discount_rate,OFFSET(AN128,,,,COUNTA($G$120:$CE$120)-COUNTA($G$120:AN$120)+1)-OFFSET(AN129,,,,COUNTA($G$120:$CE$120)-COUNTA($G$120:AN$120)+1))*(1+discount_rate),0)</f>
        <v>0</v>
      </c>
      <c r="AO163" s="1" cm="1">
        <f t="array" aca="1" ref="AO163" ca="1">IF(AND($B163=AO$28,$B163=$B164-1),NPV(discount_rate,OFFSET(AO128,,,,COUNTA($G$120:$CE$120)-COUNTA($G$120:AO$120)+1)-OFFSET(AO129,,,,COUNTA($G$120:$CE$120)-COUNTA($G$120:AO$120)+1))*(1+discount_rate),0)</f>
        <v>0</v>
      </c>
      <c r="AP163" s="1" cm="1">
        <f t="array" aca="1" ref="AP163" ca="1">IF(AND($B163=AP$28,$B163=$B164-1),NPV(discount_rate,OFFSET(AP128,,,,COUNTA($G$120:$CE$120)-COUNTA($G$120:AP$120)+1)-OFFSET(AP129,,,,COUNTA($G$120:$CE$120)-COUNTA($G$120:AP$120)+1))*(1+discount_rate),0)</f>
        <v>0</v>
      </c>
      <c r="AQ163" s="1" cm="1">
        <f t="array" aca="1" ref="AQ163" ca="1">IF(AND($B163=AQ$28,$B163=$B164-1),NPV(discount_rate,OFFSET(AQ128,,,,COUNTA($G$120:$CE$120)-COUNTA($G$120:AQ$120)+1)-OFFSET(AQ129,,,,COUNTA($G$120:$CE$120)-COUNTA($G$120:AQ$120)+1))*(1+discount_rate),0)</f>
        <v>0</v>
      </c>
      <c r="AR163" s="1" cm="1">
        <f t="array" aca="1" ref="AR163" ca="1">IF(AND($B163=AR$28,$B163=$B164-1),NPV(discount_rate,OFFSET(AR128,,,,COUNTA($G$120:$CE$120)-COUNTA($G$120:AR$120)+1)-OFFSET(AR129,,,,COUNTA($G$120:$CE$120)-COUNTA($G$120:AR$120)+1))*(1+discount_rate),0)</f>
        <v>0</v>
      </c>
      <c r="AS163" s="1" cm="1">
        <f t="array" aca="1" ref="AS163" ca="1">IF(AND($B163=AS$28,$B163=$B164-1),NPV(discount_rate,OFFSET(AS128,,,,COUNTA($G$120:$CE$120)-COUNTA($G$120:AS$120)+1)-OFFSET(AS129,,,,COUNTA($G$120:$CE$120)-COUNTA($G$120:AS$120)+1))*(1+discount_rate),0)</f>
        <v>0</v>
      </c>
      <c r="AT163" s="1" cm="1">
        <f t="array" aca="1" ref="AT163" ca="1">IF(AND($B163=AT$28,$B163=$B164-1),NPV(discount_rate,OFFSET(AT128,,,,COUNTA($G$120:$CE$120)-COUNTA($G$120:AT$120)+1)-OFFSET(AT129,,,,COUNTA($G$120:$CE$120)-COUNTA($G$120:AT$120)+1))*(1+discount_rate),0)</f>
        <v>0</v>
      </c>
      <c r="AU163" s="1" cm="1">
        <f t="array" aca="1" ref="AU163" ca="1">IF(AND($B163=AU$28,$B163=$B164-1),NPV(discount_rate,OFFSET(AU128,,,,COUNTA($G$120:$CE$120)-COUNTA($G$120:AU$120)+1)-OFFSET(AU129,,,,COUNTA($G$120:$CE$120)-COUNTA($G$120:AU$120)+1))*(1+discount_rate),0)</f>
        <v>0</v>
      </c>
      <c r="AV163" s="1" cm="1">
        <f t="array" aca="1" ref="AV163" ca="1">IF(AND($B163=AV$28,$B163=$B164-1),NPV(discount_rate,OFFSET(AV128,,,,COUNTA($G$120:$CE$120)-COUNTA($G$120:AV$120)+1)-OFFSET(AV129,,,,COUNTA($G$120:$CE$120)-COUNTA($G$120:AV$120)+1))*(1+discount_rate),0)</f>
        <v>0</v>
      </c>
      <c r="AW163" s="1" cm="1">
        <f t="array" aca="1" ref="AW163" ca="1">IF(AND($B163=AW$28,$B163=$B164-1),NPV(discount_rate,OFFSET(AW128,,,,COUNTA($G$120:$CE$120)-COUNTA($G$120:AW$120)+1)-OFFSET(AW129,,,,COUNTA($G$120:$CE$120)-COUNTA($G$120:AW$120)+1))*(1+discount_rate),0)</f>
        <v>0</v>
      </c>
      <c r="AX163" s="1" cm="1">
        <f t="array" aca="1" ref="AX163" ca="1">IF(AND($B163=AX$28,$B163=$B164-1),NPV(discount_rate,OFFSET(AX128,,,,COUNTA($G$120:$CE$120)-COUNTA($G$120:AX$120)+1)-OFFSET(AX129,,,,COUNTA($G$120:$CE$120)-COUNTA($G$120:AX$120)+1))*(1+discount_rate),0)</f>
        <v>0</v>
      </c>
      <c r="AY163" s="1" cm="1">
        <f t="array" aca="1" ref="AY163" ca="1">IF(AND($B163=AY$28,$B163=$B164-1),NPV(discount_rate,OFFSET(AY128,,,,COUNTA($G$120:$CE$120)-COUNTA($G$120:AY$120)+1)-OFFSET(AY129,,,,COUNTA($G$120:$CE$120)-COUNTA($G$120:AY$120)+1))*(1+discount_rate),0)</f>
        <v>0</v>
      </c>
      <c r="AZ163" s="1" cm="1">
        <f t="array" aca="1" ref="AZ163" ca="1">IF(AND($B163=AZ$28,$B163=$B164-1),NPV(discount_rate,OFFSET(AZ128,,,,COUNTA($G$120:$CE$120)-COUNTA($G$120:AZ$120)+1)-OFFSET(AZ129,,,,COUNTA($G$120:$CE$120)-COUNTA($G$120:AZ$120)+1))*(1+discount_rate),0)</f>
        <v>0</v>
      </c>
      <c r="BA163" s="1" cm="1">
        <f t="array" aca="1" ref="BA163" ca="1">IF(AND($B163=BA$28,$B163=$B164-1),NPV(discount_rate,OFFSET(BA128,,,,COUNTA($G$120:$CE$120)-COUNTA($G$120:BA$120)+1)-OFFSET(BA129,,,,COUNTA($G$120:$CE$120)-COUNTA($G$120:BA$120)+1))*(1+discount_rate),0)</f>
        <v>0</v>
      </c>
      <c r="BB163" s="1" cm="1">
        <f t="array" aca="1" ref="BB163" ca="1">IF(AND($B163=BB$28,$B163=$B164-1),NPV(discount_rate,OFFSET(BB128,,,,COUNTA($G$120:$CE$120)-COUNTA($G$120:BB$120)+1)-OFFSET(BB129,,,,COUNTA($G$120:$CE$120)-COUNTA($G$120:BB$120)+1))*(1+discount_rate),0)</f>
        <v>0</v>
      </c>
      <c r="BC163" s="1" cm="1">
        <f t="array" aca="1" ref="BC163" ca="1">IF(AND($B163=BC$28,$B163=$B164-1),NPV(discount_rate,OFFSET(BC128,,,,COUNTA($G$120:$CE$120)-COUNTA($G$120:BC$120)+1)-OFFSET(BC129,,,,COUNTA($G$120:$CE$120)-COUNTA($G$120:BC$120)+1))*(1+discount_rate),0)</f>
        <v>0</v>
      </c>
      <c r="BD163" s="1" cm="1">
        <f t="array" aca="1" ref="BD163" ca="1">IF(AND($B163=BD$28,$B163=$B164-1),NPV(discount_rate,OFFSET(BD128,,,,COUNTA($G$120:$CE$120)-COUNTA($G$120:BD$120)+1)-OFFSET(BD129,,,,COUNTA($G$120:$CE$120)-COUNTA($G$120:BD$120)+1))*(1+discount_rate),0)</f>
        <v>0</v>
      </c>
      <c r="BE163" s="1" cm="1">
        <f t="array" aca="1" ref="BE163" ca="1">IF(AND($B163=BE$28,$B163=$B164-1),NPV(discount_rate,OFFSET(BE128,,,,COUNTA($G$120:$CE$120)-COUNTA($G$120:BE$120)+1)-OFFSET(BE129,,,,COUNTA($G$120:$CE$120)-COUNTA($G$120:BE$120)+1))*(1+discount_rate),0)</f>
        <v>0</v>
      </c>
      <c r="BF163" s="1" cm="1">
        <f t="array" aca="1" ref="BF163" ca="1">IF(AND($B163=BF$28,$B163=$B164-1),NPV(discount_rate,OFFSET(BF128,,,,COUNTA($G$120:$CE$120)-COUNTA($G$120:BF$120)+1)-OFFSET(BF129,,,,COUNTA($G$120:$CE$120)-COUNTA($G$120:BF$120)+1))*(1+discount_rate),0)</f>
        <v>0</v>
      </c>
      <c r="BG163" s="1" cm="1">
        <f t="array" aca="1" ref="BG163" ca="1">IF(AND($B163=BG$28,$B163=$B164-1),NPV(discount_rate,OFFSET(BG128,,,,COUNTA($G$120:$CE$120)-COUNTA($G$120:BG$120)+1)-OFFSET(BG129,,,,COUNTA($G$120:$CE$120)-COUNTA($G$120:BG$120)+1))*(1+discount_rate),0)</f>
        <v>0</v>
      </c>
      <c r="BH163" s="1" cm="1">
        <f t="array" aca="1" ref="BH163" ca="1">IF(AND($B163=BH$28,$B163=$B164-1),NPV(discount_rate,OFFSET(BH128,,,,COUNTA($G$120:$CE$120)-COUNTA($G$120:BH$120)+1)-OFFSET(BH129,,,,COUNTA($G$120:$CE$120)-COUNTA($G$120:BH$120)+1))*(1+discount_rate),0)</f>
        <v>0</v>
      </c>
      <c r="BI163" s="1" cm="1">
        <f t="array" aca="1" ref="BI163" ca="1">IF(AND($B163=BI$28,$B163=$B164-1),NPV(discount_rate,OFFSET(BI128,,,,COUNTA($G$120:$CE$120)-COUNTA($G$120:BI$120)+1)-OFFSET(BI129,,,,COUNTA($G$120:$CE$120)-COUNTA($G$120:BI$120)+1))*(1+discount_rate),0)</f>
        <v>0</v>
      </c>
      <c r="BJ163" s="1" cm="1">
        <f t="array" aca="1" ref="BJ163" ca="1">IF(AND($B163=BJ$28,$B163=$B164-1),NPV(discount_rate,OFFSET(BJ128,,,,COUNTA($G$120:$CE$120)-COUNTA($G$120:BJ$120)+1)-OFFSET(BJ129,,,,COUNTA($G$120:$CE$120)-COUNTA($G$120:BJ$120)+1))*(1+discount_rate),0)</f>
        <v>0</v>
      </c>
      <c r="BK163" s="1" cm="1">
        <f t="array" aca="1" ref="BK163" ca="1">IF(AND($B163=BK$28,$B163=$B164-1),NPV(discount_rate,OFFSET(BK128,,,,COUNTA($G$120:$CE$120)-COUNTA($G$120:BK$120)+1)-OFFSET(BK129,,,,COUNTA($G$120:$CE$120)-COUNTA($G$120:BK$120)+1))*(1+discount_rate),0)</f>
        <v>0</v>
      </c>
      <c r="BL163" s="1" cm="1">
        <f t="array" aca="1" ref="BL163" ca="1">IF(AND($B163=BL$28,$B163=$B164-1),NPV(discount_rate,OFFSET(BL128,,,,COUNTA($G$120:$CE$120)-COUNTA($G$120:BL$120)+1)-OFFSET(BL129,,,,COUNTA($G$120:$CE$120)-COUNTA($G$120:BL$120)+1))*(1+discount_rate),0)</f>
        <v>0</v>
      </c>
      <c r="BM163" s="1" cm="1">
        <f t="array" aca="1" ref="BM163" ca="1">IF(AND($B163=BM$28,$B163=$B164-1),NPV(discount_rate,OFFSET(BM128,,,,COUNTA($G$120:$CE$120)-COUNTA($G$120:BM$120)+1)-OFFSET(BM129,,,,COUNTA($G$120:$CE$120)-COUNTA($G$120:BM$120)+1))*(1+discount_rate),0)</f>
        <v>0</v>
      </c>
      <c r="BN163" s="1" cm="1">
        <f t="array" aca="1" ref="BN163" ca="1">IF(AND($B163=BN$28,$B163=$B164-1),NPV(discount_rate,OFFSET(BN128,,,,COUNTA($G$120:$CE$120)-COUNTA($G$120:BN$120)+1)-OFFSET(BN129,,,,COUNTA($G$120:$CE$120)-COUNTA($G$120:BN$120)+1))*(1+discount_rate),0)</f>
        <v>0</v>
      </c>
      <c r="BO163" s="1" cm="1">
        <f t="array" aca="1" ref="BO163" ca="1">IF(AND($B163=BO$28,$B163=$B164-1),NPV(discount_rate,OFFSET(BO128,,,,COUNTA($G$120:$CE$120)-COUNTA($G$120:BO$120)+1)-OFFSET(BO129,,,,COUNTA($G$120:$CE$120)-COUNTA($G$120:BO$120)+1))*(1+discount_rate),0)</f>
        <v>0</v>
      </c>
      <c r="BP163" s="1" cm="1">
        <f t="array" aca="1" ref="BP163" ca="1">IF(AND($B163=BP$28,$B163=$B164-1),NPV(discount_rate,OFFSET(BP128,,,,COUNTA($G$120:$CE$120)-COUNTA($G$120:BP$120)+1)-OFFSET(BP129,,,,COUNTA($G$120:$CE$120)-COUNTA($G$120:BP$120)+1))*(1+discount_rate),0)</f>
        <v>0</v>
      </c>
      <c r="BQ163" s="1" cm="1">
        <f t="array" aca="1" ref="BQ163" ca="1">IF(AND($B163=BQ$28,$B163=$B164-1),NPV(discount_rate,OFFSET(BQ128,,,,COUNTA($G$120:$CE$120)-COUNTA($G$120:BQ$120)+1)-OFFSET(BQ129,,,,COUNTA($G$120:$CE$120)-COUNTA($G$120:BQ$120)+1))*(1+discount_rate),0)</f>
        <v>0</v>
      </c>
      <c r="BR163" s="1" cm="1">
        <f t="array" aca="1" ref="BR163" ca="1">IF(AND($B163=BR$28,$B163=$B164-1),NPV(discount_rate,OFFSET(BR128,,,,COUNTA($G$120:$CE$120)-COUNTA($G$120:BR$120)+1)-OFFSET(BR129,,,,COUNTA($G$120:$CE$120)-COUNTA($G$120:BR$120)+1))*(1+discount_rate),0)</f>
        <v>0</v>
      </c>
      <c r="BS163" s="1" cm="1">
        <f t="array" aca="1" ref="BS163" ca="1">IF(AND($B163=BS$28,$B163=$B164-1),NPV(discount_rate,OFFSET(BS128,,,,COUNTA($G$120:$CE$120)-COUNTA($G$120:BS$120)+1)-OFFSET(BS129,,,,COUNTA($G$120:$CE$120)-COUNTA($G$120:BS$120)+1))*(1+discount_rate),0)</f>
        <v>0</v>
      </c>
      <c r="BT163" s="1" cm="1">
        <f t="array" aca="1" ref="BT163" ca="1">IF(AND($B163=BT$28,$B163=$B164-1),NPV(discount_rate,OFFSET(BT128,,,,COUNTA($G$120:$CE$120)-COUNTA($G$120:BT$120)+1)-OFFSET(BT129,,,,COUNTA($G$120:$CE$120)-COUNTA($G$120:BT$120)+1))*(1+discount_rate),0)</f>
        <v>0</v>
      </c>
      <c r="BU163" s="1" cm="1">
        <f t="array" aca="1" ref="BU163" ca="1">IF(AND($B163=BU$28,$B163=$B164-1),NPV(discount_rate,OFFSET(BU128,,,,COUNTA($G$120:$CE$120)-COUNTA($G$120:BU$120)+1)-OFFSET(BU129,,,,COUNTA($G$120:$CE$120)-COUNTA($G$120:BU$120)+1))*(1+discount_rate),0)</f>
        <v>0</v>
      </c>
      <c r="BV163" s="1" cm="1">
        <f t="array" aca="1" ref="BV163" ca="1">IF(AND($B163=BV$28,$B163=$B164-1),NPV(discount_rate,OFFSET(BV128,,,,COUNTA($G$120:$CE$120)-COUNTA($G$120:BV$120)+1)-OFFSET(BV129,,,,COUNTA($G$120:$CE$120)-COUNTA($G$120:BV$120)+1))*(1+discount_rate),0)</f>
        <v>0</v>
      </c>
      <c r="BW163" s="1" cm="1">
        <f t="array" aca="1" ref="BW163" ca="1">IF(AND($B163=BW$28,$B163=$B164-1),NPV(discount_rate,OFFSET(BW128,,,,COUNTA($G$120:$CE$120)-COUNTA($G$120:BW$120)+1)-OFFSET(BW129,,,,COUNTA($G$120:$CE$120)-COUNTA($G$120:BW$120)+1))*(1+discount_rate),0)</f>
        <v>0</v>
      </c>
      <c r="BX163" s="1" cm="1">
        <f t="array" aca="1" ref="BX163" ca="1">IF(AND($B163=BX$28,$B163=$B164-1),NPV(discount_rate,OFFSET(BX128,,,,COUNTA($G$120:$CE$120)-COUNTA($G$120:BX$120)+1)-OFFSET(BX129,,,,COUNTA($G$120:$CE$120)-COUNTA($G$120:BX$120)+1))*(1+discount_rate),0)</f>
        <v>0</v>
      </c>
      <c r="BY163" s="1" cm="1">
        <f t="array" aca="1" ref="BY163" ca="1">IF(AND($B163=BY$28,$B163=$B164-1),NPV(discount_rate,OFFSET(BY128,,,,COUNTA($G$120:$CE$120)-COUNTA($G$120:BY$120)+1)-OFFSET(BY129,,,,COUNTA($G$120:$CE$120)-COUNTA($G$120:BY$120)+1))*(1+discount_rate),0)</f>
        <v>0</v>
      </c>
      <c r="BZ163" s="1" cm="1">
        <f t="array" aca="1" ref="BZ163" ca="1">IF(AND($B163=BZ$28,$B163=$B164-1),NPV(discount_rate,OFFSET(BZ128,,,,COUNTA($G$120:$CE$120)-COUNTA($G$120:BZ$120)+1)-OFFSET(BZ129,,,,COUNTA($G$120:$CE$120)-COUNTA($G$120:BZ$120)+1))*(1+discount_rate),0)</f>
        <v>0</v>
      </c>
      <c r="CA163" s="1" cm="1">
        <f t="array" aca="1" ref="CA163" ca="1">IF(AND($B163=CA$28,$B163=$B164-1),NPV(discount_rate,OFFSET(CA128,,,,COUNTA($G$120:$CE$120)-COUNTA($G$120:CA$120)+1)-OFFSET(CA129,,,,COUNTA($G$120:$CE$120)-COUNTA($G$120:CA$120)+1))*(1+discount_rate),0)</f>
        <v>0</v>
      </c>
      <c r="CB163" s="1" cm="1">
        <f t="array" aca="1" ref="CB163" ca="1">IF(AND($B163=CB$28,$B163=$B164-1),NPV(discount_rate,OFFSET(CB128,,,,COUNTA($G$120:$CE$120)-COUNTA($G$120:CB$120)+1)-OFFSET(CB129,,,,COUNTA($G$120:$CE$120)-COUNTA($G$120:CB$120)+1))*(1+discount_rate),0)</f>
        <v>0</v>
      </c>
      <c r="CC163" s="1" cm="1">
        <f t="array" aca="1" ref="CC163" ca="1">IF(AND($B163=CC$28,$B163=$B164-1),NPV(discount_rate,OFFSET(CC128,,,,COUNTA($G$120:$CE$120)-COUNTA($G$120:CC$120)+1)-OFFSET(CC129,,,,COUNTA($G$120:$CE$120)-COUNTA($G$120:CC$120)+1))*(1+discount_rate),0)</f>
        <v>0</v>
      </c>
      <c r="CD163" s="1" cm="1">
        <f t="array" aca="1" ref="CD163" ca="1">IF(AND($B163=CD$28,$B163=$B164-1),NPV(discount_rate,OFFSET(CD128,,,,COUNTA($G$120:$CE$120)-COUNTA($G$120:CD$120)+1)-OFFSET(CD129,,,,COUNTA($G$120:$CE$120)-COUNTA($G$120:CD$120)+1))*(1+discount_rate),0)</f>
        <v>0</v>
      </c>
      <c r="CE163" s="1" cm="1">
        <f t="array" aca="1" ref="CE163" ca="1">IF(AND($B163=CE$28,$B163=$B164-1),NPV(discount_rate,OFFSET(CE128,,,,COUNTA($G$120:$CE$120)-COUNTA($G$120:CE$120)+1)-OFFSET(CE129,,,,COUNTA($G$120:$CE$120)-COUNTA($G$120:CE$120)+1))*(1+discount_rate),0)</f>
        <v>0</v>
      </c>
    </row>
    <row r="164" spans="2:83" x14ac:dyDescent="0.35">
      <c r="B164">
        <f t="shared" si="164"/>
        <v>2033</v>
      </c>
      <c r="D164" t="s">
        <v>29</v>
      </c>
      <c r="G164" s="1" cm="1">
        <f t="array" aca="1" ref="G164" ca="1">IF(AND($B164=G$28,$B164=$B165-1),NPV(discount_rate,OFFSET(G129,,,,COUNTA($G$120:$CE$120)-COUNTA($G$120:G$120)+1)-OFFSET(G130,,,,COUNTA($G$120:$CE$120)-COUNTA($G$120:G$120)+1))*(1+discount_rate),0)</f>
        <v>0</v>
      </c>
      <c r="H164" s="1" cm="1">
        <f t="array" aca="1" ref="H164" ca="1">IF(AND($B164=H$28,$B164=$B165-1),NPV(discount_rate,OFFSET(H129,,,,COUNTA($G$120:$CE$120)-COUNTA($G$120:H$120)+1)-OFFSET(H130,,,,COUNTA($G$120:$CE$120)-COUNTA($G$120:H$120)+1))*(1+discount_rate),0)</f>
        <v>0</v>
      </c>
      <c r="I164" s="1" cm="1">
        <f t="array" aca="1" ref="I164" ca="1">IF(AND($B164=I$28,$B164=$B165-1),NPV(discount_rate,OFFSET(I129,,,,COUNTA($G$120:$CE$120)-COUNTA($G$120:I$120)+1)-OFFSET(I130,,,,COUNTA($G$120:$CE$120)-COUNTA($G$120:I$120)+1))*(1+discount_rate),0)</f>
        <v>0</v>
      </c>
      <c r="J164" s="1" cm="1">
        <f t="array" aca="1" ref="J164" ca="1">IF(AND($B164=J$28,$B164=$B165-1),NPV(discount_rate,OFFSET(J129,,,,COUNTA($G$120:$CE$120)-COUNTA($G$120:J$120)+1)-OFFSET(J130,,,,COUNTA($G$120:$CE$120)-COUNTA($G$120:J$120)+1))*(1+discount_rate),0)</f>
        <v>0</v>
      </c>
      <c r="K164" s="1" cm="1">
        <f t="array" aca="1" ref="K164" ca="1">IF(AND($B164=K$28,$B164=$B165-1),NPV(discount_rate,OFFSET(K129,,,,COUNTA($G$120:$CE$120)-COUNTA($G$120:K$120)+1)-OFFSET(K130,,,,COUNTA($G$120:$CE$120)-COUNTA($G$120:K$120)+1))*(1+discount_rate),0)</f>
        <v>0</v>
      </c>
      <c r="L164" s="1" cm="1">
        <f t="array" aca="1" ref="L164" ca="1">IF(AND($B164=L$28,$B164=$B165-1),NPV(discount_rate,OFFSET(L129,,,,COUNTA($G$120:$CE$120)-COUNTA($G$120:L$120)+1)-OFFSET(L130,,,,COUNTA($G$120:$CE$120)-COUNTA($G$120:L$120)+1))*(1+discount_rate),0)</f>
        <v>0</v>
      </c>
      <c r="M164" s="1" cm="1">
        <f t="array" aca="1" ref="M164" ca="1">IF(AND($B164=M$28,$B164=$B165-1),NPV(discount_rate,OFFSET(M129,,,,COUNTA($G$120:$CE$120)-COUNTA($G$120:M$120)+1)-OFFSET(M130,,,,COUNTA($G$120:$CE$120)-COUNTA($G$120:M$120)+1))*(1+discount_rate),0)</f>
        <v>0</v>
      </c>
      <c r="N164" s="1" cm="1">
        <f t="array" aca="1" ref="N164" ca="1">IF(AND($B164=N$28,$B164=$B165-1),NPV(discount_rate,OFFSET(N129,,,,COUNTA($G$120:$CE$120)-COUNTA($G$120:N$120)+1)-OFFSET(N130,,,,COUNTA($G$120:$CE$120)-COUNTA($G$120:N$120)+1))*(1+discount_rate),0)</f>
        <v>0</v>
      </c>
      <c r="O164" s="1" cm="1">
        <f t="array" aca="1" ref="O164" ca="1">IF(AND($B164=O$28,$B164=$B165-1),NPV(discount_rate,OFFSET(O129,,,,COUNTA($G$120:$CE$120)-COUNTA($G$120:O$120)+1)-OFFSET(O130,,,,COUNTA($G$120:$CE$120)-COUNTA($G$120:O$120)+1))*(1+discount_rate),0)</f>
        <v>0</v>
      </c>
      <c r="P164" s="1" cm="1">
        <f t="array" aca="1" ref="P164" ca="1">IF(AND($B164=P$28,$B164=$B165-1),NPV(discount_rate,OFFSET(P129,,,,COUNTA($G$120:$CE$120)-COUNTA($G$120:P$120)+1)-OFFSET(P130,,,,COUNTA($G$120:$CE$120)-COUNTA($G$120:P$120)+1))*(1+discount_rate),0)</f>
        <v>347.22500679253494</v>
      </c>
      <c r="Q164" s="1" cm="1">
        <f t="array" aca="1" ref="Q164" ca="1">IF(AND($B164=Q$28,$B164=$B165-1),NPV(discount_rate,OFFSET(Q129,,,,COUNTA($G$120:$CE$120)-COUNTA($G$120:Q$120)+1)-OFFSET(Q130,,,,COUNTA($G$120:$CE$120)-COUNTA($G$120:Q$120)+1))*(1+discount_rate),0)</f>
        <v>0</v>
      </c>
      <c r="R164" s="1" cm="1">
        <f t="array" aca="1" ref="R164" ca="1">IF(AND($B164=R$28,$B164=$B165-1),NPV(discount_rate,OFFSET(R129,,,,COUNTA($G$120:$CE$120)-COUNTA($G$120:R$120)+1)-OFFSET(R130,,,,COUNTA($G$120:$CE$120)-COUNTA($G$120:R$120)+1))*(1+discount_rate),0)</f>
        <v>0</v>
      </c>
      <c r="S164" s="1" cm="1">
        <f t="array" aca="1" ref="S164" ca="1">IF(AND($B164=S$28,$B164=$B165-1),NPV(discount_rate,OFFSET(S129,,,,COUNTA($G$120:$CE$120)-COUNTA($G$120:S$120)+1)-OFFSET(S130,,,,COUNTA($G$120:$CE$120)-COUNTA($G$120:S$120)+1))*(1+discount_rate),0)</f>
        <v>0</v>
      </c>
      <c r="T164" s="1" cm="1">
        <f t="array" aca="1" ref="T164" ca="1">IF(AND($B164=T$28,$B164=$B165-1),NPV(discount_rate,OFFSET(T129,,,,COUNTA($G$120:$CE$120)-COUNTA($G$120:T$120)+1)-OFFSET(T130,,,,COUNTA($G$120:$CE$120)-COUNTA($G$120:T$120)+1))*(1+discount_rate),0)</f>
        <v>0</v>
      </c>
      <c r="U164" s="1" cm="1">
        <f t="array" aca="1" ref="U164" ca="1">IF(AND($B164=U$28,$B164=$B165-1),NPV(discount_rate,OFFSET(U129,,,,COUNTA($G$120:$CE$120)-COUNTA($G$120:U$120)+1)-OFFSET(U130,,,,COUNTA($G$120:$CE$120)-COUNTA($G$120:U$120)+1))*(1+discount_rate),0)</f>
        <v>0</v>
      </c>
      <c r="V164" s="1" cm="1">
        <f t="array" aca="1" ref="V164" ca="1">IF(AND($B164=V$28,$B164=$B165-1),NPV(discount_rate,OFFSET(V129,,,,COUNTA($G$120:$CE$120)-COUNTA($G$120:V$120)+1)-OFFSET(V130,,,,COUNTA($G$120:$CE$120)-COUNTA($G$120:V$120)+1))*(1+discount_rate),0)</f>
        <v>0</v>
      </c>
      <c r="W164" s="1" cm="1">
        <f t="array" aca="1" ref="W164" ca="1">IF(AND($B164=W$28,$B164=$B165-1),NPV(discount_rate,OFFSET(W129,,,,COUNTA($G$120:$CE$120)-COUNTA($G$120:W$120)+1)-OFFSET(W130,,,,COUNTA($G$120:$CE$120)-COUNTA($G$120:W$120)+1))*(1+discount_rate),0)</f>
        <v>0</v>
      </c>
      <c r="X164" s="1" cm="1">
        <f t="array" aca="1" ref="X164" ca="1">IF(AND($B164=X$28,$B164=$B165-1),NPV(discount_rate,OFFSET(X129,,,,COUNTA($G$120:$CE$120)-COUNTA($G$120:X$120)+1)-OFFSET(X130,,,,COUNTA($G$120:$CE$120)-COUNTA($G$120:X$120)+1))*(1+discount_rate),0)</f>
        <v>0</v>
      </c>
      <c r="Y164" s="1" cm="1">
        <f t="array" aca="1" ref="Y164" ca="1">IF(AND($B164=Y$28,$B164=$B165-1),NPV(discount_rate,OFFSET(Y129,,,,COUNTA($G$120:$CE$120)-COUNTA($G$120:Y$120)+1)-OFFSET(Y130,,,,COUNTA($G$120:$CE$120)-COUNTA($G$120:Y$120)+1))*(1+discount_rate),0)</f>
        <v>0</v>
      </c>
      <c r="Z164" s="1" cm="1">
        <f t="array" aca="1" ref="Z164" ca="1">IF(AND($B164=Z$28,$B164=$B165-1),NPV(discount_rate,OFFSET(Z129,,,,COUNTA($G$120:$CE$120)-COUNTA($G$120:Z$120)+1)-OFFSET(Z130,,,,COUNTA($G$120:$CE$120)-COUNTA($G$120:Z$120)+1))*(1+discount_rate),0)</f>
        <v>0</v>
      </c>
      <c r="AA164" s="1" cm="1">
        <f t="array" aca="1" ref="AA164" ca="1">IF(AND($B164=AA$28,$B164=$B165-1),NPV(discount_rate,OFFSET(AA129,,,,COUNTA($G$120:$CE$120)-COUNTA($G$120:AA$120)+1)-OFFSET(AA130,,,,COUNTA($G$120:$CE$120)-COUNTA($G$120:AA$120)+1))*(1+discount_rate),0)</f>
        <v>0</v>
      </c>
      <c r="AB164" s="1" cm="1">
        <f t="array" aca="1" ref="AB164" ca="1">IF(AND($B164=AB$28,$B164=$B165-1),NPV(discount_rate,OFFSET(AB129,,,,COUNTA($G$120:$CE$120)-COUNTA($G$120:AB$120)+1)-OFFSET(AB130,,,,COUNTA($G$120:$CE$120)-COUNTA($G$120:AB$120)+1))*(1+discount_rate),0)</f>
        <v>0</v>
      </c>
      <c r="AC164" s="1" cm="1">
        <f t="array" aca="1" ref="AC164" ca="1">IF(AND($B164=AC$28,$B164=$B165-1),NPV(discount_rate,OFFSET(AC129,,,,COUNTA($G$120:$CE$120)-COUNTA($G$120:AC$120)+1)-OFFSET(AC130,,,,COUNTA($G$120:$CE$120)-COUNTA($G$120:AC$120)+1))*(1+discount_rate),0)</f>
        <v>0</v>
      </c>
      <c r="AD164" s="1" cm="1">
        <f t="array" aca="1" ref="AD164" ca="1">IF(AND($B164=AD$28,$B164=$B165-1),NPV(discount_rate,OFFSET(AD129,,,,COUNTA($G$120:$CE$120)-COUNTA($G$120:AD$120)+1)-OFFSET(AD130,,,,COUNTA($G$120:$CE$120)-COUNTA($G$120:AD$120)+1))*(1+discount_rate),0)</f>
        <v>0</v>
      </c>
      <c r="AE164" s="1" cm="1">
        <f t="array" aca="1" ref="AE164" ca="1">IF(AND($B164=AE$28,$B164=$B165-1),NPV(discount_rate,OFFSET(AE129,,,,COUNTA($G$120:$CE$120)-COUNTA($G$120:AE$120)+1)-OFFSET(AE130,,,,COUNTA($G$120:$CE$120)-COUNTA($G$120:AE$120)+1))*(1+discount_rate),0)</f>
        <v>0</v>
      </c>
      <c r="AF164" s="1" cm="1">
        <f t="array" aca="1" ref="AF164" ca="1">IF(AND($B164=AF$28,$B164=$B165-1),NPV(discount_rate,OFFSET(AF129,,,,COUNTA($G$120:$CE$120)-COUNTA($G$120:AF$120)+1)-OFFSET(AF130,,,,COUNTA($G$120:$CE$120)-COUNTA($G$120:AF$120)+1))*(1+discount_rate),0)</f>
        <v>0</v>
      </c>
      <c r="AG164" s="1" cm="1">
        <f t="array" aca="1" ref="AG164" ca="1">IF(AND($B164=AG$28,$B164=$B165-1),NPV(discount_rate,OFFSET(AG129,,,,COUNTA($G$120:$CE$120)-COUNTA($G$120:AG$120)+1)-OFFSET(AG130,,,,COUNTA($G$120:$CE$120)-COUNTA($G$120:AG$120)+1))*(1+discount_rate),0)</f>
        <v>0</v>
      </c>
      <c r="AH164" s="1" cm="1">
        <f t="array" aca="1" ref="AH164" ca="1">IF(AND($B164=AH$28,$B164=$B165-1),NPV(discount_rate,OFFSET(AH129,,,,COUNTA($G$120:$CE$120)-COUNTA($G$120:AH$120)+1)-OFFSET(AH130,,,,COUNTA($G$120:$CE$120)-COUNTA($G$120:AH$120)+1))*(1+discount_rate),0)</f>
        <v>0</v>
      </c>
      <c r="AI164" s="1" cm="1">
        <f t="array" aca="1" ref="AI164" ca="1">IF(AND($B164=AI$28,$B164=$B165-1),NPV(discount_rate,OFFSET(AI129,,,,COUNTA($G$120:$CE$120)-COUNTA($G$120:AI$120)+1)-OFFSET(AI130,,,,COUNTA($G$120:$CE$120)-COUNTA($G$120:AI$120)+1))*(1+discount_rate),0)</f>
        <v>0</v>
      </c>
      <c r="AJ164" s="1" cm="1">
        <f t="array" aca="1" ref="AJ164" ca="1">IF(AND($B164=AJ$28,$B164=$B165-1),NPV(discount_rate,OFFSET(AJ129,,,,COUNTA($G$120:$CE$120)-COUNTA($G$120:AJ$120)+1)-OFFSET(AJ130,,,,COUNTA($G$120:$CE$120)-COUNTA($G$120:AJ$120)+1))*(1+discount_rate),0)</f>
        <v>0</v>
      </c>
      <c r="AK164" s="1" cm="1">
        <f t="array" aca="1" ref="AK164" ca="1">IF(AND($B164=AK$28,$B164=$B165-1),NPV(discount_rate,OFFSET(AK129,,,,COUNTA($G$120:$CE$120)-COUNTA($G$120:AK$120)+1)-OFFSET(AK130,,,,COUNTA($G$120:$CE$120)-COUNTA($G$120:AK$120)+1))*(1+discount_rate),0)</f>
        <v>0</v>
      </c>
      <c r="AL164" s="1" cm="1">
        <f t="array" aca="1" ref="AL164" ca="1">IF(AND($B164=AL$28,$B164=$B165-1),NPV(discount_rate,OFFSET(AL129,,,,COUNTA($G$120:$CE$120)-COUNTA($G$120:AL$120)+1)-OFFSET(AL130,,,,COUNTA($G$120:$CE$120)-COUNTA($G$120:AL$120)+1))*(1+discount_rate),0)</f>
        <v>0</v>
      </c>
      <c r="AM164" s="1" cm="1">
        <f t="array" aca="1" ref="AM164" ca="1">IF(AND($B164=AM$28,$B164=$B165-1),NPV(discount_rate,OFFSET(AM129,,,,COUNTA($G$120:$CE$120)-COUNTA($G$120:AM$120)+1)-OFFSET(AM130,,,,COUNTA($G$120:$CE$120)-COUNTA($G$120:AM$120)+1))*(1+discount_rate),0)</f>
        <v>0</v>
      </c>
      <c r="AN164" s="1" cm="1">
        <f t="array" aca="1" ref="AN164" ca="1">IF(AND($B164=AN$28,$B164=$B165-1),NPV(discount_rate,OFFSET(AN129,,,,COUNTA($G$120:$CE$120)-COUNTA($G$120:AN$120)+1)-OFFSET(AN130,,,,COUNTA($G$120:$CE$120)-COUNTA($G$120:AN$120)+1))*(1+discount_rate),0)</f>
        <v>0</v>
      </c>
      <c r="AO164" s="1" cm="1">
        <f t="array" aca="1" ref="AO164" ca="1">IF(AND($B164=AO$28,$B164=$B165-1),NPV(discount_rate,OFFSET(AO129,,,,COUNTA($G$120:$CE$120)-COUNTA($G$120:AO$120)+1)-OFFSET(AO130,,,,COUNTA($G$120:$CE$120)-COUNTA($G$120:AO$120)+1))*(1+discount_rate),0)</f>
        <v>0</v>
      </c>
      <c r="AP164" s="1" cm="1">
        <f t="array" aca="1" ref="AP164" ca="1">IF(AND($B164=AP$28,$B164=$B165-1),NPV(discount_rate,OFFSET(AP129,,,,COUNTA($G$120:$CE$120)-COUNTA($G$120:AP$120)+1)-OFFSET(AP130,,,,COUNTA($G$120:$CE$120)-COUNTA($G$120:AP$120)+1))*(1+discount_rate),0)</f>
        <v>0</v>
      </c>
      <c r="AQ164" s="1" cm="1">
        <f t="array" aca="1" ref="AQ164" ca="1">IF(AND($B164=AQ$28,$B164=$B165-1),NPV(discount_rate,OFFSET(AQ129,,,,COUNTA($G$120:$CE$120)-COUNTA($G$120:AQ$120)+1)-OFFSET(AQ130,,,,COUNTA($G$120:$CE$120)-COUNTA($G$120:AQ$120)+1))*(1+discount_rate),0)</f>
        <v>0</v>
      </c>
      <c r="AR164" s="1" cm="1">
        <f t="array" aca="1" ref="AR164" ca="1">IF(AND($B164=AR$28,$B164=$B165-1),NPV(discount_rate,OFFSET(AR129,,,,COUNTA($G$120:$CE$120)-COUNTA($G$120:AR$120)+1)-OFFSET(AR130,,,,COUNTA($G$120:$CE$120)-COUNTA($G$120:AR$120)+1))*(1+discount_rate),0)</f>
        <v>0</v>
      </c>
      <c r="AS164" s="1" cm="1">
        <f t="array" aca="1" ref="AS164" ca="1">IF(AND($B164=AS$28,$B164=$B165-1),NPV(discount_rate,OFFSET(AS129,,,,COUNTA($G$120:$CE$120)-COUNTA($G$120:AS$120)+1)-OFFSET(AS130,,,,COUNTA($G$120:$CE$120)-COUNTA($G$120:AS$120)+1))*(1+discount_rate),0)</f>
        <v>0</v>
      </c>
      <c r="AT164" s="1" cm="1">
        <f t="array" aca="1" ref="AT164" ca="1">IF(AND($B164=AT$28,$B164=$B165-1),NPV(discount_rate,OFFSET(AT129,,,,COUNTA($G$120:$CE$120)-COUNTA($G$120:AT$120)+1)-OFFSET(AT130,,,,COUNTA($G$120:$CE$120)-COUNTA($G$120:AT$120)+1))*(1+discount_rate),0)</f>
        <v>0</v>
      </c>
      <c r="AU164" s="1" cm="1">
        <f t="array" aca="1" ref="AU164" ca="1">IF(AND($B164=AU$28,$B164=$B165-1),NPV(discount_rate,OFFSET(AU129,,,,COUNTA($G$120:$CE$120)-COUNTA($G$120:AU$120)+1)-OFFSET(AU130,,,,COUNTA($G$120:$CE$120)-COUNTA($G$120:AU$120)+1))*(1+discount_rate),0)</f>
        <v>0</v>
      </c>
      <c r="AV164" s="1" cm="1">
        <f t="array" aca="1" ref="AV164" ca="1">IF(AND($B164=AV$28,$B164=$B165-1),NPV(discount_rate,OFFSET(AV129,,,,COUNTA($G$120:$CE$120)-COUNTA($G$120:AV$120)+1)-OFFSET(AV130,,,,COUNTA($G$120:$CE$120)-COUNTA($G$120:AV$120)+1))*(1+discount_rate),0)</f>
        <v>0</v>
      </c>
      <c r="AW164" s="1" cm="1">
        <f t="array" aca="1" ref="AW164" ca="1">IF(AND($B164=AW$28,$B164=$B165-1),NPV(discount_rate,OFFSET(AW129,,,,COUNTA($G$120:$CE$120)-COUNTA($G$120:AW$120)+1)-OFFSET(AW130,,,,COUNTA($G$120:$CE$120)-COUNTA($G$120:AW$120)+1))*(1+discount_rate),0)</f>
        <v>0</v>
      </c>
      <c r="AX164" s="1" cm="1">
        <f t="array" aca="1" ref="AX164" ca="1">IF(AND($B164=AX$28,$B164=$B165-1),NPV(discount_rate,OFFSET(AX129,,,,COUNTA($G$120:$CE$120)-COUNTA($G$120:AX$120)+1)-OFFSET(AX130,,,,COUNTA($G$120:$CE$120)-COUNTA($G$120:AX$120)+1))*(1+discount_rate),0)</f>
        <v>0</v>
      </c>
      <c r="AY164" s="1" cm="1">
        <f t="array" aca="1" ref="AY164" ca="1">IF(AND($B164=AY$28,$B164=$B165-1),NPV(discount_rate,OFFSET(AY129,,,,COUNTA($G$120:$CE$120)-COUNTA($G$120:AY$120)+1)-OFFSET(AY130,,,,COUNTA($G$120:$CE$120)-COUNTA($G$120:AY$120)+1))*(1+discount_rate),0)</f>
        <v>0</v>
      </c>
      <c r="AZ164" s="1" cm="1">
        <f t="array" aca="1" ref="AZ164" ca="1">IF(AND($B164=AZ$28,$B164=$B165-1),NPV(discount_rate,OFFSET(AZ129,,,,COUNTA($G$120:$CE$120)-COUNTA($G$120:AZ$120)+1)-OFFSET(AZ130,,,,COUNTA($G$120:$CE$120)-COUNTA($G$120:AZ$120)+1))*(1+discount_rate),0)</f>
        <v>0</v>
      </c>
      <c r="BA164" s="1" cm="1">
        <f t="array" aca="1" ref="BA164" ca="1">IF(AND($B164=BA$28,$B164=$B165-1),NPV(discount_rate,OFFSET(BA129,,,,COUNTA($G$120:$CE$120)-COUNTA($G$120:BA$120)+1)-OFFSET(BA130,,,,COUNTA($G$120:$CE$120)-COUNTA($G$120:BA$120)+1))*(1+discount_rate),0)</f>
        <v>0</v>
      </c>
      <c r="BB164" s="1" cm="1">
        <f t="array" aca="1" ref="BB164" ca="1">IF(AND($B164=BB$28,$B164=$B165-1),NPV(discount_rate,OFFSET(BB129,,,,COUNTA($G$120:$CE$120)-COUNTA($G$120:BB$120)+1)-OFFSET(BB130,,,,COUNTA($G$120:$CE$120)-COUNTA($G$120:BB$120)+1))*(1+discount_rate),0)</f>
        <v>0</v>
      </c>
      <c r="BC164" s="1" cm="1">
        <f t="array" aca="1" ref="BC164" ca="1">IF(AND($B164=BC$28,$B164=$B165-1),NPV(discount_rate,OFFSET(BC129,,,,COUNTA($G$120:$CE$120)-COUNTA($G$120:BC$120)+1)-OFFSET(BC130,,,,COUNTA($G$120:$CE$120)-COUNTA($G$120:BC$120)+1))*(1+discount_rate),0)</f>
        <v>0</v>
      </c>
      <c r="BD164" s="1" cm="1">
        <f t="array" aca="1" ref="BD164" ca="1">IF(AND($B164=BD$28,$B164=$B165-1),NPV(discount_rate,OFFSET(BD129,,,,COUNTA($G$120:$CE$120)-COUNTA($G$120:BD$120)+1)-OFFSET(BD130,,,,COUNTA($G$120:$CE$120)-COUNTA($G$120:BD$120)+1))*(1+discount_rate),0)</f>
        <v>0</v>
      </c>
      <c r="BE164" s="1" cm="1">
        <f t="array" aca="1" ref="BE164" ca="1">IF(AND($B164=BE$28,$B164=$B165-1),NPV(discount_rate,OFFSET(BE129,,,,COUNTA($G$120:$CE$120)-COUNTA($G$120:BE$120)+1)-OFFSET(BE130,,,,COUNTA($G$120:$CE$120)-COUNTA($G$120:BE$120)+1))*(1+discount_rate),0)</f>
        <v>0</v>
      </c>
      <c r="BF164" s="1" cm="1">
        <f t="array" aca="1" ref="BF164" ca="1">IF(AND($B164=BF$28,$B164=$B165-1),NPV(discount_rate,OFFSET(BF129,,,,COUNTA($G$120:$CE$120)-COUNTA($G$120:BF$120)+1)-OFFSET(BF130,,,,COUNTA($G$120:$CE$120)-COUNTA($G$120:BF$120)+1))*(1+discount_rate),0)</f>
        <v>0</v>
      </c>
      <c r="BG164" s="1" cm="1">
        <f t="array" aca="1" ref="BG164" ca="1">IF(AND($B164=BG$28,$B164=$B165-1),NPV(discount_rate,OFFSET(BG129,,,,COUNTA($G$120:$CE$120)-COUNTA($G$120:BG$120)+1)-OFFSET(BG130,,,,COUNTA($G$120:$CE$120)-COUNTA($G$120:BG$120)+1))*(1+discount_rate),0)</f>
        <v>0</v>
      </c>
      <c r="BH164" s="1" cm="1">
        <f t="array" aca="1" ref="BH164" ca="1">IF(AND($B164=BH$28,$B164=$B165-1),NPV(discount_rate,OFFSET(BH129,,,,COUNTA($G$120:$CE$120)-COUNTA($G$120:BH$120)+1)-OFFSET(BH130,,,,COUNTA($G$120:$CE$120)-COUNTA($G$120:BH$120)+1))*(1+discount_rate),0)</f>
        <v>0</v>
      </c>
      <c r="BI164" s="1" cm="1">
        <f t="array" aca="1" ref="BI164" ca="1">IF(AND($B164=BI$28,$B164=$B165-1),NPV(discount_rate,OFFSET(BI129,,,,COUNTA($G$120:$CE$120)-COUNTA($G$120:BI$120)+1)-OFFSET(BI130,,,,COUNTA($G$120:$CE$120)-COUNTA($G$120:BI$120)+1))*(1+discount_rate),0)</f>
        <v>0</v>
      </c>
      <c r="BJ164" s="1" cm="1">
        <f t="array" aca="1" ref="BJ164" ca="1">IF(AND($B164=BJ$28,$B164=$B165-1),NPV(discount_rate,OFFSET(BJ129,,,,COUNTA($G$120:$CE$120)-COUNTA($G$120:BJ$120)+1)-OFFSET(BJ130,,,,COUNTA($G$120:$CE$120)-COUNTA($G$120:BJ$120)+1))*(1+discount_rate),0)</f>
        <v>0</v>
      </c>
      <c r="BK164" s="1" cm="1">
        <f t="array" aca="1" ref="BK164" ca="1">IF(AND($B164=BK$28,$B164=$B165-1),NPV(discount_rate,OFFSET(BK129,,,,COUNTA($G$120:$CE$120)-COUNTA($G$120:BK$120)+1)-OFFSET(BK130,,,,COUNTA($G$120:$CE$120)-COUNTA($G$120:BK$120)+1))*(1+discount_rate),0)</f>
        <v>0</v>
      </c>
      <c r="BL164" s="1" cm="1">
        <f t="array" aca="1" ref="BL164" ca="1">IF(AND($B164=BL$28,$B164=$B165-1),NPV(discount_rate,OFFSET(BL129,,,,COUNTA($G$120:$CE$120)-COUNTA($G$120:BL$120)+1)-OFFSET(BL130,,,,COUNTA($G$120:$CE$120)-COUNTA($G$120:BL$120)+1))*(1+discount_rate),0)</f>
        <v>0</v>
      </c>
      <c r="BM164" s="1" cm="1">
        <f t="array" aca="1" ref="BM164" ca="1">IF(AND($B164=BM$28,$B164=$B165-1),NPV(discount_rate,OFFSET(BM129,,,,COUNTA($G$120:$CE$120)-COUNTA($G$120:BM$120)+1)-OFFSET(BM130,,,,COUNTA($G$120:$CE$120)-COUNTA($G$120:BM$120)+1))*(1+discount_rate),0)</f>
        <v>0</v>
      </c>
      <c r="BN164" s="1" cm="1">
        <f t="array" aca="1" ref="BN164" ca="1">IF(AND($B164=BN$28,$B164=$B165-1),NPV(discount_rate,OFFSET(BN129,,,,COUNTA($G$120:$CE$120)-COUNTA($G$120:BN$120)+1)-OFFSET(BN130,,,,COUNTA($G$120:$CE$120)-COUNTA($G$120:BN$120)+1))*(1+discount_rate),0)</f>
        <v>0</v>
      </c>
      <c r="BO164" s="1" cm="1">
        <f t="array" aca="1" ref="BO164" ca="1">IF(AND($B164=BO$28,$B164=$B165-1),NPV(discount_rate,OFFSET(BO129,,,,COUNTA($G$120:$CE$120)-COUNTA($G$120:BO$120)+1)-OFFSET(BO130,,,,COUNTA($G$120:$CE$120)-COUNTA($G$120:BO$120)+1))*(1+discount_rate),0)</f>
        <v>0</v>
      </c>
      <c r="BP164" s="1" cm="1">
        <f t="array" aca="1" ref="BP164" ca="1">IF(AND($B164=BP$28,$B164=$B165-1),NPV(discount_rate,OFFSET(BP129,,,,COUNTA($G$120:$CE$120)-COUNTA($G$120:BP$120)+1)-OFFSET(BP130,,,,COUNTA($G$120:$CE$120)-COUNTA($G$120:BP$120)+1))*(1+discount_rate),0)</f>
        <v>0</v>
      </c>
      <c r="BQ164" s="1" cm="1">
        <f t="array" aca="1" ref="BQ164" ca="1">IF(AND($B164=BQ$28,$B164=$B165-1),NPV(discount_rate,OFFSET(BQ129,,,,COUNTA($G$120:$CE$120)-COUNTA($G$120:BQ$120)+1)-OFFSET(BQ130,,,,COUNTA($G$120:$CE$120)-COUNTA($G$120:BQ$120)+1))*(1+discount_rate),0)</f>
        <v>0</v>
      </c>
      <c r="BR164" s="1" cm="1">
        <f t="array" aca="1" ref="BR164" ca="1">IF(AND($B164=BR$28,$B164=$B165-1),NPV(discount_rate,OFFSET(BR129,,,,COUNTA($G$120:$CE$120)-COUNTA($G$120:BR$120)+1)-OFFSET(BR130,,,,COUNTA($G$120:$CE$120)-COUNTA($G$120:BR$120)+1))*(1+discount_rate),0)</f>
        <v>0</v>
      </c>
      <c r="BS164" s="1" cm="1">
        <f t="array" aca="1" ref="BS164" ca="1">IF(AND($B164=BS$28,$B164=$B165-1),NPV(discount_rate,OFFSET(BS129,,,,COUNTA($G$120:$CE$120)-COUNTA($G$120:BS$120)+1)-OFFSET(BS130,,,,COUNTA($G$120:$CE$120)-COUNTA($G$120:BS$120)+1))*(1+discount_rate),0)</f>
        <v>0</v>
      </c>
      <c r="BT164" s="1" cm="1">
        <f t="array" aca="1" ref="BT164" ca="1">IF(AND($B164=BT$28,$B164=$B165-1),NPV(discount_rate,OFFSET(BT129,,,,COUNTA($G$120:$CE$120)-COUNTA($G$120:BT$120)+1)-OFFSET(BT130,,,,COUNTA($G$120:$CE$120)-COUNTA($G$120:BT$120)+1))*(1+discount_rate),0)</f>
        <v>0</v>
      </c>
      <c r="BU164" s="1" cm="1">
        <f t="array" aca="1" ref="BU164" ca="1">IF(AND($B164=BU$28,$B164=$B165-1),NPV(discount_rate,OFFSET(BU129,,,,COUNTA($G$120:$CE$120)-COUNTA($G$120:BU$120)+1)-OFFSET(BU130,,,,COUNTA($G$120:$CE$120)-COUNTA($G$120:BU$120)+1))*(1+discount_rate),0)</f>
        <v>0</v>
      </c>
      <c r="BV164" s="1" cm="1">
        <f t="array" aca="1" ref="BV164" ca="1">IF(AND($B164=BV$28,$B164=$B165-1),NPV(discount_rate,OFFSET(BV129,,,,COUNTA($G$120:$CE$120)-COUNTA($G$120:BV$120)+1)-OFFSET(BV130,,,,COUNTA($G$120:$CE$120)-COUNTA($G$120:BV$120)+1))*(1+discount_rate),0)</f>
        <v>0</v>
      </c>
      <c r="BW164" s="1" cm="1">
        <f t="array" aca="1" ref="BW164" ca="1">IF(AND($B164=BW$28,$B164=$B165-1),NPV(discount_rate,OFFSET(BW129,,,,COUNTA($G$120:$CE$120)-COUNTA($G$120:BW$120)+1)-OFFSET(BW130,,,,COUNTA($G$120:$CE$120)-COUNTA($G$120:BW$120)+1))*(1+discount_rate),0)</f>
        <v>0</v>
      </c>
      <c r="BX164" s="1" cm="1">
        <f t="array" aca="1" ref="BX164" ca="1">IF(AND($B164=BX$28,$B164=$B165-1),NPV(discount_rate,OFFSET(BX129,,,,COUNTA($G$120:$CE$120)-COUNTA($G$120:BX$120)+1)-OFFSET(BX130,,,,COUNTA($G$120:$CE$120)-COUNTA($G$120:BX$120)+1))*(1+discount_rate),0)</f>
        <v>0</v>
      </c>
      <c r="BY164" s="1" cm="1">
        <f t="array" aca="1" ref="BY164" ca="1">IF(AND($B164=BY$28,$B164=$B165-1),NPV(discount_rate,OFFSET(BY129,,,,COUNTA($G$120:$CE$120)-COUNTA($G$120:BY$120)+1)-OFFSET(BY130,,,,COUNTA($G$120:$CE$120)-COUNTA($G$120:BY$120)+1))*(1+discount_rate),0)</f>
        <v>0</v>
      </c>
      <c r="BZ164" s="1" cm="1">
        <f t="array" aca="1" ref="BZ164" ca="1">IF(AND($B164=BZ$28,$B164=$B165-1),NPV(discount_rate,OFFSET(BZ129,,,,COUNTA($G$120:$CE$120)-COUNTA($G$120:BZ$120)+1)-OFFSET(BZ130,,,,COUNTA($G$120:$CE$120)-COUNTA($G$120:BZ$120)+1))*(1+discount_rate),0)</f>
        <v>0</v>
      </c>
      <c r="CA164" s="1" cm="1">
        <f t="array" aca="1" ref="CA164" ca="1">IF(AND($B164=CA$28,$B164=$B165-1),NPV(discount_rate,OFFSET(CA129,,,,COUNTA($G$120:$CE$120)-COUNTA($G$120:CA$120)+1)-OFFSET(CA130,,,,COUNTA($G$120:$CE$120)-COUNTA($G$120:CA$120)+1))*(1+discount_rate),0)</f>
        <v>0</v>
      </c>
      <c r="CB164" s="1" cm="1">
        <f t="array" aca="1" ref="CB164" ca="1">IF(AND($B164=CB$28,$B164=$B165-1),NPV(discount_rate,OFFSET(CB129,,,,COUNTA($G$120:$CE$120)-COUNTA($G$120:CB$120)+1)-OFFSET(CB130,,,,COUNTA($G$120:$CE$120)-COUNTA($G$120:CB$120)+1))*(1+discount_rate),0)</f>
        <v>0</v>
      </c>
      <c r="CC164" s="1" cm="1">
        <f t="array" aca="1" ref="CC164" ca="1">IF(AND($B164=CC$28,$B164=$B165-1),NPV(discount_rate,OFFSET(CC129,,,,COUNTA($G$120:$CE$120)-COUNTA($G$120:CC$120)+1)-OFFSET(CC130,,,,COUNTA($G$120:$CE$120)-COUNTA($G$120:CC$120)+1))*(1+discount_rate),0)</f>
        <v>0</v>
      </c>
      <c r="CD164" s="1" cm="1">
        <f t="array" aca="1" ref="CD164" ca="1">IF(AND($B164=CD$28,$B164=$B165-1),NPV(discount_rate,OFFSET(CD129,,,,COUNTA($G$120:$CE$120)-COUNTA($G$120:CD$120)+1)-OFFSET(CD130,,,,COUNTA($G$120:$CE$120)-COUNTA($G$120:CD$120)+1))*(1+discount_rate),0)</f>
        <v>0</v>
      </c>
      <c r="CE164" s="1" cm="1">
        <f t="array" aca="1" ref="CE164" ca="1">IF(AND($B164=CE$28,$B164=$B165-1),NPV(discount_rate,OFFSET(CE129,,,,COUNTA($G$120:$CE$120)-COUNTA($G$120:CE$120)+1)-OFFSET(CE130,,,,COUNTA($G$120:$CE$120)-COUNTA($G$120:CE$120)+1))*(1+discount_rate),0)</f>
        <v>0</v>
      </c>
    </row>
    <row r="165" spans="2:83" x14ac:dyDescent="0.35">
      <c r="B165">
        <f t="shared" si="164"/>
        <v>2034</v>
      </c>
      <c r="D165" t="s">
        <v>29</v>
      </c>
      <c r="G165" s="1" cm="1">
        <f t="array" aca="1" ref="G165" ca="1">IF(AND($B165=G$28,$B165=$B166-1),NPV(discount_rate,OFFSET(G130,,,,COUNTA($G$120:$CE$120)-COUNTA($G$120:G$120)+1)-OFFSET(G131,,,,COUNTA($G$120:$CE$120)-COUNTA($G$120:G$120)+1))*(1+discount_rate),0)</f>
        <v>0</v>
      </c>
      <c r="H165" s="1" cm="1">
        <f t="array" aca="1" ref="H165" ca="1">IF(AND($B165=H$28,$B165=$B166-1),NPV(discount_rate,OFFSET(H130,,,,COUNTA($G$120:$CE$120)-COUNTA($G$120:H$120)+1)-OFFSET(H131,,,,COUNTA($G$120:$CE$120)-COUNTA($G$120:H$120)+1))*(1+discount_rate),0)</f>
        <v>0</v>
      </c>
      <c r="I165" s="1" cm="1">
        <f t="array" aca="1" ref="I165" ca="1">IF(AND($B165=I$28,$B165=$B166-1),NPV(discount_rate,OFFSET(I130,,,,COUNTA($G$120:$CE$120)-COUNTA($G$120:I$120)+1)-OFFSET(I131,,,,COUNTA($G$120:$CE$120)-COUNTA($G$120:I$120)+1))*(1+discount_rate),0)</f>
        <v>0</v>
      </c>
      <c r="J165" s="1" cm="1">
        <f t="array" aca="1" ref="J165" ca="1">IF(AND($B165=J$28,$B165=$B166-1),NPV(discount_rate,OFFSET(J130,,,,COUNTA($G$120:$CE$120)-COUNTA($G$120:J$120)+1)-OFFSET(J131,,,,COUNTA($G$120:$CE$120)-COUNTA($G$120:J$120)+1))*(1+discount_rate),0)</f>
        <v>0</v>
      </c>
      <c r="K165" s="1" cm="1">
        <f t="array" aca="1" ref="K165" ca="1">IF(AND($B165=K$28,$B165=$B166-1),NPV(discount_rate,OFFSET(K130,,,,COUNTA($G$120:$CE$120)-COUNTA($G$120:K$120)+1)-OFFSET(K131,,,,COUNTA($G$120:$CE$120)-COUNTA($G$120:K$120)+1))*(1+discount_rate),0)</f>
        <v>0</v>
      </c>
      <c r="L165" s="1" cm="1">
        <f t="array" aca="1" ref="L165" ca="1">IF(AND($B165=L$28,$B165=$B166-1),NPV(discount_rate,OFFSET(L130,,,,COUNTA($G$120:$CE$120)-COUNTA($G$120:L$120)+1)-OFFSET(L131,,,,COUNTA($G$120:$CE$120)-COUNTA($G$120:L$120)+1))*(1+discount_rate),0)</f>
        <v>0</v>
      </c>
      <c r="M165" s="1" cm="1">
        <f t="array" aca="1" ref="M165" ca="1">IF(AND($B165=M$28,$B165=$B166-1),NPV(discount_rate,OFFSET(M130,,,,COUNTA($G$120:$CE$120)-COUNTA($G$120:M$120)+1)-OFFSET(M131,,,,COUNTA($G$120:$CE$120)-COUNTA($G$120:M$120)+1))*(1+discount_rate),0)</f>
        <v>0</v>
      </c>
      <c r="N165" s="1" cm="1">
        <f t="array" aca="1" ref="N165" ca="1">IF(AND($B165=N$28,$B165=$B166-1),NPV(discount_rate,OFFSET(N130,,,,COUNTA($G$120:$CE$120)-COUNTA($G$120:N$120)+1)-OFFSET(N131,,,,COUNTA($G$120:$CE$120)-COUNTA($G$120:N$120)+1))*(1+discount_rate),0)</f>
        <v>0</v>
      </c>
      <c r="O165" s="1" cm="1">
        <f t="array" aca="1" ref="O165" ca="1">IF(AND($B165=O$28,$B165=$B166-1),NPV(discount_rate,OFFSET(O130,,,,COUNTA($G$120:$CE$120)-COUNTA($G$120:O$120)+1)-OFFSET(O131,,,,COUNTA($G$120:$CE$120)-COUNTA($G$120:O$120)+1))*(1+discount_rate),0)</f>
        <v>0</v>
      </c>
      <c r="P165" s="1" cm="1">
        <f t="array" aca="1" ref="P165" ca="1">IF(AND($B165=P$28,$B165=$B166-1),NPV(discount_rate,OFFSET(P130,,,,COUNTA($G$120:$CE$120)-COUNTA($G$120:P$120)+1)-OFFSET(P131,,,,COUNTA($G$120:$CE$120)-COUNTA($G$120:P$120)+1))*(1+discount_rate),0)</f>
        <v>0</v>
      </c>
      <c r="Q165" s="1" cm="1">
        <f t="array" aca="1" ref="Q165" ca="1">IF(AND($B165=Q$28,$B165=$B166-1),NPV(discount_rate,OFFSET(Q130,,,,COUNTA($G$120:$CE$120)-COUNTA($G$120:Q$120)+1)-OFFSET(Q131,,,,COUNTA($G$120:$CE$120)-COUNTA($G$120:Q$120)+1))*(1+discount_rate),0)</f>
        <v>335.51629154174714</v>
      </c>
      <c r="R165" s="1" cm="1">
        <f t="array" aca="1" ref="R165" ca="1">IF(AND($B165=R$28,$B165=$B166-1),NPV(discount_rate,OFFSET(R130,,,,COUNTA($G$120:$CE$120)-COUNTA($G$120:R$120)+1)-OFFSET(R131,,,,COUNTA($G$120:$CE$120)-COUNTA($G$120:R$120)+1))*(1+discount_rate),0)</f>
        <v>0</v>
      </c>
      <c r="S165" s="1" cm="1">
        <f t="array" aca="1" ref="S165" ca="1">IF(AND($B165=S$28,$B165=$B166-1),NPV(discount_rate,OFFSET(S130,,,,COUNTA($G$120:$CE$120)-COUNTA($G$120:S$120)+1)-OFFSET(S131,,,,COUNTA($G$120:$CE$120)-COUNTA($G$120:S$120)+1))*(1+discount_rate),0)</f>
        <v>0</v>
      </c>
      <c r="T165" s="1" cm="1">
        <f t="array" aca="1" ref="T165" ca="1">IF(AND($B165=T$28,$B165=$B166-1),NPV(discount_rate,OFFSET(T130,,,,COUNTA($G$120:$CE$120)-COUNTA($G$120:T$120)+1)-OFFSET(T131,,,,COUNTA($G$120:$CE$120)-COUNTA($G$120:T$120)+1))*(1+discount_rate),0)</f>
        <v>0</v>
      </c>
      <c r="U165" s="1" cm="1">
        <f t="array" aca="1" ref="U165" ca="1">IF(AND($B165=U$28,$B165=$B166-1),NPV(discount_rate,OFFSET(U130,,,,COUNTA($G$120:$CE$120)-COUNTA($G$120:U$120)+1)-OFFSET(U131,,,,COUNTA($G$120:$CE$120)-COUNTA($G$120:U$120)+1))*(1+discount_rate),0)</f>
        <v>0</v>
      </c>
      <c r="V165" s="1" cm="1">
        <f t="array" aca="1" ref="V165" ca="1">IF(AND($B165=V$28,$B165=$B166-1),NPV(discount_rate,OFFSET(V130,,,,COUNTA($G$120:$CE$120)-COUNTA($G$120:V$120)+1)-OFFSET(V131,,,,COUNTA($G$120:$CE$120)-COUNTA($G$120:V$120)+1))*(1+discount_rate),0)</f>
        <v>0</v>
      </c>
      <c r="W165" s="1" cm="1">
        <f t="array" aca="1" ref="W165" ca="1">IF(AND($B165=W$28,$B165=$B166-1),NPV(discount_rate,OFFSET(W130,,,,COUNTA($G$120:$CE$120)-COUNTA($G$120:W$120)+1)-OFFSET(W131,,,,COUNTA($G$120:$CE$120)-COUNTA($G$120:W$120)+1))*(1+discount_rate),0)</f>
        <v>0</v>
      </c>
      <c r="X165" s="1" cm="1">
        <f t="array" aca="1" ref="X165" ca="1">IF(AND($B165=X$28,$B165=$B166-1),NPV(discount_rate,OFFSET(X130,,,,COUNTA($G$120:$CE$120)-COUNTA($G$120:X$120)+1)-OFFSET(X131,,,,COUNTA($G$120:$CE$120)-COUNTA($G$120:X$120)+1))*(1+discount_rate),0)</f>
        <v>0</v>
      </c>
      <c r="Y165" s="1" cm="1">
        <f t="array" aca="1" ref="Y165" ca="1">IF(AND($B165=Y$28,$B165=$B166-1),NPV(discount_rate,OFFSET(Y130,,,,COUNTA($G$120:$CE$120)-COUNTA($G$120:Y$120)+1)-OFFSET(Y131,,,,COUNTA($G$120:$CE$120)-COUNTA($G$120:Y$120)+1))*(1+discount_rate),0)</f>
        <v>0</v>
      </c>
      <c r="Z165" s="1" cm="1">
        <f t="array" aca="1" ref="Z165" ca="1">IF(AND($B165=Z$28,$B165=$B166-1),NPV(discount_rate,OFFSET(Z130,,,,COUNTA($G$120:$CE$120)-COUNTA($G$120:Z$120)+1)-OFFSET(Z131,,,,COUNTA($G$120:$CE$120)-COUNTA($G$120:Z$120)+1))*(1+discount_rate),0)</f>
        <v>0</v>
      </c>
      <c r="AA165" s="1" cm="1">
        <f t="array" aca="1" ref="AA165" ca="1">IF(AND($B165=AA$28,$B165=$B166-1),NPV(discount_rate,OFFSET(AA130,,,,COUNTA($G$120:$CE$120)-COUNTA($G$120:AA$120)+1)-OFFSET(AA131,,,,COUNTA($G$120:$CE$120)-COUNTA($G$120:AA$120)+1))*(1+discount_rate),0)</f>
        <v>0</v>
      </c>
      <c r="AB165" s="1" cm="1">
        <f t="array" aca="1" ref="AB165" ca="1">IF(AND($B165=AB$28,$B165=$B166-1),NPV(discount_rate,OFFSET(AB130,,,,COUNTA($G$120:$CE$120)-COUNTA($G$120:AB$120)+1)-OFFSET(AB131,,,,COUNTA($G$120:$CE$120)-COUNTA($G$120:AB$120)+1))*(1+discount_rate),0)</f>
        <v>0</v>
      </c>
      <c r="AC165" s="1" cm="1">
        <f t="array" aca="1" ref="AC165" ca="1">IF(AND($B165=AC$28,$B165=$B166-1),NPV(discount_rate,OFFSET(AC130,,,,COUNTA($G$120:$CE$120)-COUNTA($G$120:AC$120)+1)-OFFSET(AC131,,,,COUNTA($G$120:$CE$120)-COUNTA($G$120:AC$120)+1))*(1+discount_rate),0)</f>
        <v>0</v>
      </c>
      <c r="AD165" s="1" cm="1">
        <f t="array" aca="1" ref="AD165" ca="1">IF(AND($B165=AD$28,$B165=$B166-1),NPV(discount_rate,OFFSET(AD130,,,,COUNTA($G$120:$CE$120)-COUNTA($G$120:AD$120)+1)-OFFSET(AD131,,,,COUNTA($G$120:$CE$120)-COUNTA($G$120:AD$120)+1))*(1+discount_rate),0)</f>
        <v>0</v>
      </c>
      <c r="AE165" s="1" cm="1">
        <f t="array" aca="1" ref="AE165" ca="1">IF(AND($B165=AE$28,$B165=$B166-1),NPV(discount_rate,OFFSET(AE130,,,,COUNTA($G$120:$CE$120)-COUNTA($G$120:AE$120)+1)-OFFSET(AE131,,,,COUNTA($G$120:$CE$120)-COUNTA($G$120:AE$120)+1))*(1+discount_rate),0)</f>
        <v>0</v>
      </c>
      <c r="AF165" s="1" cm="1">
        <f t="array" aca="1" ref="AF165" ca="1">IF(AND($B165=AF$28,$B165=$B166-1),NPV(discount_rate,OFFSET(AF130,,,,COUNTA($G$120:$CE$120)-COUNTA($G$120:AF$120)+1)-OFFSET(AF131,,,,COUNTA($G$120:$CE$120)-COUNTA($G$120:AF$120)+1))*(1+discount_rate),0)</f>
        <v>0</v>
      </c>
      <c r="AG165" s="1" cm="1">
        <f t="array" aca="1" ref="AG165" ca="1">IF(AND($B165=AG$28,$B165=$B166-1),NPV(discount_rate,OFFSET(AG130,,,,COUNTA($G$120:$CE$120)-COUNTA($G$120:AG$120)+1)-OFFSET(AG131,,,,COUNTA($G$120:$CE$120)-COUNTA($G$120:AG$120)+1))*(1+discount_rate),0)</f>
        <v>0</v>
      </c>
      <c r="AH165" s="1" cm="1">
        <f t="array" aca="1" ref="AH165" ca="1">IF(AND($B165=AH$28,$B165=$B166-1),NPV(discount_rate,OFFSET(AH130,,,,COUNTA($G$120:$CE$120)-COUNTA($G$120:AH$120)+1)-OFFSET(AH131,,,,COUNTA($G$120:$CE$120)-COUNTA($G$120:AH$120)+1))*(1+discount_rate),0)</f>
        <v>0</v>
      </c>
      <c r="AI165" s="1" cm="1">
        <f t="array" aca="1" ref="AI165" ca="1">IF(AND($B165=AI$28,$B165=$B166-1),NPV(discount_rate,OFFSET(AI130,,,,COUNTA($G$120:$CE$120)-COUNTA($G$120:AI$120)+1)-OFFSET(AI131,,,,COUNTA($G$120:$CE$120)-COUNTA($G$120:AI$120)+1))*(1+discount_rate),0)</f>
        <v>0</v>
      </c>
      <c r="AJ165" s="1" cm="1">
        <f t="array" aca="1" ref="AJ165" ca="1">IF(AND($B165=AJ$28,$B165=$B166-1),NPV(discount_rate,OFFSET(AJ130,,,,COUNTA($G$120:$CE$120)-COUNTA($G$120:AJ$120)+1)-OFFSET(AJ131,,,,COUNTA($G$120:$CE$120)-COUNTA($G$120:AJ$120)+1))*(1+discount_rate),0)</f>
        <v>0</v>
      </c>
      <c r="AK165" s="1" cm="1">
        <f t="array" aca="1" ref="AK165" ca="1">IF(AND($B165=AK$28,$B165=$B166-1),NPV(discount_rate,OFFSET(AK130,,,,COUNTA($G$120:$CE$120)-COUNTA($G$120:AK$120)+1)-OFFSET(AK131,,,,COUNTA($G$120:$CE$120)-COUNTA($G$120:AK$120)+1))*(1+discount_rate),0)</f>
        <v>0</v>
      </c>
      <c r="AL165" s="1" cm="1">
        <f t="array" aca="1" ref="AL165" ca="1">IF(AND($B165=AL$28,$B165=$B166-1),NPV(discount_rate,OFFSET(AL130,,,,COUNTA($G$120:$CE$120)-COUNTA($G$120:AL$120)+1)-OFFSET(AL131,,,,COUNTA($G$120:$CE$120)-COUNTA($G$120:AL$120)+1))*(1+discount_rate),0)</f>
        <v>0</v>
      </c>
      <c r="AM165" s="1" cm="1">
        <f t="array" aca="1" ref="AM165" ca="1">IF(AND($B165=AM$28,$B165=$B166-1),NPV(discount_rate,OFFSET(AM130,,,,COUNTA($G$120:$CE$120)-COUNTA($G$120:AM$120)+1)-OFFSET(AM131,,,,COUNTA($G$120:$CE$120)-COUNTA($G$120:AM$120)+1))*(1+discount_rate),0)</f>
        <v>0</v>
      </c>
      <c r="AN165" s="1" cm="1">
        <f t="array" aca="1" ref="AN165" ca="1">IF(AND($B165=AN$28,$B165=$B166-1),NPV(discount_rate,OFFSET(AN130,,,,COUNTA($G$120:$CE$120)-COUNTA($G$120:AN$120)+1)-OFFSET(AN131,,,,COUNTA($G$120:$CE$120)-COUNTA($G$120:AN$120)+1))*(1+discount_rate),0)</f>
        <v>0</v>
      </c>
      <c r="AO165" s="1" cm="1">
        <f t="array" aca="1" ref="AO165" ca="1">IF(AND($B165=AO$28,$B165=$B166-1),NPV(discount_rate,OFFSET(AO130,,,,COUNTA($G$120:$CE$120)-COUNTA($G$120:AO$120)+1)-OFFSET(AO131,,,,COUNTA($G$120:$CE$120)-COUNTA($G$120:AO$120)+1))*(1+discount_rate),0)</f>
        <v>0</v>
      </c>
      <c r="AP165" s="1" cm="1">
        <f t="array" aca="1" ref="AP165" ca="1">IF(AND($B165=AP$28,$B165=$B166-1),NPV(discount_rate,OFFSET(AP130,,,,COUNTA($G$120:$CE$120)-COUNTA($G$120:AP$120)+1)-OFFSET(AP131,,,,COUNTA($G$120:$CE$120)-COUNTA($G$120:AP$120)+1))*(1+discount_rate),0)</f>
        <v>0</v>
      </c>
      <c r="AQ165" s="1" cm="1">
        <f t="array" aca="1" ref="AQ165" ca="1">IF(AND($B165=AQ$28,$B165=$B166-1),NPV(discount_rate,OFFSET(AQ130,,,,COUNTA($G$120:$CE$120)-COUNTA($G$120:AQ$120)+1)-OFFSET(AQ131,,,,COUNTA($G$120:$CE$120)-COUNTA($G$120:AQ$120)+1))*(1+discount_rate),0)</f>
        <v>0</v>
      </c>
      <c r="AR165" s="1" cm="1">
        <f t="array" aca="1" ref="AR165" ca="1">IF(AND($B165=AR$28,$B165=$B166-1),NPV(discount_rate,OFFSET(AR130,,,,COUNTA($G$120:$CE$120)-COUNTA($G$120:AR$120)+1)-OFFSET(AR131,,,,COUNTA($G$120:$CE$120)-COUNTA($G$120:AR$120)+1))*(1+discount_rate),0)</f>
        <v>0</v>
      </c>
      <c r="AS165" s="1" cm="1">
        <f t="array" aca="1" ref="AS165" ca="1">IF(AND($B165=AS$28,$B165=$B166-1),NPV(discount_rate,OFFSET(AS130,,,,COUNTA($G$120:$CE$120)-COUNTA($G$120:AS$120)+1)-OFFSET(AS131,,,,COUNTA($G$120:$CE$120)-COUNTA($G$120:AS$120)+1))*(1+discount_rate),0)</f>
        <v>0</v>
      </c>
      <c r="AT165" s="1" cm="1">
        <f t="array" aca="1" ref="AT165" ca="1">IF(AND($B165=AT$28,$B165=$B166-1),NPV(discount_rate,OFFSET(AT130,,,,COUNTA($G$120:$CE$120)-COUNTA($G$120:AT$120)+1)-OFFSET(AT131,,,,COUNTA($G$120:$CE$120)-COUNTA($G$120:AT$120)+1))*(1+discount_rate),0)</f>
        <v>0</v>
      </c>
      <c r="AU165" s="1" cm="1">
        <f t="array" aca="1" ref="AU165" ca="1">IF(AND($B165=AU$28,$B165=$B166-1),NPV(discount_rate,OFFSET(AU130,,,,COUNTA($G$120:$CE$120)-COUNTA($G$120:AU$120)+1)-OFFSET(AU131,,,,COUNTA($G$120:$CE$120)-COUNTA($G$120:AU$120)+1))*(1+discount_rate),0)</f>
        <v>0</v>
      </c>
      <c r="AV165" s="1" cm="1">
        <f t="array" aca="1" ref="AV165" ca="1">IF(AND($B165=AV$28,$B165=$B166-1),NPV(discount_rate,OFFSET(AV130,,,,COUNTA($G$120:$CE$120)-COUNTA($G$120:AV$120)+1)-OFFSET(AV131,,,,COUNTA($G$120:$CE$120)-COUNTA($G$120:AV$120)+1))*(1+discount_rate),0)</f>
        <v>0</v>
      </c>
      <c r="AW165" s="1" cm="1">
        <f t="array" aca="1" ref="AW165" ca="1">IF(AND($B165=AW$28,$B165=$B166-1),NPV(discount_rate,OFFSET(AW130,,,,COUNTA($G$120:$CE$120)-COUNTA($G$120:AW$120)+1)-OFFSET(AW131,,,,COUNTA($G$120:$CE$120)-COUNTA($G$120:AW$120)+1))*(1+discount_rate),0)</f>
        <v>0</v>
      </c>
      <c r="AX165" s="1" cm="1">
        <f t="array" aca="1" ref="AX165" ca="1">IF(AND($B165=AX$28,$B165=$B166-1),NPV(discount_rate,OFFSET(AX130,,,,COUNTA($G$120:$CE$120)-COUNTA($G$120:AX$120)+1)-OFFSET(AX131,,,,COUNTA($G$120:$CE$120)-COUNTA($G$120:AX$120)+1))*(1+discount_rate),0)</f>
        <v>0</v>
      </c>
      <c r="AY165" s="1" cm="1">
        <f t="array" aca="1" ref="AY165" ca="1">IF(AND($B165=AY$28,$B165=$B166-1),NPV(discount_rate,OFFSET(AY130,,,,COUNTA($G$120:$CE$120)-COUNTA($G$120:AY$120)+1)-OFFSET(AY131,,,,COUNTA($G$120:$CE$120)-COUNTA($G$120:AY$120)+1))*(1+discount_rate),0)</f>
        <v>0</v>
      </c>
      <c r="AZ165" s="1" cm="1">
        <f t="array" aca="1" ref="AZ165" ca="1">IF(AND($B165=AZ$28,$B165=$B166-1),NPV(discount_rate,OFFSET(AZ130,,,,COUNTA($G$120:$CE$120)-COUNTA($G$120:AZ$120)+1)-OFFSET(AZ131,,,,COUNTA($G$120:$CE$120)-COUNTA($G$120:AZ$120)+1))*(1+discount_rate),0)</f>
        <v>0</v>
      </c>
      <c r="BA165" s="1" cm="1">
        <f t="array" aca="1" ref="BA165" ca="1">IF(AND($B165=BA$28,$B165=$B166-1),NPV(discount_rate,OFFSET(BA130,,,,COUNTA($G$120:$CE$120)-COUNTA($G$120:BA$120)+1)-OFFSET(BA131,,,,COUNTA($G$120:$CE$120)-COUNTA($G$120:BA$120)+1))*(1+discount_rate),0)</f>
        <v>0</v>
      </c>
      <c r="BB165" s="1" cm="1">
        <f t="array" aca="1" ref="BB165" ca="1">IF(AND($B165=BB$28,$B165=$B166-1),NPV(discount_rate,OFFSET(BB130,,,,COUNTA($G$120:$CE$120)-COUNTA($G$120:BB$120)+1)-OFFSET(BB131,,,,COUNTA($G$120:$CE$120)-COUNTA($G$120:BB$120)+1))*(1+discount_rate),0)</f>
        <v>0</v>
      </c>
      <c r="BC165" s="1" cm="1">
        <f t="array" aca="1" ref="BC165" ca="1">IF(AND($B165=BC$28,$B165=$B166-1),NPV(discount_rate,OFFSET(BC130,,,,COUNTA($G$120:$CE$120)-COUNTA($G$120:BC$120)+1)-OFFSET(BC131,,,,COUNTA($G$120:$CE$120)-COUNTA($G$120:BC$120)+1))*(1+discount_rate),0)</f>
        <v>0</v>
      </c>
      <c r="BD165" s="1" cm="1">
        <f t="array" aca="1" ref="BD165" ca="1">IF(AND($B165=BD$28,$B165=$B166-1),NPV(discount_rate,OFFSET(BD130,,,,COUNTA($G$120:$CE$120)-COUNTA($G$120:BD$120)+1)-OFFSET(BD131,,,,COUNTA($G$120:$CE$120)-COUNTA($G$120:BD$120)+1))*(1+discount_rate),0)</f>
        <v>0</v>
      </c>
      <c r="BE165" s="1" cm="1">
        <f t="array" aca="1" ref="BE165" ca="1">IF(AND($B165=BE$28,$B165=$B166-1),NPV(discount_rate,OFFSET(BE130,,,,COUNTA($G$120:$CE$120)-COUNTA($G$120:BE$120)+1)-OFFSET(BE131,,,,COUNTA($G$120:$CE$120)-COUNTA($G$120:BE$120)+1))*(1+discount_rate),0)</f>
        <v>0</v>
      </c>
      <c r="BF165" s="1" cm="1">
        <f t="array" aca="1" ref="BF165" ca="1">IF(AND($B165=BF$28,$B165=$B166-1),NPV(discount_rate,OFFSET(BF130,,,,COUNTA($G$120:$CE$120)-COUNTA($G$120:BF$120)+1)-OFFSET(BF131,,,,COUNTA($G$120:$CE$120)-COUNTA($G$120:BF$120)+1))*(1+discount_rate),0)</f>
        <v>0</v>
      </c>
      <c r="BG165" s="1" cm="1">
        <f t="array" aca="1" ref="BG165" ca="1">IF(AND($B165=BG$28,$B165=$B166-1),NPV(discount_rate,OFFSET(BG130,,,,COUNTA($G$120:$CE$120)-COUNTA($G$120:BG$120)+1)-OFFSET(BG131,,,,COUNTA($G$120:$CE$120)-COUNTA($G$120:BG$120)+1))*(1+discount_rate),0)</f>
        <v>0</v>
      </c>
      <c r="BH165" s="1" cm="1">
        <f t="array" aca="1" ref="BH165" ca="1">IF(AND($B165=BH$28,$B165=$B166-1),NPV(discount_rate,OFFSET(BH130,,,,COUNTA($G$120:$CE$120)-COUNTA($G$120:BH$120)+1)-OFFSET(BH131,,,,COUNTA($G$120:$CE$120)-COUNTA($G$120:BH$120)+1))*(1+discount_rate),0)</f>
        <v>0</v>
      </c>
      <c r="BI165" s="1" cm="1">
        <f t="array" aca="1" ref="BI165" ca="1">IF(AND($B165=BI$28,$B165=$B166-1),NPV(discount_rate,OFFSET(BI130,,,,COUNTA($G$120:$CE$120)-COUNTA($G$120:BI$120)+1)-OFFSET(BI131,,,,COUNTA($G$120:$CE$120)-COUNTA($G$120:BI$120)+1))*(1+discount_rate),0)</f>
        <v>0</v>
      </c>
      <c r="BJ165" s="1" cm="1">
        <f t="array" aca="1" ref="BJ165" ca="1">IF(AND($B165=BJ$28,$B165=$B166-1),NPV(discount_rate,OFFSET(BJ130,,,,COUNTA($G$120:$CE$120)-COUNTA($G$120:BJ$120)+1)-OFFSET(BJ131,,,,COUNTA($G$120:$CE$120)-COUNTA($G$120:BJ$120)+1))*(1+discount_rate),0)</f>
        <v>0</v>
      </c>
      <c r="BK165" s="1" cm="1">
        <f t="array" aca="1" ref="BK165" ca="1">IF(AND($B165=BK$28,$B165=$B166-1),NPV(discount_rate,OFFSET(BK130,,,,COUNTA($G$120:$CE$120)-COUNTA($G$120:BK$120)+1)-OFFSET(BK131,,,,COUNTA($G$120:$CE$120)-COUNTA($G$120:BK$120)+1))*(1+discount_rate),0)</f>
        <v>0</v>
      </c>
      <c r="BL165" s="1" cm="1">
        <f t="array" aca="1" ref="BL165" ca="1">IF(AND($B165=BL$28,$B165=$B166-1),NPV(discount_rate,OFFSET(BL130,,,,COUNTA($G$120:$CE$120)-COUNTA($G$120:BL$120)+1)-OFFSET(BL131,,,,COUNTA($G$120:$CE$120)-COUNTA($G$120:BL$120)+1))*(1+discount_rate),0)</f>
        <v>0</v>
      </c>
      <c r="BM165" s="1" cm="1">
        <f t="array" aca="1" ref="BM165" ca="1">IF(AND($B165=BM$28,$B165=$B166-1),NPV(discount_rate,OFFSET(BM130,,,,COUNTA($G$120:$CE$120)-COUNTA($G$120:BM$120)+1)-OFFSET(BM131,,,,COUNTA($G$120:$CE$120)-COUNTA($G$120:BM$120)+1))*(1+discount_rate),0)</f>
        <v>0</v>
      </c>
      <c r="BN165" s="1" cm="1">
        <f t="array" aca="1" ref="BN165" ca="1">IF(AND($B165=BN$28,$B165=$B166-1),NPV(discount_rate,OFFSET(BN130,,,,COUNTA($G$120:$CE$120)-COUNTA($G$120:BN$120)+1)-OFFSET(BN131,,,,COUNTA($G$120:$CE$120)-COUNTA($G$120:BN$120)+1))*(1+discount_rate),0)</f>
        <v>0</v>
      </c>
      <c r="BO165" s="1" cm="1">
        <f t="array" aca="1" ref="BO165" ca="1">IF(AND($B165=BO$28,$B165=$B166-1),NPV(discount_rate,OFFSET(BO130,,,,COUNTA($G$120:$CE$120)-COUNTA($G$120:BO$120)+1)-OFFSET(BO131,,,,COUNTA($G$120:$CE$120)-COUNTA($G$120:BO$120)+1))*(1+discount_rate),0)</f>
        <v>0</v>
      </c>
      <c r="BP165" s="1" cm="1">
        <f t="array" aca="1" ref="BP165" ca="1">IF(AND($B165=BP$28,$B165=$B166-1),NPV(discount_rate,OFFSET(BP130,,,,COUNTA($G$120:$CE$120)-COUNTA($G$120:BP$120)+1)-OFFSET(BP131,,,,COUNTA($G$120:$CE$120)-COUNTA($G$120:BP$120)+1))*(1+discount_rate),0)</f>
        <v>0</v>
      </c>
      <c r="BQ165" s="1" cm="1">
        <f t="array" aca="1" ref="BQ165" ca="1">IF(AND($B165=BQ$28,$B165=$B166-1),NPV(discount_rate,OFFSET(BQ130,,,,COUNTA($G$120:$CE$120)-COUNTA($G$120:BQ$120)+1)-OFFSET(BQ131,,,,COUNTA($G$120:$CE$120)-COUNTA($G$120:BQ$120)+1))*(1+discount_rate),0)</f>
        <v>0</v>
      </c>
      <c r="BR165" s="1" cm="1">
        <f t="array" aca="1" ref="BR165" ca="1">IF(AND($B165=BR$28,$B165=$B166-1),NPV(discount_rate,OFFSET(BR130,,,,COUNTA($G$120:$CE$120)-COUNTA($G$120:BR$120)+1)-OFFSET(BR131,,,,COUNTA($G$120:$CE$120)-COUNTA($G$120:BR$120)+1))*(1+discount_rate),0)</f>
        <v>0</v>
      </c>
      <c r="BS165" s="1" cm="1">
        <f t="array" aca="1" ref="BS165" ca="1">IF(AND($B165=BS$28,$B165=$B166-1),NPV(discount_rate,OFFSET(BS130,,,,COUNTA($G$120:$CE$120)-COUNTA($G$120:BS$120)+1)-OFFSET(BS131,,,,COUNTA($G$120:$CE$120)-COUNTA($G$120:BS$120)+1))*(1+discount_rate),0)</f>
        <v>0</v>
      </c>
      <c r="BT165" s="1" cm="1">
        <f t="array" aca="1" ref="BT165" ca="1">IF(AND($B165=BT$28,$B165=$B166-1),NPV(discount_rate,OFFSET(BT130,,,,COUNTA($G$120:$CE$120)-COUNTA($G$120:BT$120)+1)-OFFSET(BT131,,,,COUNTA($G$120:$CE$120)-COUNTA($G$120:BT$120)+1))*(1+discount_rate),0)</f>
        <v>0</v>
      </c>
      <c r="BU165" s="1" cm="1">
        <f t="array" aca="1" ref="BU165" ca="1">IF(AND($B165=BU$28,$B165=$B166-1),NPV(discount_rate,OFFSET(BU130,,,,COUNTA($G$120:$CE$120)-COUNTA($G$120:BU$120)+1)-OFFSET(BU131,,,,COUNTA($G$120:$CE$120)-COUNTA($G$120:BU$120)+1))*(1+discount_rate),0)</f>
        <v>0</v>
      </c>
      <c r="BV165" s="1" cm="1">
        <f t="array" aca="1" ref="BV165" ca="1">IF(AND($B165=BV$28,$B165=$B166-1),NPV(discount_rate,OFFSET(BV130,,,,COUNTA($G$120:$CE$120)-COUNTA($G$120:BV$120)+1)-OFFSET(BV131,,,,COUNTA($G$120:$CE$120)-COUNTA($G$120:BV$120)+1))*(1+discount_rate),0)</f>
        <v>0</v>
      </c>
      <c r="BW165" s="1" cm="1">
        <f t="array" aca="1" ref="BW165" ca="1">IF(AND($B165=BW$28,$B165=$B166-1),NPV(discount_rate,OFFSET(BW130,,,,COUNTA($G$120:$CE$120)-COUNTA($G$120:BW$120)+1)-OFFSET(BW131,,,,COUNTA($G$120:$CE$120)-COUNTA($G$120:BW$120)+1))*(1+discount_rate),0)</f>
        <v>0</v>
      </c>
      <c r="BX165" s="1" cm="1">
        <f t="array" aca="1" ref="BX165" ca="1">IF(AND($B165=BX$28,$B165=$B166-1),NPV(discount_rate,OFFSET(BX130,,,,COUNTA($G$120:$CE$120)-COUNTA($G$120:BX$120)+1)-OFFSET(BX131,,,,COUNTA($G$120:$CE$120)-COUNTA($G$120:BX$120)+1))*(1+discount_rate),0)</f>
        <v>0</v>
      </c>
      <c r="BY165" s="1" cm="1">
        <f t="array" aca="1" ref="BY165" ca="1">IF(AND($B165=BY$28,$B165=$B166-1),NPV(discount_rate,OFFSET(BY130,,,,COUNTA($G$120:$CE$120)-COUNTA($G$120:BY$120)+1)-OFFSET(BY131,,,,COUNTA($G$120:$CE$120)-COUNTA($G$120:BY$120)+1))*(1+discount_rate),0)</f>
        <v>0</v>
      </c>
      <c r="BZ165" s="1" cm="1">
        <f t="array" aca="1" ref="BZ165" ca="1">IF(AND($B165=BZ$28,$B165=$B166-1),NPV(discount_rate,OFFSET(BZ130,,,,COUNTA($G$120:$CE$120)-COUNTA($G$120:BZ$120)+1)-OFFSET(BZ131,,,,COUNTA($G$120:$CE$120)-COUNTA($G$120:BZ$120)+1))*(1+discount_rate),0)</f>
        <v>0</v>
      </c>
      <c r="CA165" s="1" cm="1">
        <f t="array" aca="1" ref="CA165" ca="1">IF(AND($B165=CA$28,$B165=$B166-1),NPV(discount_rate,OFFSET(CA130,,,,COUNTA($G$120:$CE$120)-COUNTA($G$120:CA$120)+1)-OFFSET(CA131,,,,COUNTA($G$120:$CE$120)-COUNTA($G$120:CA$120)+1))*(1+discount_rate),0)</f>
        <v>0</v>
      </c>
      <c r="CB165" s="1" cm="1">
        <f t="array" aca="1" ref="CB165" ca="1">IF(AND($B165=CB$28,$B165=$B166-1),NPV(discount_rate,OFFSET(CB130,,,,COUNTA($G$120:$CE$120)-COUNTA($G$120:CB$120)+1)-OFFSET(CB131,,,,COUNTA($G$120:$CE$120)-COUNTA($G$120:CB$120)+1))*(1+discount_rate),0)</f>
        <v>0</v>
      </c>
      <c r="CC165" s="1" cm="1">
        <f t="array" aca="1" ref="CC165" ca="1">IF(AND($B165=CC$28,$B165=$B166-1),NPV(discount_rate,OFFSET(CC130,,,,COUNTA($G$120:$CE$120)-COUNTA($G$120:CC$120)+1)-OFFSET(CC131,,,,COUNTA($G$120:$CE$120)-COUNTA($G$120:CC$120)+1))*(1+discount_rate),0)</f>
        <v>0</v>
      </c>
      <c r="CD165" s="1" cm="1">
        <f t="array" aca="1" ref="CD165" ca="1">IF(AND($B165=CD$28,$B165=$B166-1),NPV(discount_rate,OFFSET(CD130,,,,COUNTA($G$120:$CE$120)-COUNTA($G$120:CD$120)+1)-OFFSET(CD131,,,,COUNTA($G$120:$CE$120)-COUNTA($G$120:CD$120)+1))*(1+discount_rate),0)</f>
        <v>0</v>
      </c>
      <c r="CE165" s="1" cm="1">
        <f t="array" aca="1" ref="CE165" ca="1">IF(AND($B165=CE$28,$B165=$B166-1),NPV(discount_rate,OFFSET(CE130,,,,COUNTA($G$120:$CE$120)-COUNTA($G$120:CE$120)+1)-OFFSET(CE131,,,,COUNTA($G$120:$CE$120)-COUNTA($G$120:CE$120)+1))*(1+discount_rate),0)</f>
        <v>0</v>
      </c>
    </row>
    <row r="166" spans="2:83" x14ac:dyDescent="0.35">
      <c r="B166">
        <f t="shared" si="164"/>
        <v>2035</v>
      </c>
      <c r="D166" t="s">
        <v>29</v>
      </c>
      <c r="G166" s="1" cm="1">
        <f t="array" aca="1" ref="G166" ca="1">IF(AND($B166=G$28,$B166=$B167-1),NPV(discount_rate,OFFSET(G131,,,,COUNTA($G$120:$CE$120)-COUNTA($G$120:G$120)+1)-OFFSET(G132,,,,COUNTA($G$120:$CE$120)-COUNTA($G$120:G$120)+1))*(1+discount_rate),0)</f>
        <v>0</v>
      </c>
      <c r="H166" s="1" cm="1">
        <f t="array" aca="1" ref="H166" ca="1">IF(AND($B166=H$28,$B166=$B167-1),NPV(discount_rate,OFFSET(H131,,,,COUNTA($G$120:$CE$120)-COUNTA($G$120:H$120)+1)-OFFSET(H132,,,,COUNTA($G$120:$CE$120)-COUNTA($G$120:H$120)+1))*(1+discount_rate),0)</f>
        <v>0</v>
      </c>
      <c r="I166" s="1" cm="1">
        <f t="array" aca="1" ref="I166" ca="1">IF(AND($B166=I$28,$B166=$B167-1),NPV(discount_rate,OFFSET(I131,,,,COUNTA($G$120:$CE$120)-COUNTA($G$120:I$120)+1)-OFFSET(I132,,,,COUNTA($G$120:$CE$120)-COUNTA($G$120:I$120)+1))*(1+discount_rate),0)</f>
        <v>0</v>
      </c>
      <c r="J166" s="1" cm="1">
        <f t="array" aca="1" ref="J166" ca="1">IF(AND($B166=J$28,$B166=$B167-1),NPV(discount_rate,OFFSET(J131,,,,COUNTA($G$120:$CE$120)-COUNTA($G$120:J$120)+1)-OFFSET(J132,,,,COUNTA($G$120:$CE$120)-COUNTA($G$120:J$120)+1))*(1+discount_rate),0)</f>
        <v>0</v>
      </c>
      <c r="K166" s="1" cm="1">
        <f t="array" aca="1" ref="K166" ca="1">IF(AND($B166=K$28,$B166=$B167-1),NPV(discount_rate,OFFSET(K131,,,,COUNTA($G$120:$CE$120)-COUNTA($G$120:K$120)+1)-OFFSET(K132,,,,COUNTA($G$120:$CE$120)-COUNTA($G$120:K$120)+1))*(1+discount_rate),0)</f>
        <v>0</v>
      </c>
      <c r="L166" s="1" cm="1">
        <f t="array" aca="1" ref="L166" ca="1">IF(AND($B166=L$28,$B166=$B167-1),NPV(discount_rate,OFFSET(L131,,,,COUNTA($G$120:$CE$120)-COUNTA($G$120:L$120)+1)-OFFSET(L132,,,,COUNTA($G$120:$CE$120)-COUNTA($G$120:L$120)+1))*(1+discount_rate),0)</f>
        <v>0</v>
      </c>
      <c r="M166" s="1" cm="1">
        <f t="array" aca="1" ref="M166" ca="1">IF(AND($B166=M$28,$B166=$B167-1),NPV(discount_rate,OFFSET(M131,,,,COUNTA($G$120:$CE$120)-COUNTA($G$120:M$120)+1)-OFFSET(M132,,,,COUNTA($G$120:$CE$120)-COUNTA($G$120:M$120)+1))*(1+discount_rate),0)</f>
        <v>0</v>
      </c>
      <c r="N166" s="1" cm="1">
        <f t="array" aca="1" ref="N166" ca="1">IF(AND($B166=N$28,$B166=$B167-1),NPV(discount_rate,OFFSET(N131,,,,COUNTA($G$120:$CE$120)-COUNTA($G$120:N$120)+1)-OFFSET(N132,,,,COUNTA($G$120:$CE$120)-COUNTA($G$120:N$120)+1))*(1+discount_rate),0)</f>
        <v>0</v>
      </c>
      <c r="O166" s="1" cm="1">
        <f t="array" aca="1" ref="O166" ca="1">IF(AND($B166=O$28,$B166=$B167-1),NPV(discount_rate,OFFSET(O131,,,,COUNTA($G$120:$CE$120)-COUNTA($G$120:O$120)+1)-OFFSET(O132,,,,COUNTA($G$120:$CE$120)-COUNTA($G$120:O$120)+1))*(1+discount_rate),0)</f>
        <v>0</v>
      </c>
      <c r="P166" s="1" cm="1">
        <f t="array" aca="1" ref="P166" ca="1">IF(AND($B166=P$28,$B166=$B167-1),NPV(discount_rate,OFFSET(P131,,,,COUNTA($G$120:$CE$120)-COUNTA($G$120:P$120)+1)-OFFSET(P132,,,,COUNTA($G$120:$CE$120)-COUNTA($G$120:P$120)+1))*(1+discount_rate),0)</f>
        <v>0</v>
      </c>
      <c r="Q166" s="1" cm="1">
        <f t="array" aca="1" ref="Q166" ca="1">IF(AND($B166=Q$28,$B166=$B167-1),NPV(discount_rate,OFFSET(Q131,,,,COUNTA($G$120:$CE$120)-COUNTA($G$120:Q$120)+1)-OFFSET(Q132,,,,COUNTA($G$120:$CE$120)-COUNTA($G$120:Q$120)+1))*(1+discount_rate),0)</f>
        <v>0</v>
      </c>
      <c r="R166" s="1" cm="1">
        <f t="array" aca="1" ref="R166" ca="1">IF(AND($B166=R$28,$B166=$B167-1),NPV(discount_rate,OFFSET(R131,,,,COUNTA($G$120:$CE$120)-COUNTA($G$120:R$120)+1)-OFFSET(R132,,,,COUNTA($G$120:$CE$120)-COUNTA($G$120:R$120)+1))*(1+discount_rate),0)</f>
        <v>312.09566451124175</v>
      </c>
      <c r="S166" s="1" cm="1">
        <f t="array" aca="1" ref="S166" ca="1">IF(AND($B166=S$28,$B166=$B167-1),NPV(discount_rate,OFFSET(S131,,,,COUNTA($G$120:$CE$120)-COUNTA($G$120:S$120)+1)-OFFSET(S132,,,,COUNTA($G$120:$CE$120)-COUNTA($G$120:S$120)+1))*(1+discount_rate),0)</f>
        <v>0</v>
      </c>
      <c r="T166" s="1" cm="1">
        <f t="array" aca="1" ref="T166" ca="1">IF(AND($B166=T$28,$B166=$B167-1),NPV(discount_rate,OFFSET(T131,,,,COUNTA($G$120:$CE$120)-COUNTA($G$120:T$120)+1)-OFFSET(T132,,,,COUNTA($G$120:$CE$120)-COUNTA($G$120:T$120)+1))*(1+discount_rate),0)</f>
        <v>0</v>
      </c>
      <c r="U166" s="1" cm="1">
        <f t="array" aca="1" ref="U166" ca="1">IF(AND($B166=U$28,$B166=$B167-1),NPV(discount_rate,OFFSET(U131,,,,COUNTA($G$120:$CE$120)-COUNTA($G$120:U$120)+1)-OFFSET(U132,,,,COUNTA($G$120:$CE$120)-COUNTA($G$120:U$120)+1))*(1+discount_rate),0)</f>
        <v>0</v>
      </c>
      <c r="V166" s="1" cm="1">
        <f t="array" aca="1" ref="V166" ca="1">IF(AND($B166=V$28,$B166=$B167-1),NPV(discount_rate,OFFSET(V131,,,,COUNTA($G$120:$CE$120)-COUNTA($G$120:V$120)+1)-OFFSET(V132,,,,COUNTA($G$120:$CE$120)-COUNTA($G$120:V$120)+1))*(1+discount_rate),0)</f>
        <v>0</v>
      </c>
      <c r="W166" s="1" cm="1">
        <f t="array" aca="1" ref="W166" ca="1">IF(AND($B166=W$28,$B166=$B167-1),NPV(discount_rate,OFFSET(W131,,,,COUNTA($G$120:$CE$120)-COUNTA($G$120:W$120)+1)-OFFSET(W132,,,,COUNTA($G$120:$CE$120)-COUNTA($G$120:W$120)+1))*(1+discount_rate),0)</f>
        <v>0</v>
      </c>
      <c r="X166" s="1" cm="1">
        <f t="array" aca="1" ref="X166" ca="1">IF(AND($B166=X$28,$B166=$B167-1),NPV(discount_rate,OFFSET(X131,,,,COUNTA($G$120:$CE$120)-COUNTA($G$120:X$120)+1)-OFFSET(X132,,,,COUNTA($G$120:$CE$120)-COUNTA($G$120:X$120)+1))*(1+discount_rate),0)</f>
        <v>0</v>
      </c>
      <c r="Y166" s="1" cm="1">
        <f t="array" aca="1" ref="Y166" ca="1">IF(AND($B166=Y$28,$B166=$B167-1),NPV(discount_rate,OFFSET(Y131,,,,COUNTA($G$120:$CE$120)-COUNTA($G$120:Y$120)+1)-OFFSET(Y132,,,,COUNTA($G$120:$CE$120)-COUNTA($G$120:Y$120)+1))*(1+discount_rate),0)</f>
        <v>0</v>
      </c>
      <c r="Z166" s="1" cm="1">
        <f t="array" aca="1" ref="Z166" ca="1">IF(AND($B166=Z$28,$B166=$B167-1),NPV(discount_rate,OFFSET(Z131,,,,COUNTA($G$120:$CE$120)-COUNTA($G$120:Z$120)+1)-OFFSET(Z132,,,,COUNTA($G$120:$CE$120)-COUNTA($G$120:Z$120)+1))*(1+discount_rate),0)</f>
        <v>0</v>
      </c>
      <c r="AA166" s="1" cm="1">
        <f t="array" aca="1" ref="AA166" ca="1">IF(AND($B166=AA$28,$B166=$B167-1),NPV(discount_rate,OFFSET(AA131,,,,COUNTA($G$120:$CE$120)-COUNTA($G$120:AA$120)+1)-OFFSET(AA132,,,,COUNTA($G$120:$CE$120)-COUNTA($G$120:AA$120)+1))*(1+discount_rate),0)</f>
        <v>0</v>
      </c>
      <c r="AB166" s="1" cm="1">
        <f t="array" aca="1" ref="AB166" ca="1">IF(AND($B166=AB$28,$B166=$B167-1),NPV(discount_rate,OFFSET(AB131,,,,COUNTA($G$120:$CE$120)-COUNTA($G$120:AB$120)+1)-OFFSET(AB132,,,,COUNTA($G$120:$CE$120)-COUNTA($G$120:AB$120)+1))*(1+discount_rate),0)</f>
        <v>0</v>
      </c>
      <c r="AC166" s="1" cm="1">
        <f t="array" aca="1" ref="AC166" ca="1">IF(AND($B166=AC$28,$B166=$B167-1),NPV(discount_rate,OFFSET(AC131,,,,COUNTA($G$120:$CE$120)-COUNTA($G$120:AC$120)+1)-OFFSET(AC132,,,,COUNTA($G$120:$CE$120)-COUNTA($G$120:AC$120)+1))*(1+discount_rate),0)</f>
        <v>0</v>
      </c>
      <c r="AD166" s="1" cm="1">
        <f t="array" aca="1" ref="AD166" ca="1">IF(AND($B166=AD$28,$B166=$B167-1),NPV(discount_rate,OFFSET(AD131,,,,COUNTA($G$120:$CE$120)-COUNTA($G$120:AD$120)+1)-OFFSET(AD132,,,,COUNTA($G$120:$CE$120)-COUNTA($G$120:AD$120)+1))*(1+discount_rate),0)</f>
        <v>0</v>
      </c>
      <c r="AE166" s="1" cm="1">
        <f t="array" aca="1" ref="AE166" ca="1">IF(AND($B166=AE$28,$B166=$B167-1),NPV(discount_rate,OFFSET(AE131,,,,COUNTA($G$120:$CE$120)-COUNTA($G$120:AE$120)+1)-OFFSET(AE132,,,,COUNTA($G$120:$CE$120)-COUNTA($G$120:AE$120)+1))*(1+discount_rate),0)</f>
        <v>0</v>
      </c>
      <c r="AF166" s="1" cm="1">
        <f t="array" aca="1" ref="AF166" ca="1">IF(AND($B166=AF$28,$B166=$B167-1),NPV(discount_rate,OFFSET(AF131,,,,COUNTA($G$120:$CE$120)-COUNTA($G$120:AF$120)+1)-OFFSET(AF132,,,,COUNTA($G$120:$CE$120)-COUNTA($G$120:AF$120)+1))*(1+discount_rate),0)</f>
        <v>0</v>
      </c>
      <c r="AG166" s="1" cm="1">
        <f t="array" aca="1" ref="AG166" ca="1">IF(AND($B166=AG$28,$B166=$B167-1),NPV(discount_rate,OFFSET(AG131,,,,COUNTA($G$120:$CE$120)-COUNTA($G$120:AG$120)+1)-OFFSET(AG132,,,,COUNTA($G$120:$CE$120)-COUNTA($G$120:AG$120)+1))*(1+discount_rate),0)</f>
        <v>0</v>
      </c>
      <c r="AH166" s="1" cm="1">
        <f t="array" aca="1" ref="AH166" ca="1">IF(AND($B166=AH$28,$B166=$B167-1),NPV(discount_rate,OFFSET(AH131,,,,COUNTA($G$120:$CE$120)-COUNTA($G$120:AH$120)+1)-OFFSET(AH132,,,,COUNTA($G$120:$CE$120)-COUNTA($G$120:AH$120)+1))*(1+discount_rate),0)</f>
        <v>0</v>
      </c>
      <c r="AI166" s="1" cm="1">
        <f t="array" aca="1" ref="AI166" ca="1">IF(AND($B166=AI$28,$B166=$B167-1),NPV(discount_rate,OFFSET(AI131,,,,COUNTA($G$120:$CE$120)-COUNTA($G$120:AI$120)+1)-OFFSET(AI132,,,,COUNTA($G$120:$CE$120)-COUNTA($G$120:AI$120)+1))*(1+discount_rate),0)</f>
        <v>0</v>
      </c>
      <c r="AJ166" s="1" cm="1">
        <f t="array" aca="1" ref="AJ166" ca="1">IF(AND($B166=AJ$28,$B166=$B167-1),NPV(discount_rate,OFFSET(AJ131,,,,COUNTA($G$120:$CE$120)-COUNTA($G$120:AJ$120)+1)-OFFSET(AJ132,,,,COUNTA($G$120:$CE$120)-COUNTA($G$120:AJ$120)+1))*(1+discount_rate),0)</f>
        <v>0</v>
      </c>
      <c r="AK166" s="1" cm="1">
        <f t="array" aca="1" ref="AK166" ca="1">IF(AND($B166=AK$28,$B166=$B167-1),NPV(discount_rate,OFFSET(AK131,,,,COUNTA($G$120:$CE$120)-COUNTA($G$120:AK$120)+1)-OFFSET(AK132,,,,COUNTA($G$120:$CE$120)-COUNTA($G$120:AK$120)+1))*(1+discount_rate),0)</f>
        <v>0</v>
      </c>
      <c r="AL166" s="1" cm="1">
        <f t="array" aca="1" ref="AL166" ca="1">IF(AND($B166=AL$28,$B166=$B167-1),NPV(discount_rate,OFFSET(AL131,,,,COUNTA($G$120:$CE$120)-COUNTA($G$120:AL$120)+1)-OFFSET(AL132,,,,COUNTA($G$120:$CE$120)-COUNTA($G$120:AL$120)+1))*(1+discount_rate),0)</f>
        <v>0</v>
      </c>
      <c r="AM166" s="1" cm="1">
        <f t="array" aca="1" ref="AM166" ca="1">IF(AND($B166=AM$28,$B166=$B167-1),NPV(discount_rate,OFFSET(AM131,,,,COUNTA($G$120:$CE$120)-COUNTA($G$120:AM$120)+1)-OFFSET(AM132,,,,COUNTA($G$120:$CE$120)-COUNTA($G$120:AM$120)+1))*(1+discount_rate),0)</f>
        <v>0</v>
      </c>
      <c r="AN166" s="1" cm="1">
        <f t="array" aca="1" ref="AN166" ca="1">IF(AND($B166=AN$28,$B166=$B167-1),NPV(discount_rate,OFFSET(AN131,,,,COUNTA($G$120:$CE$120)-COUNTA($G$120:AN$120)+1)-OFFSET(AN132,,,,COUNTA($G$120:$CE$120)-COUNTA($G$120:AN$120)+1))*(1+discount_rate),0)</f>
        <v>0</v>
      </c>
      <c r="AO166" s="1" cm="1">
        <f t="array" aca="1" ref="AO166" ca="1">IF(AND($B166=AO$28,$B166=$B167-1),NPV(discount_rate,OFFSET(AO131,,,,COUNTA($G$120:$CE$120)-COUNTA($G$120:AO$120)+1)-OFFSET(AO132,,,,COUNTA($G$120:$CE$120)-COUNTA($G$120:AO$120)+1))*(1+discount_rate),0)</f>
        <v>0</v>
      </c>
      <c r="AP166" s="1" cm="1">
        <f t="array" aca="1" ref="AP166" ca="1">IF(AND($B166=AP$28,$B166=$B167-1),NPV(discount_rate,OFFSET(AP131,,,,COUNTA($G$120:$CE$120)-COUNTA($G$120:AP$120)+1)-OFFSET(AP132,,,,COUNTA($G$120:$CE$120)-COUNTA($G$120:AP$120)+1))*(1+discount_rate),0)</f>
        <v>0</v>
      </c>
      <c r="AQ166" s="1" cm="1">
        <f t="array" aca="1" ref="AQ166" ca="1">IF(AND($B166=AQ$28,$B166=$B167-1),NPV(discount_rate,OFFSET(AQ131,,,,COUNTA($G$120:$CE$120)-COUNTA($G$120:AQ$120)+1)-OFFSET(AQ132,,,,COUNTA($G$120:$CE$120)-COUNTA($G$120:AQ$120)+1))*(1+discount_rate),0)</f>
        <v>0</v>
      </c>
      <c r="AR166" s="1" cm="1">
        <f t="array" aca="1" ref="AR166" ca="1">IF(AND($B166=AR$28,$B166=$B167-1),NPV(discount_rate,OFFSET(AR131,,,,COUNTA($G$120:$CE$120)-COUNTA($G$120:AR$120)+1)-OFFSET(AR132,,,,COUNTA($G$120:$CE$120)-COUNTA($G$120:AR$120)+1))*(1+discount_rate),0)</f>
        <v>0</v>
      </c>
      <c r="AS166" s="1" cm="1">
        <f t="array" aca="1" ref="AS166" ca="1">IF(AND($B166=AS$28,$B166=$B167-1),NPV(discount_rate,OFFSET(AS131,,,,COUNTA($G$120:$CE$120)-COUNTA($G$120:AS$120)+1)-OFFSET(AS132,,,,COUNTA($G$120:$CE$120)-COUNTA($G$120:AS$120)+1))*(1+discount_rate),0)</f>
        <v>0</v>
      </c>
      <c r="AT166" s="1" cm="1">
        <f t="array" aca="1" ref="AT166" ca="1">IF(AND($B166=AT$28,$B166=$B167-1),NPV(discount_rate,OFFSET(AT131,,,,COUNTA($G$120:$CE$120)-COUNTA($G$120:AT$120)+1)-OFFSET(AT132,,,,COUNTA($G$120:$CE$120)-COUNTA($G$120:AT$120)+1))*(1+discount_rate),0)</f>
        <v>0</v>
      </c>
      <c r="AU166" s="1" cm="1">
        <f t="array" aca="1" ref="AU166" ca="1">IF(AND($B166=AU$28,$B166=$B167-1),NPV(discount_rate,OFFSET(AU131,,,,COUNTA($G$120:$CE$120)-COUNTA($G$120:AU$120)+1)-OFFSET(AU132,,,,COUNTA($G$120:$CE$120)-COUNTA($G$120:AU$120)+1))*(1+discount_rate),0)</f>
        <v>0</v>
      </c>
      <c r="AV166" s="1" cm="1">
        <f t="array" aca="1" ref="AV166" ca="1">IF(AND($B166=AV$28,$B166=$B167-1),NPV(discount_rate,OFFSET(AV131,,,,COUNTA($G$120:$CE$120)-COUNTA($G$120:AV$120)+1)-OFFSET(AV132,,,,COUNTA($G$120:$CE$120)-COUNTA($G$120:AV$120)+1))*(1+discount_rate),0)</f>
        <v>0</v>
      </c>
      <c r="AW166" s="1" cm="1">
        <f t="array" aca="1" ref="AW166" ca="1">IF(AND($B166=AW$28,$B166=$B167-1),NPV(discount_rate,OFFSET(AW131,,,,COUNTA($G$120:$CE$120)-COUNTA($G$120:AW$120)+1)-OFFSET(AW132,,,,COUNTA($G$120:$CE$120)-COUNTA($G$120:AW$120)+1))*(1+discount_rate),0)</f>
        <v>0</v>
      </c>
      <c r="AX166" s="1" cm="1">
        <f t="array" aca="1" ref="AX166" ca="1">IF(AND($B166=AX$28,$B166=$B167-1),NPV(discount_rate,OFFSET(AX131,,,,COUNTA($G$120:$CE$120)-COUNTA($G$120:AX$120)+1)-OFFSET(AX132,,,,COUNTA($G$120:$CE$120)-COUNTA($G$120:AX$120)+1))*(1+discount_rate),0)</f>
        <v>0</v>
      </c>
      <c r="AY166" s="1" cm="1">
        <f t="array" aca="1" ref="AY166" ca="1">IF(AND($B166=AY$28,$B166=$B167-1),NPV(discount_rate,OFFSET(AY131,,,,COUNTA($G$120:$CE$120)-COUNTA($G$120:AY$120)+1)-OFFSET(AY132,,,,COUNTA($G$120:$CE$120)-COUNTA($G$120:AY$120)+1))*(1+discount_rate),0)</f>
        <v>0</v>
      </c>
      <c r="AZ166" s="1" cm="1">
        <f t="array" aca="1" ref="AZ166" ca="1">IF(AND($B166=AZ$28,$B166=$B167-1),NPV(discount_rate,OFFSET(AZ131,,,,COUNTA($G$120:$CE$120)-COUNTA($G$120:AZ$120)+1)-OFFSET(AZ132,,,,COUNTA($G$120:$CE$120)-COUNTA($G$120:AZ$120)+1))*(1+discount_rate),0)</f>
        <v>0</v>
      </c>
      <c r="BA166" s="1" cm="1">
        <f t="array" aca="1" ref="BA166" ca="1">IF(AND($B166=BA$28,$B166=$B167-1),NPV(discount_rate,OFFSET(BA131,,,,COUNTA($G$120:$CE$120)-COUNTA($G$120:BA$120)+1)-OFFSET(BA132,,,,COUNTA($G$120:$CE$120)-COUNTA($G$120:BA$120)+1))*(1+discount_rate),0)</f>
        <v>0</v>
      </c>
      <c r="BB166" s="1" cm="1">
        <f t="array" aca="1" ref="BB166" ca="1">IF(AND($B166=BB$28,$B166=$B167-1),NPV(discount_rate,OFFSET(BB131,,,,COUNTA($G$120:$CE$120)-COUNTA($G$120:BB$120)+1)-OFFSET(BB132,,,,COUNTA($G$120:$CE$120)-COUNTA($G$120:BB$120)+1))*(1+discount_rate),0)</f>
        <v>0</v>
      </c>
      <c r="BC166" s="1" cm="1">
        <f t="array" aca="1" ref="BC166" ca="1">IF(AND($B166=BC$28,$B166=$B167-1),NPV(discount_rate,OFFSET(BC131,,,,COUNTA($G$120:$CE$120)-COUNTA($G$120:BC$120)+1)-OFFSET(BC132,,,,COUNTA($G$120:$CE$120)-COUNTA($G$120:BC$120)+1))*(1+discount_rate),0)</f>
        <v>0</v>
      </c>
      <c r="BD166" s="1" cm="1">
        <f t="array" aca="1" ref="BD166" ca="1">IF(AND($B166=BD$28,$B166=$B167-1),NPV(discount_rate,OFFSET(BD131,,,,COUNTA($G$120:$CE$120)-COUNTA($G$120:BD$120)+1)-OFFSET(BD132,,,,COUNTA($G$120:$CE$120)-COUNTA($G$120:BD$120)+1))*(1+discount_rate),0)</f>
        <v>0</v>
      </c>
      <c r="BE166" s="1" cm="1">
        <f t="array" aca="1" ref="BE166" ca="1">IF(AND($B166=BE$28,$B166=$B167-1),NPV(discount_rate,OFFSET(BE131,,,,COUNTA($G$120:$CE$120)-COUNTA($G$120:BE$120)+1)-OFFSET(BE132,,,,COUNTA($G$120:$CE$120)-COUNTA($G$120:BE$120)+1))*(1+discount_rate),0)</f>
        <v>0</v>
      </c>
      <c r="BF166" s="1" cm="1">
        <f t="array" aca="1" ref="BF166" ca="1">IF(AND($B166=BF$28,$B166=$B167-1),NPV(discount_rate,OFFSET(BF131,,,,COUNTA($G$120:$CE$120)-COUNTA($G$120:BF$120)+1)-OFFSET(BF132,,,,COUNTA($G$120:$CE$120)-COUNTA($G$120:BF$120)+1))*(1+discount_rate),0)</f>
        <v>0</v>
      </c>
      <c r="BG166" s="1" cm="1">
        <f t="array" aca="1" ref="BG166" ca="1">IF(AND($B166=BG$28,$B166=$B167-1),NPV(discount_rate,OFFSET(BG131,,,,COUNTA($G$120:$CE$120)-COUNTA($G$120:BG$120)+1)-OFFSET(BG132,,,,COUNTA($G$120:$CE$120)-COUNTA($G$120:BG$120)+1))*(1+discount_rate),0)</f>
        <v>0</v>
      </c>
      <c r="BH166" s="1" cm="1">
        <f t="array" aca="1" ref="BH166" ca="1">IF(AND($B166=BH$28,$B166=$B167-1),NPV(discount_rate,OFFSET(BH131,,,,COUNTA($G$120:$CE$120)-COUNTA($G$120:BH$120)+1)-OFFSET(BH132,,,,COUNTA($G$120:$CE$120)-COUNTA($G$120:BH$120)+1))*(1+discount_rate),0)</f>
        <v>0</v>
      </c>
      <c r="BI166" s="1" cm="1">
        <f t="array" aca="1" ref="BI166" ca="1">IF(AND($B166=BI$28,$B166=$B167-1),NPV(discount_rate,OFFSET(BI131,,,,COUNTA($G$120:$CE$120)-COUNTA($G$120:BI$120)+1)-OFFSET(BI132,,,,COUNTA($G$120:$CE$120)-COUNTA($G$120:BI$120)+1))*(1+discount_rate),0)</f>
        <v>0</v>
      </c>
      <c r="BJ166" s="1" cm="1">
        <f t="array" aca="1" ref="BJ166" ca="1">IF(AND($B166=BJ$28,$B166=$B167-1),NPV(discount_rate,OFFSET(BJ131,,,,COUNTA($G$120:$CE$120)-COUNTA($G$120:BJ$120)+1)-OFFSET(BJ132,,,,COUNTA($G$120:$CE$120)-COUNTA($G$120:BJ$120)+1))*(1+discount_rate),0)</f>
        <v>0</v>
      </c>
      <c r="BK166" s="1" cm="1">
        <f t="array" aca="1" ref="BK166" ca="1">IF(AND($B166=BK$28,$B166=$B167-1),NPV(discount_rate,OFFSET(BK131,,,,COUNTA($G$120:$CE$120)-COUNTA($G$120:BK$120)+1)-OFFSET(BK132,,,,COUNTA($G$120:$CE$120)-COUNTA($G$120:BK$120)+1))*(1+discount_rate),0)</f>
        <v>0</v>
      </c>
      <c r="BL166" s="1" cm="1">
        <f t="array" aca="1" ref="BL166" ca="1">IF(AND($B166=BL$28,$B166=$B167-1),NPV(discount_rate,OFFSET(BL131,,,,COUNTA($G$120:$CE$120)-COUNTA($G$120:BL$120)+1)-OFFSET(BL132,,,,COUNTA($G$120:$CE$120)-COUNTA($G$120:BL$120)+1))*(1+discount_rate),0)</f>
        <v>0</v>
      </c>
      <c r="BM166" s="1" cm="1">
        <f t="array" aca="1" ref="BM166" ca="1">IF(AND($B166=BM$28,$B166=$B167-1),NPV(discount_rate,OFFSET(BM131,,,,COUNTA($G$120:$CE$120)-COUNTA($G$120:BM$120)+1)-OFFSET(BM132,,,,COUNTA($G$120:$CE$120)-COUNTA($G$120:BM$120)+1))*(1+discount_rate),0)</f>
        <v>0</v>
      </c>
      <c r="BN166" s="1" cm="1">
        <f t="array" aca="1" ref="BN166" ca="1">IF(AND($B166=BN$28,$B166=$B167-1),NPV(discount_rate,OFFSET(BN131,,,,COUNTA($G$120:$CE$120)-COUNTA($G$120:BN$120)+1)-OFFSET(BN132,,,,COUNTA($G$120:$CE$120)-COUNTA($G$120:BN$120)+1))*(1+discount_rate),0)</f>
        <v>0</v>
      </c>
      <c r="BO166" s="1" cm="1">
        <f t="array" aca="1" ref="BO166" ca="1">IF(AND($B166=BO$28,$B166=$B167-1),NPV(discount_rate,OFFSET(BO131,,,,COUNTA($G$120:$CE$120)-COUNTA($G$120:BO$120)+1)-OFFSET(BO132,,,,COUNTA($G$120:$CE$120)-COUNTA($G$120:BO$120)+1))*(1+discount_rate),0)</f>
        <v>0</v>
      </c>
      <c r="BP166" s="1" cm="1">
        <f t="array" aca="1" ref="BP166" ca="1">IF(AND($B166=BP$28,$B166=$B167-1),NPV(discount_rate,OFFSET(BP131,,,,COUNTA($G$120:$CE$120)-COUNTA($G$120:BP$120)+1)-OFFSET(BP132,,,,COUNTA($G$120:$CE$120)-COUNTA($G$120:BP$120)+1))*(1+discount_rate),0)</f>
        <v>0</v>
      </c>
      <c r="BQ166" s="1" cm="1">
        <f t="array" aca="1" ref="BQ166" ca="1">IF(AND($B166=BQ$28,$B166=$B167-1),NPV(discount_rate,OFFSET(BQ131,,,,COUNTA($G$120:$CE$120)-COUNTA($G$120:BQ$120)+1)-OFFSET(BQ132,,,,COUNTA($G$120:$CE$120)-COUNTA($G$120:BQ$120)+1))*(1+discount_rate),0)</f>
        <v>0</v>
      </c>
      <c r="BR166" s="1" cm="1">
        <f t="array" aca="1" ref="BR166" ca="1">IF(AND($B166=BR$28,$B166=$B167-1),NPV(discount_rate,OFFSET(BR131,,,,COUNTA($G$120:$CE$120)-COUNTA($G$120:BR$120)+1)-OFFSET(BR132,,,,COUNTA($G$120:$CE$120)-COUNTA($G$120:BR$120)+1))*(1+discount_rate),0)</f>
        <v>0</v>
      </c>
      <c r="BS166" s="1" cm="1">
        <f t="array" aca="1" ref="BS166" ca="1">IF(AND($B166=BS$28,$B166=$B167-1),NPV(discount_rate,OFFSET(BS131,,,,COUNTA($G$120:$CE$120)-COUNTA($G$120:BS$120)+1)-OFFSET(BS132,,,,COUNTA($G$120:$CE$120)-COUNTA($G$120:BS$120)+1))*(1+discount_rate),0)</f>
        <v>0</v>
      </c>
      <c r="BT166" s="1" cm="1">
        <f t="array" aca="1" ref="BT166" ca="1">IF(AND($B166=BT$28,$B166=$B167-1),NPV(discount_rate,OFFSET(BT131,,,,COUNTA($G$120:$CE$120)-COUNTA($G$120:BT$120)+1)-OFFSET(BT132,,,,COUNTA($G$120:$CE$120)-COUNTA($G$120:BT$120)+1))*(1+discount_rate),0)</f>
        <v>0</v>
      </c>
      <c r="BU166" s="1" cm="1">
        <f t="array" aca="1" ref="BU166" ca="1">IF(AND($B166=BU$28,$B166=$B167-1),NPV(discount_rate,OFFSET(BU131,,,,COUNTA($G$120:$CE$120)-COUNTA($G$120:BU$120)+1)-OFFSET(BU132,,,,COUNTA($G$120:$CE$120)-COUNTA($G$120:BU$120)+1))*(1+discount_rate),0)</f>
        <v>0</v>
      </c>
      <c r="BV166" s="1" cm="1">
        <f t="array" aca="1" ref="BV166" ca="1">IF(AND($B166=BV$28,$B166=$B167-1),NPV(discount_rate,OFFSET(BV131,,,,COUNTA($G$120:$CE$120)-COUNTA($G$120:BV$120)+1)-OFFSET(BV132,,,,COUNTA($G$120:$CE$120)-COUNTA($G$120:BV$120)+1))*(1+discount_rate),0)</f>
        <v>0</v>
      </c>
      <c r="BW166" s="1" cm="1">
        <f t="array" aca="1" ref="BW166" ca="1">IF(AND($B166=BW$28,$B166=$B167-1),NPV(discount_rate,OFFSET(BW131,,,,COUNTA($G$120:$CE$120)-COUNTA($G$120:BW$120)+1)-OFFSET(BW132,,,,COUNTA($G$120:$CE$120)-COUNTA($G$120:BW$120)+1))*(1+discount_rate),0)</f>
        <v>0</v>
      </c>
      <c r="BX166" s="1" cm="1">
        <f t="array" aca="1" ref="BX166" ca="1">IF(AND($B166=BX$28,$B166=$B167-1),NPV(discount_rate,OFFSET(BX131,,,,COUNTA($G$120:$CE$120)-COUNTA($G$120:BX$120)+1)-OFFSET(BX132,,,,COUNTA($G$120:$CE$120)-COUNTA($G$120:BX$120)+1))*(1+discount_rate),0)</f>
        <v>0</v>
      </c>
      <c r="BY166" s="1" cm="1">
        <f t="array" aca="1" ref="BY166" ca="1">IF(AND($B166=BY$28,$B166=$B167-1),NPV(discount_rate,OFFSET(BY131,,,,COUNTA($G$120:$CE$120)-COUNTA($G$120:BY$120)+1)-OFFSET(BY132,,,,COUNTA($G$120:$CE$120)-COUNTA($G$120:BY$120)+1))*(1+discount_rate),0)</f>
        <v>0</v>
      </c>
      <c r="BZ166" s="1" cm="1">
        <f t="array" aca="1" ref="BZ166" ca="1">IF(AND($B166=BZ$28,$B166=$B167-1),NPV(discount_rate,OFFSET(BZ131,,,,COUNTA($G$120:$CE$120)-COUNTA($G$120:BZ$120)+1)-OFFSET(BZ132,,,,COUNTA($G$120:$CE$120)-COUNTA($G$120:BZ$120)+1))*(1+discount_rate),0)</f>
        <v>0</v>
      </c>
      <c r="CA166" s="1" cm="1">
        <f t="array" aca="1" ref="CA166" ca="1">IF(AND($B166=CA$28,$B166=$B167-1),NPV(discount_rate,OFFSET(CA131,,,,COUNTA($G$120:$CE$120)-COUNTA($G$120:CA$120)+1)-OFFSET(CA132,,,,COUNTA($G$120:$CE$120)-COUNTA($G$120:CA$120)+1))*(1+discount_rate),0)</f>
        <v>0</v>
      </c>
      <c r="CB166" s="1" cm="1">
        <f t="array" aca="1" ref="CB166" ca="1">IF(AND($B166=CB$28,$B166=$B167-1),NPV(discount_rate,OFFSET(CB131,,,,COUNTA($G$120:$CE$120)-COUNTA($G$120:CB$120)+1)-OFFSET(CB132,,,,COUNTA($G$120:$CE$120)-COUNTA($G$120:CB$120)+1))*(1+discount_rate),0)</f>
        <v>0</v>
      </c>
      <c r="CC166" s="1" cm="1">
        <f t="array" aca="1" ref="CC166" ca="1">IF(AND($B166=CC$28,$B166=$B167-1),NPV(discount_rate,OFFSET(CC131,,,,COUNTA($G$120:$CE$120)-COUNTA($G$120:CC$120)+1)-OFFSET(CC132,,,,COUNTA($G$120:$CE$120)-COUNTA($G$120:CC$120)+1))*(1+discount_rate),0)</f>
        <v>0</v>
      </c>
      <c r="CD166" s="1" cm="1">
        <f t="array" aca="1" ref="CD166" ca="1">IF(AND($B166=CD$28,$B166=$B167-1),NPV(discount_rate,OFFSET(CD131,,,,COUNTA($G$120:$CE$120)-COUNTA($G$120:CD$120)+1)-OFFSET(CD132,,,,COUNTA($G$120:$CE$120)-COUNTA($G$120:CD$120)+1))*(1+discount_rate),0)</f>
        <v>0</v>
      </c>
      <c r="CE166" s="1" cm="1">
        <f t="array" aca="1" ref="CE166" ca="1">IF(AND($B166=CE$28,$B166=$B167-1),NPV(discount_rate,OFFSET(CE131,,,,COUNTA($G$120:$CE$120)-COUNTA($G$120:CE$120)+1)-OFFSET(CE132,,,,COUNTA($G$120:$CE$120)-COUNTA($G$120:CE$120)+1))*(1+discount_rate),0)</f>
        <v>0</v>
      </c>
    </row>
    <row r="167" spans="2:83" x14ac:dyDescent="0.35">
      <c r="B167">
        <f t="shared" si="164"/>
        <v>2036</v>
      </c>
      <c r="D167" t="s">
        <v>29</v>
      </c>
      <c r="G167" s="1" cm="1">
        <f t="array" aca="1" ref="G167" ca="1">IF(AND($B167=G$28,$B167=$B168-1),NPV(discount_rate,OFFSET(G132,,,,COUNTA($G$120:$CE$120)-COUNTA($G$120:G$120)+1)-OFFSET(G133,,,,COUNTA($G$120:$CE$120)-COUNTA($G$120:G$120)+1))*(1+discount_rate),0)</f>
        <v>0</v>
      </c>
      <c r="H167" s="1" cm="1">
        <f t="array" aca="1" ref="H167" ca="1">IF(AND($B167=H$28,$B167=$B168-1),NPV(discount_rate,OFFSET(H132,,,,COUNTA($G$120:$CE$120)-COUNTA($G$120:H$120)+1)-OFFSET(H133,,,,COUNTA($G$120:$CE$120)-COUNTA($G$120:H$120)+1))*(1+discount_rate),0)</f>
        <v>0</v>
      </c>
      <c r="I167" s="1" cm="1">
        <f t="array" aca="1" ref="I167" ca="1">IF(AND($B167=I$28,$B167=$B168-1),NPV(discount_rate,OFFSET(I132,,,,COUNTA($G$120:$CE$120)-COUNTA($G$120:I$120)+1)-OFFSET(I133,,,,COUNTA($G$120:$CE$120)-COUNTA($G$120:I$120)+1))*(1+discount_rate),0)</f>
        <v>0</v>
      </c>
      <c r="J167" s="1" cm="1">
        <f t="array" aca="1" ref="J167" ca="1">IF(AND($B167=J$28,$B167=$B168-1),NPV(discount_rate,OFFSET(J132,,,,COUNTA($G$120:$CE$120)-COUNTA($G$120:J$120)+1)-OFFSET(J133,,,,COUNTA($G$120:$CE$120)-COUNTA($G$120:J$120)+1))*(1+discount_rate),0)</f>
        <v>0</v>
      </c>
      <c r="K167" s="1" cm="1">
        <f t="array" aca="1" ref="K167" ca="1">IF(AND($B167=K$28,$B167=$B168-1),NPV(discount_rate,OFFSET(K132,,,,COUNTA($G$120:$CE$120)-COUNTA($G$120:K$120)+1)-OFFSET(K133,,,,COUNTA($G$120:$CE$120)-COUNTA($G$120:K$120)+1))*(1+discount_rate),0)</f>
        <v>0</v>
      </c>
      <c r="L167" s="1" cm="1">
        <f t="array" aca="1" ref="L167" ca="1">IF(AND($B167=L$28,$B167=$B168-1),NPV(discount_rate,OFFSET(L132,,,,COUNTA($G$120:$CE$120)-COUNTA($G$120:L$120)+1)-OFFSET(L133,,,,COUNTA($G$120:$CE$120)-COUNTA($G$120:L$120)+1))*(1+discount_rate),0)</f>
        <v>0</v>
      </c>
      <c r="M167" s="1" cm="1">
        <f t="array" aca="1" ref="M167" ca="1">IF(AND($B167=M$28,$B167=$B168-1),NPV(discount_rate,OFFSET(M132,,,,COUNTA($G$120:$CE$120)-COUNTA($G$120:M$120)+1)-OFFSET(M133,,,,COUNTA($G$120:$CE$120)-COUNTA($G$120:M$120)+1))*(1+discount_rate),0)</f>
        <v>0</v>
      </c>
      <c r="N167" s="1" cm="1">
        <f t="array" aca="1" ref="N167" ca="1">IF(AND($B167=N$28,$B167=$B168-1),NPV(discount_rate,OFFSET(N132,,,,COUNTA($G$120:$CE$120)-COUNTA($G$120:N$120)+1)-OFFSET(N133,,,,COUNTA($G$120:$CE$120)-COUNTA($G$120:N$120)+1))*(1+discount_rate),0)</f>
        <v>0</v>
      </c>
      <c r="O167" s="1" cm="1">
        <f t="array" aca="1" ref="O167" ca="1">IF(AND($B167=O$28,$B167=$B168-1),NPV(discount_rate,OFFSET(O132,,,,COUNTA($G$120:$CE$120)-COUNTA($G$120:O$120)+1)-OFFSET(O133,,,,COUNTA($G$120:$CE$120)-COUNTA($G$120:O$120)+1))*(1+discount_rate),0)</f>
        <v>0</v>
      </c>
      <c r="P167" s="1" cm="1">
        <f t="array" aca="1" ref="P167" ca="1">IF(AND($B167=P$28,$B167=$B168-1),NPV(discount_rate,OFFSET(P132,,,,COUNTA($G$120:$CE$120)-COUNTA($G$120:P$120)+1)-OFFSET(P133,,,,COUNTA($G$120:$CE$120)-COUNTA($G$120:P$120)+1))*(1+discount_rate),0)</f>
        <v>0</v>
      </c>
      <c r="Q167" s="1" cm="1">
        <f t="array" aca="1" ref="Q167" ca="1">IF(AND($B167=Q$28,$B167=$B168-1),NPV(discount_rate,OFFSET(Q132,,,,COUNTA($G$120:$CE$120)-COUNTA($G$120:Q$120)+1)-OFFSET(Q133,,,,COUNTA($G$120:$CE$120)-COUNTA($G$120:Q$120)+1))*(1+discount_rate),0)</f>
        <v>0</v>
      </c>
      <c r="R167" s="1" cm="1">
        <f t="array" aca="1" ref="R167" ca="1">IF(AND($B167=R$28,$B167=$B168-1),NPV(discount_rate,OFFSET(R132,,,,COUNTA($G$120:$CE$120)-COUNTA($G$120:R$120)+1)-OFFSET(R133,,,,COUNTA($G$120:$CE$120)-COUNTA($G$120:R$120)+1))*(1+discount_rate),0)</f>
        <v>0</v>
      </c>
      <c r="S167" s="1" cm="1">
        <f t="array" aca="1" ref="S167" ca="1">IF(AND($B167=S$28,$B167=$B168-1),NPV(discount_rate,OFFSET(S132,,,,COUNTA($G$120:$CE$120)-COUNTA($G$120:S$120)+1)-OFFSET(S133,,,,COUNTA($G$120:$CE$120)-COUNTA($G$120:S$120)+1))*(1+discount_rate),0)</f>
        <v>311.53534200619674</v>
      </c>
      <c r="T167" s="1" cm="1">
        <f t="array" aca="1" ref="T167" ca="1">IF(AND($B167=T$28,$B167=$B168-1),NPV(discount_rate,OFFSET(T132,,,,COUNTA($G$120:$CE$120)-COUNTA($G$120:T$120)+1)-OFFSET(T133,,,,COUNTA($G$120:$CE$120)-COUNTA($G$120:T$120)+1))*(1+discount_rate),0)</f>
        <v>0</v>
      </c>
      <c r="U167" s="1" cm="1">
        <f t="array" aca="1" ref="U167" ca="1">IF(AND($B167=U$28,$B167=$B168-1),NPV(discount_rate,OFFSET(U132,,,,COUNTA($G$120:$CE$120)-COUNTA($G$120:U$120)+1)-OFFSET(U133,,,,COUNTA($G$120:$CE$120)-COUNTA($G$120:U$120)+1))*(1+discount_rate),0)</f>
        <v>0</v>
      </c>
      <c r="V167" s="1" cm="1">
        <f t="array" aca="1" ref="V167" ca="1">IF(AND($B167=V$28,$B167=$B168-1),NPV(discount_rate,OFFSET(V132,,,,COUNTA($G$120:$CE$120)-COUNTA($G$120:V$120)+1)-OFFSET(V133,,,,COUNTA($G$120:$CE$120)-COUNTA($G$120:V$120)+1))*(1+discount_rate),0)</f>
        <v>0</v>
      </c>
      <c r="W167" s="1" cm="1">
        <f t="array" aca="1" ref="W167" ca="1">IF(AND($B167=W$28,$B167=$B168-1),NPV(discount_rate,OFFSET(W132,,,,COUNTA($G$120:$CE$120)-COUNTA($G$120:W$120)+1)-OFFSET(W133,,,,COUNTA($G$120:$CE$120)-COUNTA($G$120:W$120)+1))*(1+discount_rate),0)</f>
        <v>0</v>
      </c>
      <c r="X167" s="1" cm="1">
        <f t="array" aca="1" ref="X167" ca="1">IF(AND($B167=X$28,$B167=$B168-1),NPV(discount_rate,OFFSET(X132,,,,COUNTA($G$120:$CE$120)-COUNTA($G$120:X$120)+1)-OFFSET(X133,,,,COUNTA($G$120:$CE$120)-COUNTA($G$120:X$120)+1))*(1+discount_rate),0)</f>
        <v>0</v>
      </c>
      <c r="Y167" s="1" cm="1">
        <f t="array" aca="1" ref="Y167" ca="1">IF(AND($B167=Y$28,$B167=$B168-1),NPV(discount_rate,OFFSET(Y132,,,,COUNTA($G$120:$CE$120)-COUNTA($G$120:Y$120)+1)-OFFSET(Y133,,,,COUNTA($G$120:$CE$120)-COUNTA($G$120:Y$120)+1))*(1+discount_rate),0)</f>
        <v>0</v>
      </c>
      <c r="Z167" s="1" cm="1">
        <f t="array" aca="1" ref="Z167" ca="1">IF(AND($B167=Z$28,$B167=$B168-1),NPV(discount_rate,OFFSET(Z132,,,,COUNTA($G$120:$CE$120)-COUNTA($G$120:Z$120)+1)-OFFSET(Z133,,,,COUNTA($G$120:$CE$120)-COUNTA($G$120:Z$120)+1))*(1+discount_rate),0)</f>
        <v>0</v>
      </c>
      <c r="AA167" s="1" cm="1">
        <f t="array" aca="1" ref="AA167" ca="1">IF(AND($B167=AA$28,$B167=$B168-1),NPV(discount_rate,OFFSET(AA132,,,,COUNTA($G$120:$CE$120)-COUNTA($G$120:AA$120)+1)-OFFSET(AA133,,,,COUNTA($G$120:$CE$120)-COUNTA($G$120:AA$120)+1))*(1+discount_rate),0)</f>
        <v>0</v>
      </c>
      <c r="AB167" s="1" cm="1">
        <f t="array" aca="1" ref="AB167" ca="1">IF(AND($B167=AB$28,$B167=$B168-1),NPV(discount_rate,OFFSET(AB132,,,,COUNTA($G$120:$CE$120)-COUNTA($G$120:AB$120)+1)-OFFSET(AB133,,,,COUNTA($G$120:$CE$120)-COUNTA($G$120:AB$120)+1))*(1+discount_rate),0)</f>
        <v>0</v>
      </c>
      <c r="AC167" s="1" cm="1">
        <f t="array" aca="1" ref="AC167" ca="1">IF(AND($B167=AC$28,$B167=$B168-1),NPV(discount_rate,OFFSET(AC132,,,,COUNTA($G$120:$CE$120)-COUNTA($G$120:AC$120)+1)-OFFSET(AC133,,,,COUNTA($G$120:$CE$120)-COUNTA($G$120:AC$120)+1))*(1+discount_rate),0)</f>
        <v>0</v>
      </c>
      <c r="AD167" s="1" cm="1">
        <f t="array" aca="1" ref="AD167" ca="1">IF(AND($B167=AD$28,$B167=$B168-1),NPV(discount_rate,OFFSET(AD132,,,,COUNTA($G$120:$CE$120)-COUNTA($G$120:AD$120)+1)-OFFSET(AD133,,,,COUNTA($G$120:$CE$120)-COUNTA($G$120:AD$120)+1))*(1+discount_rate),0)</f>
        <v>0</v>
      </c>
      <c r="AE167" s="1" cm="1">
        <f t="array" aca="1" ref="AE167" ca="1">IF(AND($B167=AE$28,$B167=$B168-1),NPV(discount_rate,OFFSET(AE132,,,,COUNTA($G$120:$CE$120)-COUNTA($G$120:AE$120)+1)-OFFSET(AE133,,,,COUNTA($G$120:$CE$120)-COUNTA($G$120:AE$120)+1))*(1+discount_rate),0)</f>
        <v>0</v>
      </c>
      <c r="AF167" s="1" cm="1">
        <f t="array" aca="1" ref="AF167" ca="1">IF(AND($B167=AF$28,$B167=$B168-1),NPV(discount_rate,OFFSET(AF132,,,,COUNTA($G$120:$CE$120)-COUNTA($G$120:AF$120)+1)-OFFSET(AF133,,,,COUNTA($G$120:$CE$120)-COUNTA($G$120:AF$120)+1))*(1+discount_rate),0)</f>
        <v>0</v>
      </c>
      <c r="AG167" s="1" cm="1">
        <f t="array" aca="1" ref="AG167" ca="1">IF(AND($B167=AG$28,$B167=$B168-1),NPV(discount_rate,OFFSET(AG132,,,,COUNTA($G$120:$CE$120)-COUNTA($G$120:AG$120)+1)-OFFSET(AG133,,,,COUNTA($G$120:$CE$120)-COUNTA($G$120:AG$120)+1))*(1+discount_rate),0)</f>
        <v>0</v>
      </c>
      <c r="AH167" s="1" cm="1">
        <f t="array" aca="1" ref="AH167" ca="1">IF(AND($B167=AH$28,$B167=$B168-1),NPV(discount_rate,OFFSET(AH132,,,,COUNTA($G$120:$CE$120)-COUNTA($G$120:AH$120)+1)-OFFSET(AH133,,,,COUNTA($G$120:$CE$120)-COUNTA($G$120:AH$120)+1))*(1+discount_rate),0)</f>
        <v>0</v>
      </c>
      <c r="AI167" s="1" cm="1">
        <f t="array" aca="1" ref="AI167" ca="1">IF(AND($B167=AI$28,$B167=$B168-1),NPV(discount_rate,OFFSET(AI132,,,,COUNTA($G$120:$CE$120)-COUNTA($G$120:AI$120)+1)-OFFSET(AI133,,,,COUNTA($G$120:$CE$120)-COUNTA($G$120:AI$120)+1))*(1+discount_rate),0)</f>
        <v>0</v>
      </c>
      <c r="AJ167" s="1" cm="1">
        <f t="array" aca="1" ref="AJ167" ca="1">IF(AND($B167=AJ$28,$B167=$B168-1),NPV(discount_rate,OFFSET(AJ132,,,,COUNTA($G$120:$CE$120)-COUNTA($G$120:AJ$120)+1)-OFFSET(AJ133,,,,COUNTA($G$120:$CE$120)-COUNTA($G$120:AJ$120)+1))*(1+discount_rate),0)</f>
        <v>0</v>
      </c>
      <c r="AK167" s="1" cm="1">
        <f t="array" aca="1" ref="AK167" ca="1">IF(AND($B167=AK$28,$B167=$B168-1),NPV(discount_rate,OFFSET(AK132,,,,COUNTA($G$120:$CE$120)-COUNTA($G$120:AK$120)+1)-OFFSET(AK133,,,,COUNTA($G$120:$CE$120)-COUNTA($G$120:AK$120)+1))*(1+discount_rate),0)</f>
        <v>0</v>
      </c>
      <c r="AL167" s="1" cm="1">
        <f t="array" aca="1" ref="AL167" ca="1">IF(AND($B167=AL$28,$B167=$B168-1),NPV(discount_rate,OFFSET(AL132,,,,COUNTA($G$120:$CE$120)-COUNTA($G$120:AL$120)+1)-OFFSET(AL133,,,,COUNTA($G$120:$CE$120)-COUNTA($G$120:AL$120)+1))*(1+discount_rate),0)</f>
        <v>0</v>
      </c>
      <c r="AM167" s="1" cm="1">
        <f t="array" aca="1" ref="AM167" ca="1">IF(AND($B167=AM$28,$B167=$B168-1),NPV(discount_rate,OFFSET(AM132,,,,COUNTA($G$120:$CE$120)-COUNTA($G$120:AM$120)+1)-OFFSET(AM133,,,,COUNTA($G$120:$CE$120)-COUNTA($G$120:AM$120)+1))*(1+discount_rate),0)</f>
        <v>0</v>
      </c>
      <c r="AN167" s="1" cm="1">
        <f t="array" aca="1" ref="AN167" ca="1">IF(AND($B167=AN$28,$B167=$B168-1),NPV(discount_rate,OFFSET(AN132,,,,COUNTA($G$120:$CE$120)-COUNTA($G$120:AN$120)+1)-OFFSET(AN133,,,,COUNTA($G$120:$CE$120)-COUNTA($G$120:AN$120)+1))*(1+discount_rate),0)</f>
        <v>0</v>
      </c>
      <c r="AO167" s="1" cm="1">
        <f t="array" aca="1" ref="AO167" ca="1">IF(AND($B167=AO$28,$B167=$B168-1),NPV(discount_rate,OFFSET(AO132,,,,COUNTA($G$120:$CE$120)-COUNTA($G$120:AO$120)+1)-OFFSET(AO133,,,,COUNTA($G$120:$CE$120)-COUNTA($G$120:AO$120)+1))*(1+discount_rate),0)</f>
        <v>0</v>
      </c>
      <c r="AP167" s="1" cm="1">
        <f t="array" aca="1" ref="AP167" ca="1">IF(AND($B167=AP$28,$B167=$B168-1),NPV(discount_rate,OFFSET(AP132,,,,COUNTA($G$120:$CE$120)-COUNTA($G$120:AP$120)+1)-OFFSET(AP133,,,,COUNTA($G$120:$CE$120)-COUNTA($G$120:AP$120)+1))*(1+discount_rate),0)</f>
        <v>0</v>
      </c>
      <c r="AQ167" s="1" cm="1">
        <f t="array" aca="1" ref="AQ167" ca="1">IF(AND($B167=AQ$28,$B167=$B168-1),NPV(discount_rate,OFFSET(AQ132,,,,COUNTA($G$120:$CE$120)-COUNTA($G$120:AQ$120)+1)-OFFSET(AQ133,,,,COUNTA($G$120:$CE$120)-COUNTA($G$120:AQ$120)+1))*(1+discount_rate),0)</f>
        <v>0</v>
      </c>
      <c r="AR167" s="1" cm="1">
        <f t="array" aca="1" ref="AR167" ca="1">IF(AND($B167=AR$28,$B167=$B168-1),NPV(discount_rate,OFFSET(AR132,,,,COUNTA($G$120:$CE$120)-COUNTA($G$120:AR$120)+1)-OFFSET(AR133,,,,COUNTA($G$120:$CE$120)-COUNTA($G$120:AR$120)+1))*(1+discount_rate),0)</f>
        <v>0</v>
      </c>
      <c r="AS167" s="1" cm="1">
        <f t="array" aca="1" ref="AS167" ca="1">IF(AND($B167=AS$28,$B167=$B168-1),NPV(discount_rate,OFFSET(AS132,,,,COUNTA($G$120:$CE$120)-COUNTA($G$120:AS$120)+1)-OFFSET(AS133,,,,COUNTA($G$120:$CE$120)-COUNTA($G$120:AS$120)+1))*(1+discount_rate),0)</f>
        <v>0</v>
      </c>
      <c r="AT167" s="1" cm="1">
        <f t="array" aca="1" ref="AT167" ca="1">IF(AND($B167=AT$28,$B167=$B168-1),NPV(discount_rate,OFFSET(AT132,,,,COUNTA($G$120:$CE$120)-COUNTA($G$120:AT$120)+1)-OFFSET(AT133,,,,COUNTA($G$120:$CE$120)-COUNTA($G$120:AT$120)+1))*(1+discount_rate),0)</f>
        <v>0</v>
      </c>
      <c r="AU167" s="1" cm="1">
        <f t="array" aca="1" ref="AU167" ca="1">IF(AND($B167=AU$28,$B167=$B168-1),NPV(discount_rate,OFFSET(AU132,,,,COUNTA($G$120:$CE$120)-COUNTA($G$120:AU$120)+1)-OFFSET(AU133,,,,COUNTA($G$120:$CE$120)-COUNTA($G$120:AU$120)+1))*(1+discount_rate),0)</f>
        <v>0</v>
      </c>
      <c r="AV167" s="1" cm="1">
        <f t="array" aca="1" ref="AV167" ca="1">IF(AND($B167=AV$28,$B167=$B168-1),NPV(discount_rate,OFFSET(AV132,,,,COUNTA($G$120:$CE$120)-COUNTA($G$120:AV$120)+1)-OFFSET(AV133,,,,COUNTA($G$120:$CE$120)-COUNTA($G$120:AV$120)+1))*(1+discount_rate),0)</f>
        <v>0</v>
      </c>
      <c r="AW167" s="1" cm="1">
        <f t="array" aca="1" ref="AW167" ca="1">IF(AND($B167=AW$28,$B167=$B168-1),NPV(discount_rate,OFFSET(AW132,,,,COUNTA($G$120:$CE$120)-COUNTA($G$120:AW$120)+1)-OFFSET(AW133,,,,COUNTA($G$120:$CE$120)-COUNTA($G$120:AW$120)+1))*(1+discount_rate),0)</f>
        <v>0</v>
      </c>
      <c r="AX167" s="1" cm="1">
        <f t="array" aca="1" ref="AX167" ca="1">IF(AND($B167=AX$28,$B167=$B168-1),NPV(discount_rate,OFFSET(AX132,,,,COUNTA($G$120:$CE$120)-COUNTA($G$120:AX$120)+1)-OFFSET(AX133,,,,COUNTA($G$120:$CE$120)-COUNTA($G$120:AX$120)+1))*(1+discount_rate),0)</f>
        <v>0</v>
      </c>
      <c r="AY167" s="1" cm="1">
        <f t="array" aca="1" ref="AY167" ca="1">IF(AND($B167=AY$28,$B167=$B168-1),NPV(discount_rate,OFFSET(AY132,,,,COUNTA($G$120:$CE$120)-COUNTA($G$120:AY$120)+1)-OFFSET(AY133,,,,COUNTA($G$120:$CE$120)-COUNTA($G$120:AY$120)+1))*(1+discount_rate),0)</f>
        <v>0</v>
      </c>
      <c r="AZ167" s="1" cm="1">
        <f t="array" aca="1" ref="AZ167" ca="1">IF(AND($B167=AZ$28,$B167=$B168-1),NPV(discount_rate,OFFSET(AZ132,,,,COUNTA($G$120:$CE$120)-COUNTA($G$120:AZ$120)+1)-OFFSET(AZ133,,,,COUNTA($G$120:$CE$120)-COUNTA($G$120:AZ$120)+1))*(1+discount_rate),0)</f>
        <v>0</v>
      </c>
      <c r="BA167" s="1" cm="1">
        <f t="array" aca="1" ref="BA167" ca="1">IF(AND($B167=BA$28,$B167=$B168-1),NPV(discount_rate,OFFSET(BA132,,,,COUNTA($G$120:$CE$120)-COUNTA($G$120:BA$120)+1)-OFFSET(BA133,,,,COUNTA($G$120:$CE$120)-COUNTA($G$120:BA$120)+1))*(1+discount_rate),0)</f>
        <v>0</v>
      </c>
      <c r="BB167" s="1" cm="1">
        <f t="array" aca="1" ref="BB167" ca="1">IF(AND($B167=BB$28,$B167=$B168-1),NPV(discount_rate,OFFSET(BB132,,,,COUNTA($G$120:$CE$120)-COUNTA($G$120:BB$120)+1)-OFFSET(BB133,,,,COUNTA($G$120:$CE$120)-COUNTA($G$120:BB$120)+1))*(1+discount_rate),0)</f>
        <v>0</v>
      </c>
      <c r="BC167" s="1" cm="1">
        <f t="array" aca="1" ref="BC167" ca="1">IF(AND($B167=BC$28,$B167=$B168-1),NPV(discount_rate,OFFSET(BC132,,,,COUNTA($G$120:$CE$120)-COUNTA($G$120:BC$120)+1)-OFFSET(BC133,,,,COUNTA($G$120:$CE$120)-COUNTA($G$120:BC$120)+1))*(1+discount_rate),0)</f>
        <v>0</v>
      </c>
      <c r="BD167" s="1" cm="1">
        <f t="array" aca="1" ref="BD167" ca="1">IF(AND($B167=BD$28,$B167=$B168-1),NPV(discount_rate,OFFSET(BD132,,,,COUNTA($G$120:$CE$120)-COUNTA($G$120:BD$120)+1)-OFFSET(BD133,,,,COUNTA($G$120:$CE$120)-COUNTA($G$120:BD$120)+1))*(1+discount_rate),0)</f>
        <v>0</v>
      </c>
      <c r="BE167" s="1" cm="1">
        <f t="array" aca="1" ref="BE167" ca="1">IF(AND($B167=BE$28,$B167=$B168-1),NPV(discount_rate,OFFSET(BE132,,,,COUNTA($G$120:$CE$120)-COUNTA($G$120:BE$120)+1)-OFFSET(BE133,,,,COUNTA($G$120:$CE$120)-COUNTA($G$120:BE$120)+1))*(1+discount_rate),0)</f>
        <v>0</v>
      </c>
      <c r="BF167" s="1" cm="1">
        <f t="array" aca="1" ref="BF167" ca="1">IF(AND($B167=BF$28,$B167=$B168-1),NPV(discount_rate,OFFSET(BF132,,,,COUNTA($G$120:$CE$120)-COUNTA($G$120:BF$120)+1)-OFFSET(BF133,,,,COUNTA($G$120:$CE$120)-COUNTA($G$120:BF$120)+1))*(1+discount_rate),0)</f>
        <v>0</v>
      </c>
      <c r="BG167" s="1" cm="1">
        <f t="array" aca="1" ref="BG167" ca="1">IF(AND($B167=BG$28,$B167=$B168-1),NPV(discount_rate,OFFSET(BG132,,,,COUNTA($G$120:$CE$120)-COUNTA($G$120:BG$120)+1)-OFFSET(BG133,,,,COUNTA($G$120:$CE$120)-COUNTA($G$120:BG$120)+1))*(1+discount_rate),0)</f>
        <v>0</v>
      </c>
      <c r="BH167" s="1" cm="1">
        <f t="array" aca="1" ref="BH167" ca="1">IF(AND($B167=BH$28,$B167=$B168-1),NPV(discount_rate,OFFSET(BH132,,,,COUNTA($G$120:$CE$120)-COUNTA($G$120:BH$120)+1)-OFFSET(BH133,,,,COUNTA($G$120:$CE$120)-COUNTA($G$120:BH$120)+1))*(1+discount_rate),0)</f>
        <v>0</v>
      </c>
      <c r="BI167" s="1" cm="1">
        <f t="array" aca="1" ref="BI167" ca="1">IF(AND($B167=BI$28,$B167=$B168-1),NPV(discount_rate,OFFSET(BI132,,,,COUNTA($G$120:$CE$120)-COUNTA($G$120:BI$120)+1)-OFFSET(BI133,,,,COUNTA($G$120:$CE$120)-COUNTA($G$120:BI$120)+1))*(1+discount_rate),0)</f>
        <v>0</v>
      </c>
      <c r="BJ167" s="1" cm="1">
        <f t="array" aca="1" ref="BJ167" ca="1">IF(AND($B167=BJ$28,$B167=$B168-1),NPV(discount_rate,OFFSET(BJ132,,,,COUNTA($G$120:$CE$120)-COUNTA($G$120:BJ$120)+1)-OFFSET(BJ133,,,,COUNTA($G$120:$CE$120)-COUNTA($G$120:BJ$120)+1))*(1+discount_rate),0)</f>
        <v>0</v>
      </c>
      <c r="BK167" s="1" cm="1">
        <f t="array" aca="1" ref="BK167" ca="1">IF(AND($B167=BK$28,$B167=$B168-1),NPV(discount_rate,OFFSET(BK132,,,,COUNTA($G$120:$CE$120)-COUNTA($G$120:BK$120)+1)-OFFSET(BK133,,,,COUNTA($G$120:$CE$120)-COUNTA($G$120:BK$120)+1))*(1+discount_rate),0)</f>
        <v>0</v>
      </c>
      <c r="BL167" s="1" cm="1">
        <f t="array" aca="1" ref="BL167" ca="1">IF(AND($B167=BL$28,$B167=$B168-1),NPV(discount_rate,OFFSET(BL132,,,,COUNTA($G$120:$CE$120)-COUNTA($G$120:BL$120)+1)-OFFSET(BL133,,,,COUNTA($G$120:$CE$120)-COUNTA($G$120:BL$120)+1))*(1+discount_rate),0)</f>
        <v>0</v>
      </c>
      <c r="BM167" s="1" cm="1">
        <f t="array" aca="1" ref="BM167" ca="1">IF(AND($B167=BM$28,$B167=$B168-1),NPV(discount_rate,OFFSET(BM132,,,,COUNTA($G$120:$CE$120)-COUNTA($G$120:BM$120)+1)-OFFSET(BM133,,,,COUNTA($G$120:$CE$120)-COUNTA($G$120:BM$120)+1))*(1+discount_rate),0)</f>
        <v>0</v>
      </c>
      <c r="BN167" s="1" cm="1">
        <f t="array" aca="1" ref="BN167" ca="1">IF(AND($B167=BN$28,$B167=$B168-1),NPV(discount_rate,OFFSET(BN132,,,,COUNTA($G$120:$CE$120)-COUNTA($G$120:BN$120)+1)-OFFSET(BN133,,,,COUNTA($G$120:$CE$120)-COUNTA($G$120:BN$120)+1))*(1+discount_rate),0)</f>
        <v>0</v>
      </c>
      <c r="BO167" s="1" cm="1">
        <f t="array" aca="1" ref="BO167" ca="1">IF(AND($B167=BO$28,$B167=$B168-1),NPV(discount_rate,OFFSET(BO132,,,,COUNTA($G$120:$CE$120)-COUNTA($G$120:BO$120)+1)-OFFSET(BO133,,,,COUNTA($G$120:$CE$120)-COUNTA($G$120:BO$120)+1))*(1+discount_rate),0)</f>
        <v>0</v>
      </c>
      <c r="BP167" s="1" cm="1">
        <f t="array" aca="1" ref="BP167" ca="1">IF(AND($B167=BP$28,$B167=$B168-1),NPV(discount_rate,OFFSET(BP132,,,,COUNTA($G$120:$CE$120)-COUNTA($G$120:BP$120)+1)-OFFSET(BP133,,,,COUNTA($G$120:$CE$120)-COUNTA($G$120:BP$120)+1))*(1+discount_rate),0)</f>
        <v>0</v>
      </c>
      <c r="BQ167" s="1" cm="1">
        <f t="array" aca="1" ref="BQ167" ca="1">IF(AND($B167=BQ$28,$B167=$B168-1),NPV(discount_rate,OFFSET(BQ132,,,,COUNTA($G$120:$CE$120)-COUNTA($G$120:BQ$120)+1)-OFFSET(BQ133,,,,COUNTA($G$120:$CE$120)-COUNTA($G$120:BQ$120)+1))*(1+discount_rate),0)</f>
        <v>0</v>
      </c>
      <c r="BR167" s="1" cm="1">
        <f t="array" aca="1" ref="BR167" ca="1">IF(AND($B167=BR$28,$B167=$B168-1),NPV(discount_rate,OFFSET(BR132,,,,COUNTA($G$120:$CE$120)-COUNTA($G$120:BR$120)+1)-OFFSET(BR133,,,,COUNTA($G$120:$CE$120)-COUNTA($G$120:BR$120)+1))*(1+discount_rate),0)</f>
        <v>0</v>
      </c>
      <c r="BS167" s="1" cm="1">
        <f t="array" aca="1" ref="BS167" ca="1">IF(AND($B167=BS$28,$B167=$B168-1),NPV(discount_rate,OFFSET(BS132,,,,COUNTA($G$120:$CE$120)-COUNTA($G$120:BS$120)+1)-OFFSET(BS133,,,,COUNTA($G$120:$CE$120)-COUNTA($G$120:BS$120)+1))*(1+discount_rate),0)</f>
        <v>0</v>
      </c>
      <c r="BT167" s="1" cm="1">
        <f t="array" aca="1" ref="BT167" ca="1">IF(AND($B167=BT$28,$B167=$B168-1),NPV(discount_rate,OFFSET(BT132,,,,COUNTA($G$120:$CE$120)-COUNTA($G$120:BT$120)+1)-OFFSET(BT133,,,,COUNTA($G$120:$CE$120)-COUNTA($G$120:BT$120)+1))*(1+discount_rate),0)</f>
        <v>0</v>
      </c>
      <c r="BU167" s="1" cm="1">
        <f t="array" aca="1" ref="BU167" ca="1">IF(AND($B167=BU$28,$B167=$B168-1),NPV(discount_rate,OFFSET(BU132,,,,COUNTA($G$120:$CE$120)-COUNTA($G$120:BU$120)+1)-OFFSET(BU133,,,,COUNTA($G$120:$CE$120)-COUNTA($G$120:BU$120)+1))*(1+discount_rate),0)</f>
        <v>0</v>
      </c>
      <c r="BV167" s="1" cm="1">
        <f t="array" aca="1" ref="BV167" ca="1">IF(AND($B167=BV$28,$B167=$B168-1),NPV(discount_rate,OFFSET(BV132,,,,COUNTA($G$120:$CE$120)-COUNTA($G$120:BV$120)+1)-OFFSET(BV133,,,,COUNTA($G$120:$CE$120)-COUNTA($G$120:BV$120)+1))*(1+discount_rate),0)</f>
        <v>0</v>
      </c>
      <c r="BW167" s="1" cm="1">
        <f t="array" aca="1" ref="BW167" ca="1">IF(AND($B167=BW$28,$B167=$B168-1),NPV(discount_rate,OFFSET(BW132,,,,COUNTA($G$120:$CE$120)-COUNTA($G$120:BW$120)+1)-OFFSET(BW133,,,,COUNTA($G$120:$CE$120)-COUNTA($G$120:BW$120)+1))*(1+discount_rate),0)</f>
        <v>0</v>
      </c>
      <c r="BX167" s="1" cm="1">
        <f t="array" aca="1" ref="BX167" ca="1">IF(AND($B167=BX$28,$B167=$B168-1),NPV(discount_rate,OFFSET(BX132,,,,COUNTA($G$120:$CE$120)-COUNTA($G$120:BX$120)+1)-OFFSET(BX133,,,,COUNTA($G$120:$CE$120)-COUNTA($G$120:BX$120)+1))*(1+discount_rate),0)</f>
        <v>0</v>
      </c>
      <c r="BY167" s="1" cm="1">
        <f t="array" aca="1" ref="BY167" ca="1">IF(AND($B167=BY$28,$B167=$B168-1),NPV(discount_rate,OFFSET(BY132,,,,COUNTA($G$120:$CE$120)-COUNTA($G$120:BY$120)+1)-OFFSET(BY133,,,,COUNTA($G$120:$CE$120)-COUNTA($G$120:BY$120)+1))*(1+discount_rate),0)</f>
        <v>0</v>
      </c>
      <c r="BZ167" s="1" cm="1">
        <f t="array" aca="1" ref="BZ167" ca="1">IF(AND($B167=BZ$28,$B167=$B168-1),NPV(discount_rate,OFFSET(BZ132,,,,COUNTA($G$120:$CE$120)-COUNTA($G$120:BZ$120)+1)-OFFSET(BZ133,,,,COUNTA($G$120:$CE$120)-COUNTA($G$120:BZ$120)+1))*(1+discount_rate),0)</f>
        <v>0</v>
      </c>
      <c r="CA167" s="1" cm="1">
        <f t="array" aca="1" ref="CA167" ca="1">IF(AND($B167=CA$28,$B167=$B168-1),NPV(discount_rate,OFFSET(CA132,,,,COUNTA($G$120:$CE$120)-COUNTA($G$120:CA$120)+1)-OFFSET(CA133,,,,COUNTA($G$120:$CE$120)-COUNTA($G$120:CA$120)+1))*(1+discount_rate),0)</f>
        <v>0</v>
      </c>
      <c r="CB167" s="1" cm="1">
        <f t="array" aca="1" ref="CB167" ca="1">IF(AND($B167=CB$28,$B167=$B168-1),NPV(discount_rate,OFFSET(CB132,,,,COUNTA($G$120:$CE$120)-COUNTA($G$120:CB$120)+1)-OFFSET(CB133,,,,COUNTA($G$120:$CE$120)-COUNTA($G$120:CB$120)+1))*(1+discount_rate),0)</f>
        <v>0</v>
      </c>
      <c r="CC167" s="1" cm="1">
        <f t="array" aca="1" ref="CC167" ca="1">IF(AND($B167=CC$28,$B167=$B168-1),NPV(discount_rate,OFFSET(CC132,,,,COUNTA($G$120:$CE$120)-COUNTA($G$120:CC$120)+1)-OFFSET(CC133,,,,COUNTA($G$120:$CE$120)-COUNTA($G$120:CC$120)+1))*(1+discount_rate),0)</f>
        <v>0</v>
      </c>
      <c r="CD167" s="1" cm="1">
        <f t="array" aca="1" ref="CD167" ca="1">IF(AND($B167=CD$28,$B167=$B168-1),NPV(discount_rate,OFFSET(CD132,,,,COUNTA($G$120:$CE$120)-COUNTA($G$120:CD$120)+1)-OFFSET(CD133,,,,COUNTA($G$120:$CE$120)-COUNTA($G$120:CD$120)+1))*(1+discount_rate),0)</f>
        <v>0</v>
      </c>
      <c r="CE167" s="1" cm="1">
        <f t="array" aca="1" ref="CE167" ca="1">IF(AND($B167=CE$28,$B167=$B168-1),NPV(discount_rate,OFFSET(CE132,,,,COUNTA($G$120:$CE$120)-COUNTA($G$120:CE$120)+1)-OFFSET(CE133,,,,COUNTA($G$120:$CE$120)-COUNTA($G$120:CE$120)+1))*(1+discount_rate),0)</f>
        <v>0</v>
      </c>
    </row>
    <row r="168" spans="2:83" x14ac:dyDescent="0.35">
      <c r="B168">
        <f t="shared" si="164"/>
        <v>2037</v>
      </c>
      <c r="D168" t="s">
        <v>29</v>
      </c>
      <c r="G168" s="1" cm="1">
        <f t="array" aca="1" ref="G168" ca="1">IF(AND($B168=G$28,$B168=$B169-1),NPV(discount_rate,OFFSET(G133,,,,COUNTA($G$120:$CE$120)-COUNTA($G$120:G$120)+1)-OFFSET(G134,,,,COUNTA($G$120:$CE$120)-COUNTA($G$120:G$120)+1))*(1+discount_rate),0)</f>
        <v>0</v>
      </c>
      <c r="H168" s="1" cm="1">
        <f t="array" aca="1" ref="H168" ca="1">IF(AND($B168=H$28,$B168=$B169-1),NPV(discount_rate,OFFSET(H133,,,,COUNTA($G$120:$CE$120)-COUNTA($G$120:H$120)+1)-OFFSET(H134,,,,COUNTA($G$120:$CE$120)-COUNTA($G$120:H$120)+1))*(1+discount_rate),0)</f>
        <v>0</v>
      </c>
      <c r="I168" s="1" cm="1">
        <f t="array" aca="1" ref="I168" ca="1">IF(AND($B168=I$28,$B168=$B169-1),NPV(discount_rate,OFFSET(I133,,,,COUNTA($G$120:$CE$120)-COUNTA($G$120:I$120)+1)-OFFSET(I134,,,,COUNTA($G$120:$CE$120)-COUNTA($G$120:I$120)+1))*(1+discount_rate),0)</f>
        <v>0</v>
      </c>
      <c r="J168" s="1" cm="1">
        <f t="array" aca="1" ref="J168" ca="1">IF(AND($B168=J$28,$B168=$B169-1),NPV(discount_rate,OFFSET(J133,,,,COUNTA($G$120:$CE$120)-COUNTA($G$120:J$120)+1)-OFFSET(J134,,,,COUNTA($G$120:$CE$120)-COUNTA($G$120:J$120)+1))*(1+discount_rate),0)</f>
        <v>0</v>
      </c>
      <c r="K168" s="1" cm="1">
        <f t="array" aca="1" ref="K168" ca="1">IF(AND($B168=K$28,$B168=$B169-1),NPV(discount_rate,OFFSET(K133,,,,COUNTA($G$120:$CE$120)-COUNTA($G$120:K$120)+1)-OFFSET(K134,,,,COUNTA($G$120:$CE$120)-COUNTA($G$120:K$120)+1))*(1+discount_rate),0)</f>
        <v>0</v>
      </c>
      <c r="L168" s="1" cm="1">
        <f t="array" aca="1" ref="L168" ca="1">IF(AND($B168=L$28,$B168=$B169-1),NPV(discount_rate,OFFSET(L133,,,,COUNTA($G$120:$CE$120)-COUNTA($G$120:L$120)+1)-OFFSET(L134,,,,COUNTA($G$120:$CE$120)-COUNTA($G$120:L$120)+1))*(1+discount_rate),0)</f>
        <v>0</v>
      </c>
      <c r="M168" s="1" cm="1">
        <f t="array" aca="1" ref="M168" ca="1">IF(AND($B168=M$28,$B168=$B169-1),NPV(discount_rate,OFFSET(M133,,,,COUNTA($G$120:$CE$120)-COUNTA($G$120:M$120)+1)-OFFSET(M134,,,,COUNTA($G$120:$CE$120)-COUNTA($G$120:M$120)+1))*(1+discount_rate),0)</f>
        <v>0</v>
      </c>
      <c r="N168" s="1" cm="1">
        <f t="array" aca="1" ref="N168" ca="1">IF(AND($B168=N$28,$B168=$B169-1),NPV(discount_rate,OFFSET(N133,,,,COUNTA($G$120:$CE$120)-COUNTA($G$120:N$120)+1)-OFFSET(N134,,,,COUNTA($G$120:$CE$120)-COUNTA($G$120:N$120)+1))*(1+discount_rate),0)</f>
        <v>0</v>
      </c>
      <c r="O168" s="1" cm="1">
        <f t="array" aca="1" ref="O168" ca="1">IF(AND($B168=O$28,$B168=$B169-1),NPV(discount_rate,OFFSET(O133,,,,COUNTA($G$120:$CE$120)-COUNTA($G$120:O$120)+1)-OFFSET(O134,,,,COUNTA($G$120:$CE$120)-COUNTA($G$120:O$120)+1))*(1+discount_rate),0)</f>
        <v>0</v>
      </c>
      <c r="P168" s="1" cm="1">
        <f t="array" aca="1" ref="P168" ca="1">IF(AND($B168=P$28,$B168=$B169-1),NPV(discount_rate,OFFSET(P133,,,,COUNTA($G$120:$CE$120)-COUNTA($G$120:P$120)+1)-OFFSET(P134,,,,COUNTA($G$120:$CE$120)-COUNTA($G$120:P$120)+1))*(1+discount_rate),0)</f>
        <v>0</v>
      </c>
      <c r="Q168" s="1" cm="1">
        <f t="array" aca="1" ref="Q168" ca="1">IF(AND($B168=Q$28,$B168=$B169-1),NPV(discount_rate,OFFSET(Q133,,,,COUNTA($G$120:$CE$120)-COUNTA($G$120:Q$120)+1)-OFFSET(Q134,,,,COUNTA($G$120:$CE$120)-COUNTA($G$120:Q$120)+1))*(1+discount_rate),0)</f>
        <v>0</v>
      </c>
      <c r="R168" s="1" cm="1">
        <f t="array" aca="1" ref="R168" ca="1">IF(AND($B168=R$28,$B168=$B169-1),NPV(discount_rate,OFFSET(R133,,,,COUNTA($G$120:$CE$120)-COUNTA($G$120:R$120)+1)-OFFSET(R134,,,,COUNTA($G$120:$CE$120)-COUNTA($G$120:R$120)+1))*(1+discount_rate),0)</f>
        <v>0</v>
      </c>
      <c r="S168" s="1" cm="1">
        <f t="array" aca="1" ref="S168" ca="1">IF(AND($B168=S$28,$B168=$B169-1),NPV(discount_rate,OFFSET(S133,,,,COUNTA($G$120:$CE$120)-COUNTA($G$120:S$120)+1)-OFFSET(S134,,,,COUNTA($G$120:$CE$120)-COUNTA($G$120:S$120)+1))*(1+discount_rate),0)</f>
        <v>0</v>
      </c>
      <c r="T168" s="1" cm="1">
        <f t="array" aca="1" ref="T168" ca="1">IF(AND($B168=T$28,$B168=$B169-1),NPV(discount_rate,OFFSET(T133,,,,COUNTA($G$120:$CE$120)-COUNTA($G$120:T$120)+1)-OFFSET(T134,,,,COUNTA($G$120:$CE$120)-COUNTA($G$120:T$120)+1))*(1+discount_rate),0)</f>
        <v>311.05418661795375</v>
      </c>
      <c r="U168" s="1" cm="1">
        <f t="array" aca="1" ref="U168" ca="1">IF(AND($B168=U$28,$B168=$B169-1),NPV(discount_rate,OFFSET(U133,,,,COUNTA($G$120:$CE$120)-COUNTA($G$120:U$120)+1)-OFFSET(U134,,,,COUNTA($G$120:$CE$120)-COUNTA($G$120:U$120)+1))*(1+discount_rate),0)</f>
        <v>0</v>
      </c>
      <c r="V168" s="1" cm="1">
        <f t="array" aca="1" ref="V168" ca="1">IF(AND($B168=V$28,$B168=$B169-1),NPV(discount_rate,OFFSET(V133,,,,COUNTA($G$120:$CE$120)-COUNTA($G$120:V$120)+1)-OFFSET(V134,,,,COUNTA($G$120:$CE$120)-COUNTA($G$120:V$120)+1))*(1+discount_rate),0)</f>
        <v>0</v>
      </c>
      <c r="W168" s="1" cm="1">
        <f t="array" aca="1" ref="W168" ca="1">IF(AND($B168=W$28,$B168=$B169-1),NPV(discount_rate,OFFSET(W133,,,,COUNTA($G$120:$CE$120)-COUNTA($G$120:W$120)+1)-OFFSET(W134,,,,COUNTA($G$120:$CE$120)-COUNTA($G$120:W$120)+1))*(1+discount_rate),0)</f>
        <v>0</v>
      </c>
      <c r="X168" s="1" cm="1">
        <f t="array" aca="1" ref="X168" ca="1">IF(AND($B168=X$28,$B168=$B169-1),NPV(discount_rate,OFFSET(X133,,,,COUNTA($G$120:$CE$120)-COUNTA($G$120:X$120)+1)-OFFSET(X134,,,,COUNTA($G$120:$CE$120)-COUNTA($G$120:X$120)+1))*(1+discount_rate),0)</f>
        <v>0</v>
      </c>
      <c r="Y168" s="1" cm="1">
        <f t="array" aca="1" ref="Y168" ca="1">IF(AND($B168=Y$28,$B168=$B169-1),NPV(discount_rate,OFFSET(Y133,,,,COUNTA($G$120:$CE$120)-COUNTA($G$120:Y$120)+1)-OFFSET(Y134,,,,COUNTA($G$120:$CE$120)-COUNTA($G$120:Y$120)+1))*(1+discount_rate),0)</f>
        <v>0</v>
      </c>
      <c r="Z168" s="1" cm="1">
        <f t="array" aca="1" ref="Z168" ca="1">IF(AND($B168=Z$28,$B168=$B169-1),NPV(discount_rate,OFFSET(Z133,,,,COUNTA($G$120:$CE$120)-COUNTA($G$120:Z$120)+1)-OFFSET(Z134,,,,COUNTA($G$120:$CE$120)-COUNTA($G$120:Z$120)+1))*(1+discount_rate),0)</f>
        <v>0</v>
      </c>
      <c r="AA168" s="1" cm="1">
        <f t="array" aca="1" ref="AA168" ca="1">IF(AND($B168=AA$28,$B168=$B169-1),NPV(discount_rate,OFFSET(AA133,,,,COUNTA($G$120:$CE$120)-COUNTA($G$120:AA$120)+1)-OFFSET(AA134,,,,COUNTA($G$120:$CE$120)-COUNTA($G$120:AA$120)+1))*(1+discount_rate),0)</f>
        <v>0</v>
      </c>
      <c r="AB168" s="1" cm="1">
        <f t="array" aca="1" ref="AB168" ca="1">IF(AND($B168=AB$28,$B168=$B169-1),NPV(discount_rate,OFFSET(AB133,,,,COUNTA($G$120:$CE$120)-COUNTA($G$120:AB$120)+1)-OFFSET(AB134,,,,COUNTA($G$120:$CE$120)-COUNTA($G$120:AB$120)+1))*(1+discount_rate),0)</f>
        <v>0</v>
      </c>
      <c r="AC168" s="1" cm="1">
        <f t="array" aca="1" ref="AC168" ca="1">IF(AND($B168=AC$28,$B168=$B169-1),NPV(discount_rate,OFFSET(AC133,,,,COUNTA($G$120:$CE$120)-COUNTA($G$120:AC$120)+1)-OFFSET(AC134,,,,COUNTA($G$120:$CE$120)-COUNTA($G$120:AC$120)+1))*(1+discount_rate),0)</f>
        <v>0</v>
      </c>
      <c r="AD168" s="1" cm="1">
        <f t="array" aca="1" ref="AD168" ca="1">IF(AND($B168=AD$28,$B168=$B169-1),NPV(discount_rate,OFFSET(AD133,,,,COUNTA($G$120:$CE$120)-COUNTA($G$120:AD$120)+1)-OFFSET(AD134,,,,COUNTA($G$120:$CE$120)-COUNTA($G$120:AD$120)+1))*(1+discount_rate),0)</f>
        <v>0</v>
      </c>
      <c r="AE168" s="1" cm="1">
        <f t="array" aca="1" ref="AE168" ca="1">IF(AND($B168=AE$28,$B168=$B169-1),NPV(discount_rate,OFFSET(AE133,,,,COUNTA($G$120:$CE$120)-COUNTA($G$120:AE$120)+1)-OFFSET(AE134,,,,COUNTA($G$120:$CE$120)-COUNTA($G$120:AE$120)+1))*(1+discount_rate),0)</f>
        <v>0</v>
      </c>
      <c r="AF168" s="1" cm="1">
        <f t="array" aca="1" ref="AF168" ca="1">IF(AND($B168=AF$28,$B168=$B169-1),NPV(discount_rate,OFFSET(AF133,,,,COUNTA($G$120:$CE$120)-COUNTA($G$120:AF$120)+1)-OFFSET(AF134,,,,COUNTA($G$120:$CE$120)-COUNTA($G$120:AF$120)+1))*(1+discount_rate),0)</f>
        <v>0</v>
      </c>
      <c r="AG168" s="1" cm="1">
        <f t="array" aca="1" ref="AG168" ca="1">IF(AND($B168=AG$28,$B168=$B169-1),NPV(discount_rate,OFFSET(AG133,,,,COUNTA($G$120:$CE$120)-COUNTA($G$120:AG$120)+1)-OFFSET(AG134,,,,COUNTA($G$120:$CE$120)-COUNTA($G$120:AG$120)+1))*(1+discount_rate),0)</f>
        <v>0</v>
      </c>
      <c r="AH168" s="1" cm="1">
        <f t="array" aca="1" ref="AH168" ca="1">IF(AND($B168=AH$28,$B168=$B169-1),NPV(discount_rate,OFFSET(AH133,,,,COUNTA($G$120:$CE$120)-COUNTA($G$120:AH$120)+1)-OFFSET(AH134,,,,COUNTA($G$120:$CE$120)-COUNTA($G$120:AH$120)+1))*(1+discount_rate),0)</f>
        <v>0</v>
      </c>
      <c r="AI168" s="1" cm="1">
        <f t="array" aca="1" ref="AI168" ca="1">IF(AND($B168=AI$28,$B168=$B169-1),NPV(discount_rate,OFFSET(AI133,,,,COUNTA($G$120:$CE$120)-COUNTA($G$120:AI$120)+1)-OFFSET(AI134,,,,COUNTA($G$120:$CE$120)-COUNTA($G$120:AI$120)+1))*(1+discount_rate),0)</f>
        <v>0</v>
      </c>
      <c r="AJ168" s="1" cm="1">
        <f t="array" aca="1" ref="AJ168" ca="1">IF(AND($B168=AJ$28,$B168=$B169-1),NPV(discount_rate,OFFSET(AJ133,,,,COUNTA($G$120:$CE$120)-COUNTA($G$120:AJ$120)+1)-OFFSET(AJ134,,,,COUNTA($G$120:$CE$120)-COUNTA($G$120:AJ$120)+1))*(1+discount_rate),0)</f>
        <v>0</v>
      </c>
      <c r="AK168" s="1" cm="1">
        <f t="array" aca="1" ref="AK168" ca="1">IF(AND($B168=AK$28,$B168=$B169-1),NPV(discount_rate,OFFSET(AK133,,,,COUNTA($G$120:$CE$120)-COUNTA($G$120:AK$120)+1)-OFFSET(AK134,,,,COUNTA($G$120:$CE$120)-COUNTA($G$120:AK$120)+1))*(1+discount_rate),0)</f>
        <v>0</v>
      </c>
      <c r="AL168" s="1" cm="1">
        <f t="array" aca="1" ref="AL168" ca="1">IF(AND($B168=AL$28,$B168=$B169-1),NPV(discount_rate,OFFSET(AL133,,,,COUNTA($G$120:$CE$120)-COUNTA($G$120:AL$120)+1)-OFFSET(AL134,,,,COUNTA($G$120:$CE$120)-COUNTA($G$120:AL$120)+1))*(1+discount_rate),0)</f>
        <v>0</v>
      </c>
      <c r="AM168" s="1" cm="1">
        <f t="array" aca="1" ref="AM168" ca="1">IF(AND($B168=AM$28,$B168=$B169-1),NPV(discount_rate,OFFSET(AM133,,,,COUNTA($G$120:$CE$120)-COUNTA($G$120:AM$120)+1)-OFFSET(AM134,,,,COUNTA($G$120:$CE$120)-COUNTA($G$120:AM$120)+1))*(1+discount_rate),0)</f>
        <v>0</v>
      </c>
      <c r="AN168" s="1" cm="1">
        <f t="array" aca="1" ref="AN168" ca="1">IF(AND($B168=AN$28,$B168=$B169-1),NPV(discount_rate,OFFSET(AN133,,,,COUNTA($G$120:$CE$120)-COUNTA($G$120:AN$120)+1)-OFFSET(AN134,,,,COUNTA($G$120:$CE$120)-COUNTA($G$120:AN$120)+1))*(1+discount_rate),0)</f>
        <v>0</v>
      </c>
      <c r="AO168" s="1" cm="1">
        <f t="array" aca="1" ref="AO168" ca="1">IF(AND($B168=AO$28,$B168=$B169-1),NPV(discount_rate,OFFSET(AO133,,,,COUNTA($G$120:$CE$120)-COUNTA($G$120:AO$120)+1)-OFFSET(AO134,,,,COUNTA($G$120:$CE$120)-COUNTA($G$120:AO$120)+1))*(1+discount_rate),0)</f>
        <v>0</v>
      </c>
      <c r="AP168" s="1" cm="1">
        <f t="array" aca="1" ref="AP168" ca="1">IF(AND($B168=AP$28,$B168=$B169-1),NPV(discount_rate,OFFSET(AP133,,,,COUNTA($G$120:$CE$120)-COUNTA($G$120:AP$120)+1)-OFFSET(AP134,,,,COUNTA($G$120:$CE$120)-COUNTA($G$120:AP$120)+1))*(1+discount_rate),0)</f>
        <v>0</v>
      </c>
      <c r="AQ168" s="1" cm="1">
        <f t="array" aca="1" ref="AQ168" ca="1">IF(AND($B168=AQ$28,$B168=$B169-1),NPV(discount_rate,OFFSET(AQ133,,,,COUNTA($G$120:$CE$120)-COUNTA($G$120:AQ$120)+1)-OFFSET(AQ134,,,,COUNTA($G$120:$CE$120)-COUNTA($G$120:AQ$120)+1))*(1+discount_rate),0)</f>
        <v>0</v>
      </c>
      <c r="AR168" s="1" cm="1">
        <f t="array" aca="1" ref="AR168" ca="1">IF(AND($B168=AR$28,$B168=$B169-1),NPV(discount_rate,OFFSET(AR133,,,,COUNTA($G$120:$CE$120)-COUNTA($G$120:AR$120)+1)-OFFSET(AR134,,,,COUNTA($G$120:$CE$120)-COUNTA($G$120:AR$120)+1))*(1+discount_rate),0)</f>
        <v>0</v>
      </c>
      <c r="AS168" s="1" cm="1">
        <f t="array" aca="1" ref="AS168" ca="1">IF(AND($B168=AS$28,$B168=$B169-1),NPV(discount_rate,OFFSET(AS133,,,,COUNTA($G$120:$CE$120)-COUNTA($G$120:AS$120)+1)-OFFSET(AS134,,,,COUNTA($G$120:$CE$120)-COUNTA($G$120:AS$120)+1))*(1+discount_rate),0)</f>
        <v>0</v>
      </c>
      <c r="AT168" s="1" cm="1">
        <f t="array" aca="1" ref="AT168" ca="1">IF(AND($B168=AT$28,$B168=$B169-1),NPV(discount_rate,OFFSET(AT133,,,,COUNTA($G$120:$CE$120)-COUNTA($G$120:AT$120)+1)-OFFSET(AT134,,,,COUNTA($G$120:$CE$120)-COUNTA($G$120:AT$120)+1))*(1+discount_rate),0)</f>
        <v>0</v>
      </c>
      <c r="AU168" s="1" cm="1">
        <f t="array" aca="1" ref="AU168" ca="1">IF(AND($B168=AU$28,$B168=$B169-1),NPV(discount_rate,OFFSET(AU133,,,,COUNTA($G$120:$CE$120)-COUNTA($G$120:AU$120)+1)-OFFSET(AU134,,,,COUNTA($G$120:$CE$120)-COUNTA($G$120:AU$120)+1))*(1+discount_rate),0)</f>
        <v>0</v>
      </c>
      <c r="AV168" s="1" cm="1">
        <f t="array" aca="1" ref="AV168" ca="1">IF(AND($B168=AV$28,$B168=$B169-1),NPV(discount_rate,OFFSET(AV133,,,,COUNTA($G$120:$CE$120)-COUNTA($G$120:AV$120)+1)-OFFSET(AV134,,,,COUNTA($G$120:$CE$120)-COUNTA($G$120:AV$120)+1))*(1+discount_rate),0)</f>
        <v>0</v>
      </c>
      <c r="AW168" s="1" cm="1">
        <f t="array" aca="1" ref="AW168" ca="1">IF(AND($B168=AW$28,$B168=$B169-1),NPV(discount_rate,OFFSET(AW133,,,,COUNTA($G$120:$CE$120)-COUNTA($G$120:AW$120)+1)-OFFSET(AW134,,,,COUNTA($G$120:$CE$120)-COUNTA($G$120:AW$120)+1))*(1+discount_rate),0)</f>
        <v>0</v>
      </c>
      <c r="AX168" s="1" cm="1">
        <f t="array" aca="1" ref="AX168" ca="1">IF(AND($B168=AX$28,$B168=$B169-1),NPV(discount_rate,OFFSET(AX133,,,,COUNTA($G$120:$CE$120)-COUNTA($G$120:AX$120)+1)-OFFSET(AX134,,,,COUNTA($G$120:$CE$120)-COUNTA($G$120:AX$120)+1))*(1+discount_rate),0)</f>
        <v>0</v>
      </c>
      <c r="AY168" s="1" cm="1">
        <f t="array" aca="1" ref="AY168" ca="1">IF(AND($B168=AY$28,$B168=$B169-1),NPV(discount_rate,OFFSET(AY133,,,,COUNTA($G$120:$CE$120)-COUNTA($G$120:AY$120)+1)-OFFSET(AY134,,,,COUNTA($G$120:$CE$120)-COUNTA($G$120:AY$120)+1))*(1+discount_rate),0)</f>
        <v>0</v>
      </c>
      <c r="AZ168" s="1" cm="1">
        <f t="array" aca="1" ref="AZ168" ca="1">IF(AND($B168=AZ$28,$B168=$B169-1),NPV(discount_rate,OFFSET(AZ133,,,,COUNTA($G$120:$CE$120)-COUNTA($G$120:AZ$120)+1)-OFFSET(AZ134,,,,COUNTA($G$120:$CE$120)-COUNTA($G$120:AZ$120)+1))*(1+discount_rate),0)</f>
        <v>0</v>
      </c>
      <c r="BA168" s="1" cm="1">
        <f t="array" aca="1" ref="BA168" ca="1">IF(AND($B168=BA$28,$B168=$B169-1),NPV(discount_rate,OFFSET(BA133,,,,COUNTA($G$120:$CE$120)-COUNTA($G$120:BA$120)+1)-OFFSET(BA134,,,,COUNTA($G$120:$CE$120)-COUNTA($G$120:BA$120)+1))*(1+discount_rate),0)</f>
        <v>0</v>
      </c>
      <c r="BB168" s="1" cm="1">
        <f t="array" aca="1" ref="BB168" ca="1">IF(AND($B168=BB$28,$B168=$B169-1),NPV(discount_rate,OFFSET(BB133,,,,COUNTA($G$120:$CE$120)-COUNTA($G$120:BB$120)+1)-OFFSET(BB134,,,,COUNTA($G$120:$CE$120)-COUNTA($G$120:BB$120)+1))*(1+discount_rate),0)</f>
        <v>0</v>
      </c>
      <c r="BC168" s="1" cm="1">
        <f t="array" aca="1" ref="BC168" ca="1">IF(AND($B168=BC$28,$B168=$B169-1),NPV(discount_rate,OFFSET(BC133,,,,COUNTA($G$120:$CE$120)-COUNTA($G$120:BC$120)+1)-OFFSET(BC134,,,,COUNTA($G$120:$CE$120)-COUNTA($G$120:BC$120)+1))*(1+discount_rate),0)</f>
        <v>0</v>
      </c>
      <c r="BD168" s="1" cm="1">
        <f t="array" aca="1" ref="BD168" ca="1">IF(AND($B168=BD$28,$B168=$B169-1),NPV(discount_rate,OFFSET(BD133,,,,COUNTA($G$120:$CE$120)-COUNTA($G$120:BD$120)+1)-OFFSET(BD134,,,,COUNTA($G$120:$CE$120)-COUNTA($G$120:BD$120)+1))*(1+discount_rate),0)</f>
        <v>0</v>
      </c>
      <c r="BE168" s="1" cm="1">
        <f t="array" aca="1" ref="BE168" ca="1">IF(AND($B168=BE$28,$B168=$B169-1),NPV(discount_rate,OFFSET(BE133,,,,COUNTA($G$120:$CE$120)-COUNTA($G$120:BE$120)+1)-OFFSET(BE134,,,,COUNTA($G$120:$CE$120)-COUNTA($G$120:BE$120)+1))*(1+discount_rate),0)</f>
        <v>0</v>
      </c>
      <c r="BF168" s="1" cm="1">
        <f t="array" aca="1" ref="BF168" ca="1">IF(AND($B168=BF$28,$B168=$B169-1),NPV(discount_rate,OFFSET(BF133,,,,COUNTA($G$120:$CE$120)-COUNTA($G$120:BF$120)+1)-OFFSET(BF134,,,,COUNTA($G$120:$CE$120)-COUNTA($G$120:BF$120)+1))*(1+discount_rate),0)</f>
        <v>0</v>
      </c>
      <c r="BG168" s="1" cm="1">
        <f t="array" aca="1" ref="BG168" ca="1">IF(AND($B168=BG$28,$B168=$B169-1),NPV(discount_rate,OFFSET(BG133,,,,COUNTA($G$120:$CE$120)-COUNTA($G$120:BG$120)+1)-OFFSET(BG134,,,,COUNTA($G$120:$CE$120)-COUNTA($G$120:BG$120)+1))*(1+discount_rate),0)</f>
        <v>0</v>
      </c>
      <c r="BH168" s="1" cm="1">
        <f t="array" aca="1" ref="BH168" ca="1">IF(AND($B168=BH$28,$B168=$B169-1),NPV(discount_rate,OFFSET(BH133,,,,COUNTA($G$120:$CE$120)-COUNTA($G$120:BH$120)+1)-OFFSET(BH134,,,,COUNTA($G$120:$CE$120)-COUNTA($G$120:BH$120)+1))*(1+discount_rate),0)</f>
        <v>0</v>
      </c>
      <c r="BI168" s="1" cm="1">
        <f t="array" aca="1" ref="BI168" ca="1">IF(AND($B168=BI$28,$B168=$B169-1),NPV(discount_rate,OFFSET(BI133,,,,COUNTA($G$120:$CE$120)-COUNTA($G$120:BI$120)+1)-OFFSET(BI134,,,,COUNTA($G$120:$CE$120)-COUNTA($G$120:BI$120)+1))*(1+discount_rate),0)</f>
        <v>0</v>
      </c>
      <c r="BJ168" s="1" cm="1">
        <f t="array" aca="1" ref="BJ168" ca="1">IF(AND($B168=BJ$28,$B168=$B169-1),NPV(discount_rate,OFFSET(BJ133,,,,COUNTA($G$120:$CE$120)-COUNTA($G$120:BJ$120)+1)-OFFSET(BJ134,,,,COUNTA($G$120:$CE$120)-COUNTA($G$120:BJ$120)+1))*(1+discount_rate),0)</f>
        <v>0</v>
      </c>
      <c r="BK168" s="1" cm="1">
        <f t="array" aca="1" ref="BK168" ca="1">IF(AND($B168=BK$28,$B168=$B169-1),NPV(discount_rate,OFFSET(BK133,,,,COUNTA($G$120:$CE$120)-COUNTA($G$120:BK$120)+1)-OFFSET(BK134,,,,COUNTA($G$120:$CE$120)-COUNTA($G$120:BK$120)+1))*(1+discount_rate),0)</f>
        <v>0</v>
      </c>
      <c r="BL168" s="1" cm="1">
        <f t="array" aca="1" ref="BL168" ca="1">IF(AND($B168=BL$28,$B168=$B169-1),NPV(discount_rate,OFFSET(BL133,,,,COUNTA($G$120:$CE$120)-COUNTA($G$120:BL$120)+1)-OFFSET(BL134,,,,COUNTA($G$120:$CE$120)-COUNTA($G$120:BL$120)+1))*(1+discount_rate),0)</f>
        <v>0</v>
      </c>
      <c r="BM168" s="1" cm="1">
        <f t="array" aca="1" ref="BM168" ca="1">IF(AND($B168=BM$28,$B168=$B169-1),NPV(discount_rate,OFFSET(BM133,,,,COUNTA($G$120:$CE$120)-COUNTA($G$120:BM$120)+1)-OFFSET(BM134,,,,COUNTA($G$120:$CE$120)-COUNTA($G$120:BM$120)+1))*(1+discount_rate),0)</f>
        <v>0</v>
      </c>
      <c r="BN168" s="1" cm="1">
        <f t="array" aca="1" ref="BN168" ca="1">IF(AND($B168=BN$28,$B168=$B169-1),NPV(discount_rate,OFFSET(BN133,,,,COUNTA($G$120:$CE$120)-COUNTA($G$120:BN$120)+1)-OFFSET(BN134,,,,COUNTA($G$120:$CE$120)-COUNTA($G$120:BN$120)+1))*(1+discount_rate),0)</f>
        <v>0</v>
      </c>
      <c r="BO168" s="1" cm="1">
        <f t="array" aca="1" ref="BO168" ca="1">IF(AND($B168=BO$28,$B168=$B169-1),NPV(discount_rate,OFFSET(BO133,,,,COUNTA($G$120:$CE$120)-COUNTA($G$120:BO$120)+1)-OFFSET(BO134,,,,COUNTA($G$120:$CE$120)-COUNTA($G$120:BO$120)+1))*(1+discount_rate),0)</f>
        <v>0</v>
      </c>
      <c r="BP168" s="1" cm="1">
        <f t="array" aca="1" ref="BP168" ca="1">IF(AND($B168=BP$28,$B168=$B169-1),NPV(discount_rate,OFFSET(BP133,,,,COUNTA($G$120:$CE$120)-COUNTA($G$120:BP$120)+1)-OFFSET(BP134,,,,COUNTA($G$120:$CE$120)-COUNTA($G$120:BP$120)+1))*(1+discount_rate),0)</f>
        <v>0</v>
      </c>
      <c r="BQ168" s="1" cm="1">
        <f t="array" aca="1" ref="BQ168" ca="1">IF(AND($B168=BQ$28,$B168=$B169-1),NPV(discount_rate,OFFSET(BQ133,,,,COUNTA($G$120:$CE$120)-COUNTA($G$120:BQ$120)+1)-OFFSET(BQ134,,,,COUNTA($G$120:$CE$120)-COUNTA($G$120:BQ$120)+1))*(1+discount_rate),0)</f>
        <v>0</v>
      </c>
      <c r="BR168" s="1" cm="1">
        <f t="array" aca="1" ref="BR168" ca="1">IF(AND($B168=BR$28,$B168=$B169-1),NPV(discount_rate,OFFSET(BR133,,,,COUNTA($G$120:$CE$120)-COUNTA($G$120:BR$120)+1)-OFFSET(BR134,,,,COUNTA($G$120:$CE$120)-COUNTA($G$120:BR$120)+1))*(1+discount_rate),0)</f>
        <v>0</v>
      </c>
      <c r="BS168" s="1" cm="1">
        <f t="array" aca="1" ref="BS168" ca="1">IF(AND($B168=BS$28,$B168=$B169-1),NPV(discount_rate,OFFSET(BS133,,,,COUNTA($G$120:$CE$120)-COUNTA($G$120:BS$120)+1)-OFFSET(BS134,,,,COUNTA($G$120:$CE$120)-COUNTA($G$120:BS$120)+1))*(1+discount_rate),0)</f>
        <v>0</v>
      </c>
      <c r="BT168" s="1" cm="1">
        <f t="array" aca="1" ref="BT168" ca="1">IF(AND($B168=BT$28,$B168=$B169-1),NPV(discount_rate,OFFSET(BT133,,,,COUNTA($G$120:$CE$120)-COUNTA($G$120:BT$120)+1)-OFFSET(BT134,,,,COUNTA($G$120:$CE$120)-COUNTA($G$120:BT$120)+1))*(1+discount_rate),0)</f>
        <v>0</v>
      </c>
      <c r="BU168" s="1" cm="1">
        <f t="array" aca="1" ref="BU168" ca="1">IF(AND($B168=BU$28,$B168=$B169-1),NPV(discount_rate,OFFSET(BU133,,,,COUNTA($G$120:$CE$120)-COUNTA($G$120:BU$120)+1)-OFFSET(BU134,,,,COUNTA($G$120:$CE$120)-COUNTA($G$120:BU$120)+1))*(1+discount_rate),0)</f>
        <v>0</v>
      </c>
      <c r="BV168" s="1" cm="1">
        <f t="array" aca="1" ref="BV168" ca="1">IF(AND($B168=BV$28,$B168=$B169-1),NPV(discount_rate,OFFSET(BV133,,,,COUNTA($G$120:$CE$120)-COUNTA($G$120:BV$120)+1)-OFFSET(BV134,,,,COUNTA($G$120:$CE$120)-COUNTA($G$120:BV$120)+1))*(1+discount_rate),0)</f>
        <v>0</v>
      </c>
      <c r="BW168" s="1" cm="1">
        <f t="array" aca="1" ref="BW168" ca="1">IF(AND($B168=BW$28,$B168=$B169-1),NPV(discount_rate,OFFSET(BW133,,,,COUNTA($G$120:$CE$120)-COUNTA($G$120:BW$120)+1)-OFFSET(BW134,,,,COUNTA($G$120:$CE$120)-COUNTA($G$120:BW$120)+1))*(1+discount_rate),0)</f>
        <v>0</v>
      </c>
      <c r="BX168" s="1" cm="1">
        <f t="array" aca="1" ref="BX168" ca="1">IF(AND($B168=BX$28,$B168=$B169-1),NPV(discount_rate,OFFSET(BX133,,,,COUNTA($G$120:$CE$120)-COUNTA($G$120:BX$120)+1)-OFFSET(BX134,,,,COUNTA($G$120:$CE$120)-COUNTA($G$120:BX$120)+1))*(1+discount_rate),0)</f>
        <v>0</v>
      </c>
      <c r="BY168" s="1" cm="1">
        <f t="array" aca="1" ref="BY168" ca="1">IF(AND($B168=BY$28,$B168=$B169-1),NPV(discount_rate,OFFSET(BY133,,,,COUNTA($G$120:$CE$120)-COUNTA($G$120:BY$120)+1)-OFFSET(BY134,,,,COUNTA($G$120:$CE$120)-COUNTA($G$120:BY$120)+1))*(1+discount_rate),0)</f>
        <v>0</v>
      </c>
      <c r="BZ168" s="1" cm="1">
        <f t="array" aca="1" ref="BZ168" ca="1">IF(AND($B168=BZ$28,$B168=$B169-1),NPV(discount_rate,OFFSET(BZ133,,,,COUNTA($G$120:$CE$120)-COUNTA($G$120:BZ$120)+1)-OFFSET(BZ134,,,,COUNTA($G$120:$CE$120)-COUNTA($G$120:BZ$120)+1))*(1+discount_rate),0)</f>
        <v>0</v>
      </c>
      <c r="CA168" s="1" cm="1">
        <f t="array" aca="1" ref="CA168" ca="1">IF(AND($B168=CA$28,$B168=$B169-1),NPV(discount_rate,OFFSET(CA133,,,,COUNTA($G$120:$CE$120)-COUNTA($G$120:CA$120)+1)-OFFSET(CA134,,,,COUNTA($G$120:$CE$120)-COUNTA($G$120:CA$120)+1))*(1+discount_rate),0)</f>
        <v>0</v>
      </c>
      <c r="CB168" s="1" cm="1">
        <f t="array" aca="1" ref="CB168" ca="1">IF(AND($B168=CB$28,$B168=$B169-1),NPV(discount_rate,OFFSET(CB133,,,,COUNTA($G$120:$CE$120)-COUNTA($G$120:CB$120)+1)-OFFSET(CB134,,,,COUNTA($G$120:$CE$120)-COUNTA($G$120:CB$120)+1))*(1+discount_rate),0)</f>
        <v>0</v>
      </c>
      <c r="CC168" s="1" cm="1">
        <f t="array" aca="1" ref="CC168" ca="1">IF(AND($B168=CC$28,$B168=$B169-1),NPV(discount_rate,OFFSET(CC133,,,,COUNTA($G$120:$CE$120)-COUNTA($G$120:CC$120)+1)-OFFSET(CC134,,,,COUNTA($G$120:$CE$120)-COUNTA($G$120:CC$120)+1))*(1+discount_rate),0)</f>
        <v>0</v>
      </c>
      <c r="CD168" s="1" cm="1">
        <f t="array" aca="1" ref="CD168" ca="1">IF(AND($B168=CD$28,$B168=$B169-1),NPV(discount_rate,OFFSET(CD133,,,,COUNTA($G$120:$CE$120)-COUNTA($G$120:CD$120)+1)-OFFSET(CD134,,,,COUNTA($G$120:$CE$120)-COUNTA($G$120:CD$120)+1))*(1+discount_rate),0)</f>
        <v>0</v>
      </c>
      <c r="CE168" s="1" cm="1">
        <f t="array" aca="1" ref="CE168" ca="1">IF(AND($B168=CE$28,$B168=$B169-1),NPV(discount_rate,OFFSET(CE133,,,,COUNTA($G$120:$CE$120)-COUNTA($G$120:CE$120)+1)-OFFSET(CE134,,,,COUNTA($G$120:$CE$120)-COUNTA($G$120:CE$120)+1))*(1+discount_rate),0)</f>
        <v>0</v>
      </c>
    </row>
    <row r="169" spans="2:83" x14ac:dyDescent="0.35">
      <c r="B169">
        <f t="shared" si="164"/>
        <v>2038</v>
      </c>
      <c r="D169" t="s">
        <v>29</v>
      </c>
      <c r="G169" s="1" cm="1">
        <f t="array" aca="1" ref="G169" ca="1">IF(AND($B169=G$28,$B169=$B170-1),NPV(discount_rate,OFFSET(G134,,,,COUNTA($G$120:$CE$120)-COUNTA($G$120:G$120)+1)-OFFSET(G135,,,,COUNTA($G$120:$CE$120)-COUNTA($G$120:G$120)+1))*(1+discount_rate),0)</f>
        <v>0</v>
      </c>
      <c r="H169" s="1" cm="1">
        <f t="array" aca="1" ref="H169" ca="1">IF(AND($B169=H$28,$B169=$B170-1),NPV(discount_rate,OFFSET(H134,,,,COUNTA($G$120:$CE$120)-COUNTA($G$120:H$120)+1)-OFFSET(H135,,,,COUNTA($G$120:$CE$120)-COUNTA($G$120:H$120)+1))*(1+discount_rate),0)</f>
        <v>0</v>
      </c>
      <c r="I169" s="1" cm="1">
        <f t="array" aca="1" ref="I169" ca="1">IF(AND($B169=I$28,$B169=$B170-1),NPV(discount_rate,OFFSET(I134,,,,COUNTA($G$120:$CE$120)-COUNTA($G$120:I$120)+1)-OFFSET(I135,,,,COUNTA($G$120:$CE$120)-COUNTA($G$120:I$120)+1))*(1+discount_rate),0)</f>
        <v>0</v>
      </c>
      <c r="J169" s="1" cm="1">
        <f t="array" aca="1" ref="J169" ca="1">IF(AND($B169=J$28,$B169=$B170-1),NPV(discount_rate,OFFSET(J134,,,,COUNTA($G$120:$CE$120)-COUNTA($G$120:J$120)+1)-OFFSET(J135,,,,COUNTA($G$120:$CE$120)-COUNTA($G$120:J$120)+1))*(1+discount_rate),0)</f>
        <v>0</v>
      </c>
      <c r="K169" s="1" cm="1">
        <f t="array" aca="1" ref="K169" ca="1">IF(AND($B169=K$28,$B169=$B170-1),NPV(discount_rate,OFFSET(K134,,,,COUNTA($G$120:$CE$120)-COUNTA($G$120:K$120)+1)-OFFSET(K135,,,,COUNTA($G$120:$CE$120)-COUNTA($G$120:K$120)+1))*(1+discount_rate),0)</f>
        <v>0</v>
      </c>
      <c r="L169" s="1" cm="1">
        <f t="array" aca="1" ref="L169" ca="1">IF(AND($B169=L$28,$B169=$B170-1),NPV(discount_rate,OFFSET(L134,,,,COUNTA($G$120:$CE$120)-COUNTA($G$120:L$120)+1)-OFFSET(L135,,,,COUNTA($G$120:$CE$120)-COUNTA($G$120:L$120)+1))*(1+discount_rate),0)</f>
        <v>0</v>
      </c>
      <c r="M169" s="1" cm="1">
        <f t="array" aca="1" ref="M169" ca="1">IF(AND($B169=M$28,$B169=$B170-1),NPV(discount_rate,OFFSET(M134,,,,COUNTA($G$120:$CE$120)-COUNTA($G$120:M$120)+1)-OFFSET(M135,,,,COUNTA($G$120:$CE$120)-COUNTA($G$120:M$120)+1))*(1+discount_rate),0)</f>
        <v>0</v>
      </c>
      <c r="N169" s="1" cm="1">
        <f t="array" aca="1" ref="N169" ca="1">IF(AND($B169=N$28,$B169=$B170-1),NPV(discount_rate,OFFSET(N134,,,,COUNTA($G$120:$CE$120)-COUNTA($G$120:N$120)+1)-OFFSET(N135,,,,COUNTA($G$120:$CE$120)-COUNTA($G$120:N$120)+1))*(1+discount_rate),0)</f>
        <v>0</v>
      </c>
      <c r="O169" s="1" cm="1">
        <f t="array" aca="1" ref="O169" ca="1">IF(AND($B169=O$28,$B169=$B170-1),NPV(discount_rate,OFFSET(O134,,,,COUNTA($G$120:$CE$120)-COUNTA($G$120:O$120)+1)-OFFSET(O135,,,,COUNTA($G$120:$CE$120)-COUNTA($G$120:O$120)+1))*(1+discount_rate),0)</f>
        <v>0</v>
      </c>
      <c r="P169" s="1" cm="1">
        <f t="array" aca="1" ref="P169" ca="1">IF(AND($B169=P$28,$B169=$B170-1),NPV(discount_rate,OFFSET(P134,,,,COUNTA($G$120:$CE$120)-COUNTA($G$120:P$120)+1)-OFFSET(P135,,,,COUNTA($G$120:$CE$120)-COUNTA($G$120:P$120)+1))*(1+discount_rate),0)</f>
        <v>0</v>
      </c>
      <c r="Q169" s="1" cm="1">
        <f t="array" aca="1" ref="Q169" ca="1">IF(AND($B169=Q$28,$B169=$B170-1),NPV(discount_rate,OFFSET(Q134,,,,COUNTA($G$120:$CE$120)-COUNTA($G$120:Q$120)+1)-OFFSET(Q135,,,,COUNTA($G$120:$CE$120)-COUNTA($G$120:Q$120)+1))*(1+discount_rate),0)</f>
        <v>0</v>
      </c>
      <c r="R169" s="1" cm="1">
        <f t="array" aca="1" ref="R169" ca="1">IF(AND($B169=R$28,$B169=$B170-1),NPV(discount_rate,OFFSET(R134,,,,COUNTA($G$120:$CE$120)-COUNTA($G$120:R$120)+1)-OFFSET(R135,,,,COUNTA($G$120:$CE$120)-COUNTA($G$120:R$120)+1))*(1+discount_rate),0)</f>
        <v>0</v>
      </c>
      <c r="S169" s="1" cm="1">
        <f t="array" aca="1" ref="S169" ca="1">IF(AND($B169=S$28,$B169=$B170-1),NPV(discount_rate,OFFSET(S134,,,,COUNTA($G$120:$CE$120)-COUNTA($G$120:S$120)+1)-OFFSET(S135,,,,COUNTA($G$120:$CE$120)-COUNTA($G$120:S$120)+1))*(1+discount_rate),0)</f>
        <v>0</v>
      </c>
      <c r="T169" s="1" cm="1">
        <f t="array" aca="1" ref="T169" ca="1">IF(AND($B169=T$28,$B169=$B170-1),NPV(discount_rate,OFFSET(T134,,,,COUNTA($G$120:$CE$120)-COUNTA($G$120:T$120)+1)-OFFSET(T135,,,,COUNTA($G$120:$CE$120)-COUNTA($G$120:T$120)+1))*(1+discount_rate),0)</f>
        <v>0</v>
      </c>
      <c r="U169" s="1" cm="1">
        <f t="array" aca="1" ref="U169" ca="1">IF(AND($B169=U$28,$B169=$B170-1),NPV(discount_rate,OFFSET(U134,,,,COUNTA($G$120:$CE$120)-COUNTA($G$120:U$120)+1)-OFFSET(U135,,,,COUNTA($G$120:$CE$120)-COUNTA($G$120:U$120)+1))*(1+discount_rate),0)</f>
        <v>310.65166131637153</v>
      </c>
      <c r="V169" s="1" cm="1">
        <f t="array" aca="1" ref="V169" ca="1">IF(AND($B169=V$28,$B169=$B170-1),NPV(discount_rate,OFFSET(V134,,,,COUNTA($G$120:$CE$120)-COUNTA($G$120:V$120)+1)-OFFSET(V135,,,,COUNTA($G$120:$CE$120)-COUNTA($G$120:V$120)+1))*(1+discount_rate),0)</f>
        <v>0</v>
      </c>
      <c r="W169" s="1" cm="1">
        <f t="array" aca="1" ref="W169" ca="1">IF(AND($B169=W$28,$B169=$B170-1),NPV(discount_rate,OFFSET(W134,,,,COUNTA($G$120:$CE$120)-COUNTA($G$120:W$120)+1)-OFFSET(W135,,,,COUNTA($G$120:$CE$120)-COUNTA($G$120:W$120)+1))*(1+discount_rate),0)</f>
        <v>0</v>
      </c>
      <c r="X169" s="1" cm="1">
        <f t="array" aca="1" ref="X169" ca="1">IF(AND($B169=X$28,$B169=$B170-1),NPV(discount_rate,OFFSET(X134,,,,COUNTA($G$120:$CE$120)-COUNTA($G$120:X$120)+1)-OFFSET(X135,,,,COUNTA($G$120:$CE$120)-COUNTA($G$120:X$120)+1))*(1+discount_rate),0)</f>
        <v>0</v>
      </c>
      <c r="Y169" s="1" cm="1">
        <f t="array" aca="1" ref="Y169" ca="1">IF(AND($B169=Y$28,$B169=$B170-1),NPV(discount_rate,OFFSET(Y134,,,,COUNTA($G$120:$CE$120)-COUNTA($G$120:Y$120)+1)-OFFSET(Y135,,,,COUNTA($G$120:$CE$120)-COUNTA($G$120:Y$120)+1))*(1+discount_rate),0)</f>
        <v>0</v>
      </c>
      <c r="Z169" s="1" cm="1">
        <f t="array" aca="1" ref="Z169" ca="1">IF(AND($B169=Z$28,$B169=$B170-1),NPV(discount_rate,OFFSET(Z134,,,,COUNTA($G$120:$CE$120)-COUNTA($G$120:Z$120)+1)-OFFSET(Z135,,,,COUNTA($G$120:$CE$120)-COUNTA($G$120:Z$120)+1))*(1+discount_rate),0)</f>
        <v>0</v>
      </c>
      <c r="AA169" s="1" cm="1">
        <f t="array" aca="1" ref="AA169" ca="1">IF(AND($B169=AA$28,$B169=$B170-1),NPV(discount_rate,OFFSET(AA134,,,,COUNTA($G$120:$CE$120)-COUNTA($G$120:AA$120)+1)-OFFSET(AA135,,,,COUNTA($G$120:$CE$120)-COUNTA($G$120:AA$120)+1))*(1+discount_rate),0)</f>
        <v>0</v>
      </c>
      <c r="AB169" s="1" cm="1">
        <f t="array" aca="1" ref="AB169" ca="1">IF(AND($B169=AB$28,$B169=$B170-1),NPV(discount_rate,OFFSET(AB134,,,,COUNTA($G$120:$CE$120)-COUNTA($G$120:AB$120)+1)-OFFSET(AB135,,,,COUNTA($G$120:$CE$120)-COUNTA($G$120:AB$120)+1))*(1+discount_rate),0)</f>
        <v>0</v>
      </c>
      <c r="AC169" s="1" cm="1">
        <f t="array" aca="1" ref="AC169" ca="1">IF(AND($B169=AC$28,$B169=$B170-1),NPV(discount_rate,OFFSET(AC134,,,,COUNTA($G$120:$CE$120)-COUNTA($G$120:AC$120)+1)-OFFSET(AC135,,,,COUNTA($G$120:$CE$120)-COUNTA($G$120:AC$120)+1))*(1+discount_rate),0)</f>
        <v>0</v>
      </c>
      <c r="AD169" s="1" cm="1">
        <f t="array" aca="1" ref="AD169" ca="1">IF(AND($B169=AD$28,$B169=$B170-1),NPV(discount_rate,OFFSET(AD134,,,,COUNTA($G$120:$CE$120)-COUNTA($G$120:AD$120)+1)-OFFSET(AD135,,,,COUNTA($G$120:$CE$120)-COUNTA($G$120:AD$120)+1))*(1+discount_rate),0)</f>
        <v>0</v>
      </c>
      <c r="AE169" s="1" cm="1">
        <f t="array" aca="1" ref="AE169" ca="1">IF(AND($B169=AE$28,$B169=$B170-1),NPV(discount_rate,OFFSET(AE134,,,,COUNTA($G$120:$CE$120)-COUNTA($G$120:AE$120)+1)-OFFSET(AE135,,,,COUNTA($G$120:$CE$120)-COUNTA($G$120:AE$120)+1))*(1+discount_rate),0)</f>
        <v>0</v>
      </c>
      <c r="AF169" s="1" cm="1">
        <f t="array" aca="1" ref="AF169" ca="1">IF(AND($B169=AF$28,$B169=$B170-1),NPV(discount_rate,OFFSET(AF134,,,,COUNTA($G$120:$CE$120)-COUNTA($G$120:AF$120)+1)-OFFSET(AF135,,,,COUNTA($G$120:$CE$120)-COUNTA($G$120:AF$120)+1))*(1+discount_rate),0)</f>
        <v>0</v>
      </c>
      <c r="AG169" s="1" cm="1">
        <f t="array" aca="1" ref="AG169" ca="1">IF(AND($B169=AG$28,$B169=$B170-1),NPV(discount_rate,OFFSET(AG134,,,,COUNTA($G$120:$CE$120)-COUNTA($G$120:AG$120)+1)-OFFSET(AG135,,,,COUNTA($G$120:$CE$120)-COUNTA($G$120:AG$120)+1))*(1+discount_rate),0)</f>
        <v>0</v>
      </c>
      <c r="AH169" s="1" cm="1">
        <f t="array" aca="1" ref="AH169" ca="1">IF(AND($B169=AH$28,$B169=$B170-1),NPV(discount_rate,OFFSET(AH134,,,,COUNTA($G$120:$CE$120)-COUNTA($G$120:AH$120)+1)-OFFSET(AH135,,,,COUNTA($G$120:$CE$120)-COUNTA($G$120:AH$120)+1))*(1+discount_rate),0)</f>
        <v>0</v>
      </c>
      <c r="AI169" s="1" cm="1">
        <f t="array" aca="1" ref="AI169" ca="1">IF(AND($B169=AI$28,$B169=$B170-1),NPV(discount_rate,OFFSET(AI134,,,,COUNTA($G$120:$CE$120)-COUNTA($G$120:AI$120)+1)-OFFSET(AI135,,,,COUNTA($G$120:$CE$120)-COUNTA($G$120:AI$120)+1))*(1+discount_rate),0)</f>
        <v>0</v>
      </c>
      <c r="AJ169" s="1" cm="1">
        <f t="array" aca="1" ref="AJ169" ca="1">IF(AND($B169=AJ$28,$B169=$B170-1),NPV(discount_rate,OFFSET(AJ134,,,,COUNTA($G$120:$CE$120)-COUNTA($G$120:AJ$120)+1)-OFFSET(AJ135,,,,COUNTA($G$120:$CE$120)-COUNTA($G$120:AJ$120)+1))*(1+discount_rate),0)</f>
        <v>0</v>
      </c>
      <c r="AK169" s="1" cm="1">
        <f t="array" aca="1" ref="AK169" ca="1">IF(AND($B169=AK$28,$B169=$B170-1),NPV(discount_rate,OFFSET(AK134,,,,COUNTA($G$120:$CE$120)-COUNTA($G$120:AK$120)+1)-OFFSET(AK135,,,,COUNTA($G$120:$CE$120)-COUNTA($G$120:AK$120)+1))*(1+discount_rate),0)</f>
        <v>0</v>
      </c>
      <c r="AL169" s="1" cm="1">
        <f t="array" aca="1" ref="AL169" ca="1">IF(AND($B169=AL$28,$B169=$B170-1),NPV(discount_rate,OFFSET(AL134,,,,COUNTA($G$120:$CE$120)-COUNTA($G$120:AL$120)+1)-OFFSET(AL135,,,,COUNTA($G$120:$CE$120)-COUNTA($G$120:AL$120)+1))*(1+discount_rate),0)</f>
        <v>0</v>
      </c>
      <c r="AM169" s="1" cm="1">
        <f t="array" aca="1" ref="AM169" ca="1">IF(AND($B169=AM$28,$B169=$B170-1),NPV(discount_rate,OFFSET(AM134,,,,COUNTA($G$120:$CE$120)-COUNTA($G$120:AM$120)+1)-OFFSET(AM135,,,,COUNTA($G$120:$CE$120)-COUNTA($G$120:AM$120)+1))*(1+discount_rate),0)</f>
        <v>0</v>
      </c>
      <c r="AN169" s="1" cm="1">
        <f t="array" aca="1" ref="AN169" ca="1">IF(AND($B169=AN$28,$B169=$B170-1),NPV(discount_rate,OFFSET(AN134,,,,COUNTA($G$120:$CE$120)-COUNTA($G$120:AN$120)+1)-OFFSET(AN135,,,,COUNTA($G$120:$CE$120)-COUNTA($G$120:AN$120)+1))*(1+discount_rate),0)</f>
        <v>0</v>
      </c>
      <c r="AO169" s="1" cm="1">
        <f t="array" aca="1" ref="AO169" ca="1">IF(AND($B169=AO$28,$B169=$B170-1),NPV(discount_rate,OFFSET(AO134,,,,COUNTA($G$120:$CE$120)-COUNTA($G$120:AO$120)+1)-OFFSET(AO135,,,,COUNTA($G$120:$CE$120)-COUNTA($G$120:AO$120)+1))*(1+discount_rate),0)</f>
        <v>0</v>
      </c>
      <c r="AP169" s="1" cm="1">
        <f t="array" aca="1" ref="AP169" ca="1">IF(AND($B169=AP$28,$B169=$B170-1),NPV(discount_rate,OFFSET(AP134,,,,COUNTA($G$120:$CE$120)-COUNTA($G$120:AP$120)+1)-OFFSET(AP135,,,,COUNTA($G$120:$CE$120)-COUNTA($G$120:AP$120)+1))*(1+discount_rate),0)</f>
        <v>0</v>
      </c>
      <c r="AQ169" s="1" cm="1">
        <f t="array" aca="1" ref="AQ169" ca="1">IF(AND($B169=AQ$28,$B169=$B170-1),NPV(discount_rate,OFFSET(AQ134,,,,COUNTA($G$120:$CE$120)-COUNTA($G$120:AQ$120)+1)-OFFSET(AQ135,,,,COUNTA($G$120:$CE$120)-COUNTA($G$120:AQ$120)+1))*(1+discount_rate),0)</f>
        <v>0</v>
      </c>
      <c r="AR169" s="1" cm="1">
        <f t="array" aca="1" ref="AR169" ca="1">IF(AND($B169=AR$28,$B169=$B170-1),NPV(discount_rate,OFFSET(AR134,,,,COUNTA($G$120:$CE$120)-COUNTA($G$120:AR$120)+1)-OFFSET(AR135,,,,COUNTA($G$120:$CE$120)-COUNTA($G$120:AR$120)+1))*(1+discount_rate),0)</f>
        <v>0</v>
      </c>
      <c r="AS169" s="1" cm="1">
        <f t="array" aca="1" ref="AS169" ca="1">IF(AND($B169=AS$28,$B169=$B170-1),NPV(discount_rate,OFFSET(AS134,,,,COUNTA($G$120:$CE$120)-COUNTA($G$120:AS$120)+1)-OFFSET(AS135,,,,COUNTA($G$120:$CE$120)-COUNTA($G$120:AS$120)+1))*(1+discount_rate),0)</f>
        <v>0</v>
      </c>
      <c r="AT169" s="1" cm="1">
        <f t="array" aca="1" ref="AT169" ca="1">IF(AND($B169=AT$28,$B169=$B170-1),NPV(discount_rate,OFFSET(AT134,,,,COUNTA($G$120:$CE$120)-COUNTA($G$120:AT$120)+1)-OFFSET(AT135,,,,COUNTA($G$120:$CE$120)-COUNTA($G$120:AT$120)+1))*(1+discount_rate),0)</f>
        <v>0</v>
      </c>
      <c r="AU169" s="1" cm="1">
        <f t="array" aca="1" ref="AU169" ca="1">IF(AND($B169=AU$28,$B169=$B170-1),NPV(discount_rate,OFFSET(AU134,,,,COUNTA($G$120:$CE$120)-COUNTA($G$120:AU$120)+1)-OFFSET(AU135,,,,COUNTA($G$120:$CE$120)-COUNTA($G$120:AU$120)+1))*(1+discount_rate),0)</f>
        <v>0</v>
      </c>
      <c r="AV169" s="1" cm="1">
        <f t="array" aca="1" ref="AV169" ca="1">IF(AND($B169=AV$28,$B169=$B170-1),NPV(discount_rate,OFFSET(AV134,,,,COUNTA($G$120:$CE$120)-COUNTA($G$120:AV$120)+1)-OFFSET(AV135,,,,COUNTA($G$120:$CE$120)-COUNTA($G$120:AV$120)+1))*(1+discount_rate),0)</f>
        <v>0</v>
      </c>
      <c r="AW169" s="1" cm="1">
        <f t="array" aca="1" ref="AW169" ca="1">IF(AND($B169=AW$28,$B169=$B170-1),NPV(discount_rate,OFFSET(AW134,,,,COUNTA($G$120:$CE$120)-COUNTA($G$120:AW$120)+1)-OFFSET(AW135,,,,COUNTA($G$120:$CE$120)-COUNTA($G$120:AW$120)+1))*(1+discount_rate),0)</f>
        <v>0</v>
      </c>
      <c r="AX169" s="1" cm="1">
        <f t="array" aca="1" ref="AX169" ca="1">IF(AND($B169=AX$28,$B169=$B170-1),NPV(discount_rate,OFFSET(AX134,,,,COUNTA($G$120:$CE$120)-COUNTA($G$120:AX$120)+1)-OFFSET(AX135,,,,COUNTA($G$120:$CE$120)-COUNTA($G$120:AX$120)+1))*(1+discount_rate),0)</f>
        <v>0</v>
      </c>
      <c r="AY169" s="1" cm="1">
        <f t="array" aca="1" ref="AY169" ca="1">IF(AND($B169=AY$28,$B169=$B170-1),NPV(discount_rate,OFFSET(AY134,,,,COUNTA($G$120:$CE$120)-COUNTA($G$120:AY$120)+1)-OFFSET(AY135,,,,COUNTA($G$120:$CE$120)-COUNTA($G$120:AY$120)+1))*(1+discount_rate),0)</f>
        <v>0</v>
      </c>
      <c r="AZ169" s="1" cm="1">
        <f t="array" aca="1" ref="AZ169" ca="1">IF(AND($B169=AZ$28,$B169=$B170-1),NPV(discount_rate,OFFSET(AZ134,,,,COUNTA($G$120:$CE$120)-COUNTA($G$120:AZ$120)+1)-OFFSET(AZ135,,,,COUNTA($G$120:$CE$120)-COUNTA($G$120:AZ$120)+1))*(1+discount_rate),0)</f>
        <v>0</v>
      </c>
      <c r="BA169" s="1" cm="1">
        <f t="array" aca="1" ref="BA169" ca="1">IF(AND($B169=BA$28,$B169=$B170-1),NPV(discount_rate,OFFSET(BA134,,,,COUNTA($G$120:$CE$120)-COUNTA($G$120:BA$120)+1)-OFFSET(BA135,,,,COUNTA($G$120:$CE$120)-COUNTA($G$120:BA$120)+1))*(1+discount_rate),0)</f>
        <v>0</v>
      </c>
      <c r="BB169" s="1" cm="1">
        <f t="array" aca="1" ref="BB169" ca="1">IF(AND($B169=BB$28,$B169=$B170-1),NPV(discount_rate,OFFSET(BB134,,,,COUNTA($G$120:$CE$120)-COUNTA($G$120:BB$120)+1)-OFFSET(BB135,,,,COUNTA($G$120:$CE$120)-COUNTA($G$120:BB$120)+1))*(1+discount_rate),0)</f>
        <v>0</v>
      </c>
      <c r="BC169" s="1" cm="1">
        <f t="array" aca="1" ref="BC169" ca="1">IF(AND($B169=BC$28,$B169=$B170-1),NPV(discount_rate,OFFSET(BC134,,,,COUNTA($G$120:$CE$120)-COUNTA($G$120:BC$120)+1)-OFFSET(BC135,,,,COUNTA($G$120:$CE$120)-COUNTA($G$120:BC$120)+1))*(1+discount_rate),0)</f>
        <v>0</v>
      </c>
      <c r="BD169" s="1" cm="1">
        <f t="array" aca="1" ref="BD169" ca="1">IF(AND($B169=BD$28,$B169=$B170-1),NPV(discount_rate,OFFSET(BD134,,,,COUNTA($G$120:$CE$120)-COUNTA($G$120:BD$120)+1)-OFFSET(BD135,,,,COUNTA($G$120:$CE$120)-COUNTA($G$120:BD$120)+1))*(1+discount_rate),0)</f>
        <v>0</v>
      </c>
      <c r="BE169" s="1" cm="1">
        <f t="array" aca="1" ref="BE169" ca="1">IF(AND($B169=BE$28,$B169=$B170-1),NPV(discount_rate,OFFSET(BE134,,,,COUNTA($G$120:$CE$120)-COUNTA($G$120:BE$120)+1)-OFFSET(BE135,,,,COUNTA($G$120:$CE$120)-COUNTA($G$120:BE$120)+1))*(1+discount_rate),0)</f>
        <v>0</v>
      </c>
      <c r="BF169" s="1" cm="1">
        <f t="array" aca="1" ref="BF169" ca="1">IF(AND($B169=BF$28,$B169=$B170-1),NPV(discount_rate,OFFSET(BF134,,,,COUNTA($G$120:$CE$120)-COUNTA($G$120:BF$120)+1)-OFFSET(BF135,,,,COUNTA($G$120:$CE$120)-COUNTA($G$120:BF$120)+1))*(1+discount_rate),0)</f>
        <v>0</v>
      </c>
      <c r="BG169" s="1" cm="1">
        <f t="array" aca="1" ref="BG169" ca="1">IF(AND($B169=BG$28,$B169=$B170-1),NPV(discount_rate,OFFSET(BG134,,,,COUNTA($G$120:$CE$120)-COUNTA($G$120:BG$120)+1)-OFFSET(BG135,,,,COUNTA($G$120:$CE$120)-COUNTA($G$120:BG$120)+1))*(1+discount_rate),0)</f>
        <v>0</v>
      </c>
      <c r="BH169" s="1" cm="1">
        <f t="array" aca="1" ref="BH169" ca="1">IF(AND($B169=BH$28,$B169=$B170-1),NPV(discount_rate,OFFSET(BH134,,,,COUNTA($G$120:$CE$120)-COUNTA($G$120:BH$120)+1)-OFFSET(BH135,,,,COUNTA($G$120:$CE$120)-COUNTA($G$120:BH$120)+1))*(1+discount_rate),0)</f>
        <v>0</v>
      </c>
      <c r="BI169" s="1" cm="1">
        <f t="array" aca="1" ref="BI169" ca="1">IF(AND($B169=BI$28,$B169=$B170-1),NPV(discount_rate,OFFSET(BI134,,,,COUNTA($G$120:$CE$120)-COUNTA($G$120:BI$120)+1)-OFFSET(BI135,,,,COUNTA($G$120:$CE$120)-COUNTA($G$120:BI$120)+1))*(1+discount_rate),0)</f>
        <v>0</v>
      </c>
      <c r="BJ169" s="1" cm="1">
        <f t="array" aca="1" ref="BJ169" ca="1">IF(AND($B169=BJ$28,$B169=$B170-1),NPV(discount_rate,OFFSET(BJ134,,,,COUNTA($G$120:$CE$120)-COUNTA($G$120:BJ$120)+1)-OFFSET(BJ135,,,,COUNTA($G$120:$CE$120)-COUNTA($G$120:BJ$120)+1))*(1+discount_rate),0)</f>
        <v>0</v>
      </c>
      <c r="BK169" s="1" cm="1">
        <f t="array" aca="1" ref="BK169" ca="1">IF(AND($B169=BK$28,$B169=$B170-1),NPV(discount_rate,OFFSET(BK134,,,,COUNTA($G$120:$CE$120)-COUNTA($G$120:BK$120)+1)-OFFSET(BK135,,,,COUNTA($G$120:$CE$120)-COUNTA($G$120:BK$120)+1))*(1+discount_rate),0)</f>
        <v>0</v>
      </c>
      <c r="BL169" s="1" cm="1">
        <f t="array" aca="1" ref="BL169" ca="1">IF(AND($B169=BL$28,$B169=$B170-1),NPV(discount_rate,OFFSET(BL134,,,,COUNTA($G$120:$CE$120)-COUNTA($G$120:BL$120)+1)-OFFSET(BL135,,,,COUNTA($G$120:$CE$120)-COUNTA($G$120:BL$120)+1))*(1+discount_rate),0)</f>
        <v>0</v>
      </c>
      <c r="BM169" s="1" cm="1">
        <f t="array" aca="1" ref="BM169" ca="1">IF(AND($B169=BM$28,$B169=$B170-1),NPV(discount_rate,OFFSET(BM134,,,,COUNTA($G$120:$CE$120)-COUNTA($G$120:BM$120)+1)-OFFSET(BM135,,,,COUNTA($G$120:$CE$120)-COUNTA($G$120:BM$120)+1))*(1+discount_rate),0)</f>
        <v>0</v>
      </c>
      <c r="BN169" s="1" cm="1">
        <f t="array" aca="1" ref="BN169" ca="1">IF(AND($B169=BN$28,$B169=$B170-1),NPV(discount_rate,OFFSET(BN134,,,,COUNTA($G$120:$CE$120)-COUNTA($G$120:BN$120)+1)-OFFSET(BN135,,,,COUNTA($G$120:$CE$120)-COUNTA($G$120:BN$120)+1))*(1+discount_rate),0)</f>
        <v>0</v>
      </c>
      <c r="BO169" s="1" cm="1">
        <f t="array" aca="1" ref="BO169" ca="1">IF(AND($B169=BO$28,$B169=$B170-1),NPV(discount_rate,OFFSET(BO134,,,,COUNTA($G$120:$CE$120)-COUNTA($G$120:BO$120)+1)-OFFSET(BO135,,,,COUNTA($G$120:$CE$120)-COUNTA($G$120:BO$120)+1))*(1+discount_rate),0)</f>
        <v>0</v>
      </c>
      <c r="BP169" s="1" cm="1">
        <f t="array" aca="1" ref="BP169" ca="1">IF(AND($B169=BP$28,$B169=$B170-1),NPV(discount_rate,OFFSET(BP134,,,,COUNTA($G$120:$CE$120)-COUNTA($G$120:BP$120)+1)-OFFSET(BP135,,,,COUNTA($G$120:$CE$120)-COUNTA($G$120:BP$120)+1))*(1+discount_rate),0)</f>
        <v>0</v>
      </c>
      <c r="BQ169" s="1" cm="1">
        <f t="array" aca="1" ref="BQ169" ca="1">IF(AND($B169=BQ$28,$B169=$B170-1),NPV(discount_rate,OFFSET(BQ134,,,,COUNTA($G$120:$CE$120)-COUNTA($G$120:BQ$120)+1)-OFFSET(BQ135,,,,COUNTA($G$120:$CE$120)-COUNTA($G$120:BQ$120)+1))*(1+discount_rate),0)</f>
        <v>0</v>
      </c>
      <c r="BR169" s="1" cm="1">
        <f t="array" aca="1" ref="BR169" ca="1">IF(AND($B169=BR$28,$B169=$B170-1),NPV(discount_rate,OFFSET(BR134,,,,COUNTA($G$120:$CE$120)-COUNTA($G$120:BR$120)+1)-OFFSET(BR135,,,,COUNTA($G$120:$CE$120)-COUNTA($G$120:BR$120)+1))*(1+discount_rate),0)</f>
        <v>0</v>
      </c>
      <c r="BS169" s="1" cm="1">
        <f t="array" aca="1" ref="BS169" ca="1">IF(AND($B169=BS$28,$B169=$B170-1),NPV(discount_rate,OFFSET(BS134,,,,COUNTA($G$120:$CE$120)-COUNTA($G$120:BS$120)+1)-OFFSET(BS135,,,,COUNTA($G$120:$CE$120)-COUNTA($G$120:BS$120)+1))*(1+discount_rate),0)</f>
        <v>0</v>
      </c>
      <c r="BT169" s="1" cm="1">
        <f t="array" aca="1" ref="BT169" ca="1">IF(AND($B169=BT$28,$B169=$B170-1),NPV(discount_rate,OFFSET(BT134,,,,COUNTA($G$120:$CE$120)-COUNTA($G$120:BT$120)+1)-OFFSET(BT135,,,,COUNTA($G$120:$CE$120)-COUNTA($G$120:BT$120)+1))*(1+discount_rate),0)</f>
        <v>0</v>
      </c>
      <c r="BU169" s="1" cm="1">
        <f t="array" aca="1" ref="BU169" ca="1">IF(AND($B169=BU$28,$B169=$B170-1),NPV(discount_rate,OFFSET(BU134,,,,COUNTA($G$120:$CE$120)-COUNTA($G$120:BU$120)+1)-OFFSET(BU135,,,,COUNTA($G$120:$CE$120)-COUNTA($G$120:BU$120)+1))*(1+discount_rate),0)</f>
        <v>0</v>
      </c>
      <c r="BV169" s="1" cm="1">
        <f t="array" aca="1" ref="BV169" ca="1">IF(AND($B169=BV$28,$B169=$B170-1),NPV(discount_rate,OFFSET(BV134,,,,COUNTA($G$120:$CE$120)-COUNTA($G$120:BV$120)+1)-OFFSET(BV135,,,,COUNTA($G$120:$CE$120)-COUNTA($G$120:BV$120)+1))*(1+discount_rate),0)</f>
        <v>0</v>
      </c>
      <c r="BW169" s="1" cm="1">
        <f t="array" aca="1" ref="BW169" ca="1">IF(AND($B169=BW$28,$B169=$B170-1),NPV(discount_rate,OFFSET(BW134,,,,COUNTA($G$120:$CE$120)-COUNTA($G$120:BW$120)+1)-OFFSET(BW135,,,,COUNTA($G$120:$CE$120)-COUNTA($G$120:BW$120)+1))*(1+discount_rate),0)</f>
        <v>0</v>
      </c>
      <c r="BX169" s="1" cm="1">
        <f t="array" aca="1" ref="BX169" ca="1">IF(AND($B169=BX$28,$B169=$B170-1),NPV(discount_rate,OFFSET(BX134,,,,COUNTA($G$120:$CE$120)-COUNTA($G$120:BX$120)+1)-OFFSET(BX135,,,,COUNTA($G$120:$CE$120)-COUNTA($G$120:BX$120)+1))*(1+discount_rate),0)</f>
        <v>0</v>
      </c>
      <c r="BY169" s="1" cm="1">
        <f t="array" aca="1" ref="BY169" ca="1">IF(AND($B169=BY$28,$B169=$B170-1),NPV(discount_rate,OFFSET(BY134,,,,COUNTA($G$120:$CE$120)-COUNTA($G$120:BY$120)+1)-OFFSET(BY135,,,,COUNTA($G$120:$CE$120)-COUNTA($G$120:BY$120)+1))*(1+discount_rate),0)</f>
        <v>0</v>
      </c>
      <c r="BZ169" s="1" cm="1">
        <f t="array" aca="1" ref="BZ169" ca="1">IF(AND($B169=BZ$28,$B169=$B170-1),NPV(discount_rate,OFFSET(BZ134,,,,COUNTA($G$120:$CE$120)-COUNTA($G$120:BZ$120)+1)-OFFSET(BZ135,,,,COUNTA($G$120:$CE$120)-COUNTA($G$120:BZ$120)+1))*(1+discount_rate),0)</f>
        <v>0</v>
      </c>
      <c r="CA169" s="1" cm="1">
        <f t="array" aca="1" ref="CA169" ca="1">IF(AND($B169=CA$28,$B169=$B170-1),NPV(discount_rate,OFFSET(CA134,,,,COUNTA($G$120:$CE$120)-COUNTA($G$120:CA$120)+1)-OFFSET(CA135,,,,COUNTA($G$120:$CE$120)-COUNTA($G$120:CA$120)+1))*(1+discount_rate),0)</f>
        <v>0</v>
      </c>
      <c r="CB169" s="1" cm="1">
        <f t="array" aca="1" ref="CB169" ca="1">IF(AND($B169=CB$28,$B169=$B170-1),NPV(discount_rate,OFFSET(CB134,,,,COUNTA($G$120:$CE$120)-COUNTA($G$120:CB$120)+1)-OFFSET(CB135,,,,COUNTA($G$120:$CE$120)-COUNTA($G$120:CB$120)+1))*(1+discount_rate),0)</f>
        <v>0</v>
      </c>
      <c r="CC169" s="1" cm="1">
        <f t="array" aca="1" ref="CC169" ca="1">IF(AND($B169=CC$28,$B169=$B170-1),NPV(discount_rate,OFFSET(CC134,,,,COUNTA($G$120:$CE$120)-COUNTA($G$120:CC$120)+1)-OFFSET(CC135,,,,COUNTA($G$120:$CE$120)-COUNTA($G$120:CC$120)+1))*(1+discount_rate),0)</f>
        <v>0</v>
      </c>
      <c r="CD169" s="1" cm="1">
        <f t="array" aca="1" ref="CD169" ca="1">IF(AND($B169=CD$28,$B169=$B170-1),NPV(discount_rate,OFFSET(CD134,,,,COUNTA($G$120:$CE$120)-COUNTA($G$120:CD$120)+1)-OFFSET(CD135,,,,COUNTA($G$120:$CE$120)-COUNTA($G$120:CD$120)+1))*(1+discount_rate),0)</f>
        <v>0</v>
      </c>
      <c r="CE169" s="1" cm="1">
        <f t="array" aca="1" ref="CE169" ca="1">IF(AND($B169=CE$28,$B169=$B170-1),NPV(discount_rate,OFFSET(CE134,,,,COUNTA($G$120:$CE$120)-COUNTA($G$120:CE$120)+1)-OFFSET(CE135,,,,COUNTA($G$120:$CE$120)-COUNTA($G$120:CE$120)+1))*(1+discount_rate),0)</f>
        <v>0</v>
      </c>
    </row>
    <row r="170" spans="2:83" x14ac:dyDescent="0.35">
      <c r="B170">
        <f t="shared" si="164"/>
        <v>2039</v>
      </c>
      <c r="D170" t="s">
        <v>29</v>
      </c>
      <c r="G170" s="1" cm="1">
        <f t="array" aca="1" ref="G170" ca="1">IF(AND($B170=G$28,$B170=$B171-1),NPV(discount_rate,OFFSET(G135,,,,COUNTA($G$120:$CE$120)-COUNTA($G$120:G$120)+1)-OFFSET(G136,,,,COUNTA($G$120:$CE$120)-COUNTA($G$120:G$120)+1))*(1+discount_rate),0)</f>
        <v>0</v>
      </c>
      <c r="H170" s="1" cm="1">
        <f t="array" aca="1" ref="H170" ca="1">IF(AND($B170=H$28,$B170=$B171-1),NPV(discount_rate,OFFSET(H135,,,,COUNTA($G$120:$CE$120)-COUNTA($G$120:H$120)+1)-OFFSET(H136,,,,COUNTA($G$120:$CE$120)-COUNTA($G$120:H$120)+1))*(1+discount_rate),0)</f>
        <v>0</v>
      </c>
      <c r="I170" s="1" cm="1">
        <f t="array" aca="1" ref="I170" ca="1">IF(AND($B170=I$28,$B170=$B171-1),NPV(discount_rate,OFFSET(I135,,,,COUNTA($G$120:$CE$120)-COUNTA($G$120:I$120)+1)-OFFSET(I136,,,,COUNTA($G$120:$CE$120)-COUNTA($G$120:I$120)+1))*(1+discount_rate),0)</f>
        <v>0</v>
      </c>
      <c r="J170" s="1" cm="1">
        <f t="array" aca="1" ref="J170" ca="1">IF(AND($B170=J$28,$B170=$B171-1),NPV(discount_rate,OFFSET(J135,,,,COUNTA($G$120:$CE$120)-COUNTA($G$120:J$120)+1)-OFFSET(J136,,,,COUNTA($G$120:$CE$120)-COUNTA($G$120:J$120)+1))*(1+discount_rate),0)</f>
        <v>0</v>
      </c>
      <c r="K170" s="1" cm="1">
        <f t="array" aca="1" ref="K170" ca="1">IF(AND($B170=K$28,$B170=$B171-1),NPV(discount_rate,OFFSET(K135,,,,COUNTA($G$120:$CE$120)-COUNTA($G$120:K$120)+1)-OFFSET(K136,,,,COUNTA($G$120:$CE$120)-COUNTA($G$120:K$120)+1))*(1+discount_rate),0)</f>
        <v>0</v>
      </c>
      <c r="L170" s="1" cm="1">
        <f t="array" aca="1" ref="L170" ca="1">IF(AND($B170=L$28,$B170=$B171-1),NPV(discount_rate,OFFSET(L135,,,,COUNTA($G$120:$CE$120)-COUNTA($G$120:L$120)+1)-OFFSET(L136,,,,COUNTA($G$120:$CE$120)-COUNTA($G$120:L$120)+1))*(1+discount_rate),0)</f>
        <v>0</v>
      </c>
      <c r="M170" s="1" cm="1">
        <f t="array" aca="1" ref="M170" ca="1">IF(AND($B170=M$28,$B170=$B171-1),NPV(discount_rate,OFFSET(M135,,,,COUNTA($G$120:$CE$120)-COUNTA($G$120:M$120)+1)-OFFSET(M136,,,,COUNTA($G$120:$CE$120)-COUNTA($G$120:M$120)+1))*(1+discount_rate),0)</f>
        <v>0</v>
      </c>
      <c r="N170" s="1" cm="1">
        <f t="array" aca="1" ref="N170" ca="1">IF(AND($B170=N$28,$B170=$B171-1),NPV(discount_rate,OFFSET(N135,,,,COUNTA($G$120:$CE$120)-COUNTA($G$120:N$120)+1)-OFFSET(N136,,,,COUNTA($G$120:$CE$120)-COUNTA($G$120:N$120)+1))*(1+discount_rate),0)</f>
        <v>0</v>
      </c>
      <c r="O170" s="1" cm="1">
        <f t="array" aca="1" ref="O170" ca="1">IF(AND($B170=O$28,$B170=$B171-1),NPV(discount_rate,OFFSET(O135,,,,COUNTA($G$120:$CE$120)-COUNTA($G$120:O$120)+1)-OFFSET(O136,,,,COUNTA($G$120:$CE$120)-COUNTA($G$120:O$120)+1))*(1+discount_rate),0)</f>
        <v>0</v>
      </c>
      <c r="P170" s="1" cm="1">
        <f t="array" aca="1" ref="P170" ca="1">IF(AND($B170=P$28,$B170=$B171-1),NPV(discount_rate,OFFSET(P135,,,,COUNTA($G$120:$CE$120)-COUNTA($G$120:P$120)+1)-OFFSET(P136,,,,COUNTA($G$120:$CE$120)-COUNTA($G$120:P$120)+1))*(1+discount_rate),0)</f>
        <v>0</v>
      </c>
      <c r="Q170" s="1" cm="1">
        <f t="array" aca="1" ref="Q170" ca="1">IF(AND($B170=Q$28,$B170=$B171-1),NPV(discount_rate,OFFSET(Q135,,,,COUNTA($G$120:$CE$120)-COUNTA($G$120:Q$120)+1)-OFFSET(Q136,,,,COUNTA($G$120:$CE$120)-COUNTA($G$120:Q$120)+1))*(1+discount_rate),0)</f>
        <v>0</v>
      </c>
      <c r="R170" s="1" cm="1">
        <f t="array" aca="1" ref="R170" ca="1">IF(AND($B170=R$28,$B170=$B171-1),NPV(discount_rate,OFFSET(R135,,,,COUNTA($G$120:$CE$120)-COUNTA($G$120:R$120)+1)-OFFSET(R136,,,,COUNTA($G$120:$CE$120)-COUNTA($G$120:R$120)+1))*(1+discount_rate),0)</f>
        <v>0</v>
      </c>
      <c r="S170" s="1" cm="1">
        <f t="array" aca="1" ref="S170" ca="1">IF(AND($B170=S$28,$B170=$B171-1),NPV(discount_rate,OFFSET(S135,,,,COUNTA($G$120:$CE$120)-COUNTA($G$120:S$120)+1)-OFFSET(S136,,,,COUNTA($G$120:$CE$120)-COUNTA($G$120:S$120)+1))*(1+discount_rate),0)</f>
        <v>0</v>
      </c>
      <c r="T170" s="1" cm="1">
        <f t="array" aca="1" ref="T170" ca="1">IF(AND($B170=T$28,$B170=$B171-1),NPV(discount_rate,OFFSET(T135,,,,COUNTA($G$120:$CE$120)-COUNTA($G$120:T$120)+1)-OFFSET(T136,,,,COUNTA($G$120:$CE$120)-COUNTA($G$120:T$120)+1))*(1+discount_rate),0)</f>
        <v>0</v>
      </c>
      <c r="U170" s="1" cm="1">
        <f t="array" aca="1" ref="U170" ca="1">IF(AND($B170=U$28,$B170=$B171-1),NPV(discount_rate,OFFSET(U135,,,,COUNTA($G$120:$CE$120)-COUNTA($G$120:U$120)+1)-OFFSET(U136,,,,COUNTA($G$120:$CE$120)-COUNTA($G$120:U$120)+1))*(1+discount_rate),0)</f>
        <v>0</v>
      </c>
      <c r="V170" s="1" cm="1">
        <f t="array" aca="1" ref="V170" ca="1">IF(AND($B170=V$28,$B170=$B171-1),NPV(discount_rate,OFFSET(V135,,,,COUNTA($G$120:$CE$120)-COUNTA($G$120:V$120)+1)-OFFSET(V136,,,,COUNTA($G$120:$CE$120)-COUNTA($G$120:V$120)+1))*(1+discount_rate),0)</f>
        <v>300.08953314925725</v>
      </c>
      <c r="W170" s="1" cm="1">
        <f t="array" aca="1" ref="W170" ca="1">IF(AND($B170=W$28,$B170=$B171-1),NPV(discount_rate,OFFSET(W135,,,,COUNTA($G$120:$CE$120)-COUNTA($G$120:W$120)+1)-OFFSET(W136,,,,COUNTA($G$120:$CE$120)-COUNTA($G$120:W$120)+1))*(1+discount_rate),0)</f>
        <v>0</v>
      </c>
      <c r="X170" s="1" cm="1">
        <f t="array" aca="1" ref="X170" ca="1">IF(AND($B170=X$28,$B170=$B171-1),NPV(discount_rate,OFFSET(X135,,,,COUNTA($G$120:$CE$120)-COUNTA($G$120:X$120)+1)-OFFSET(X136,,,,COUNTA($G$120:$CE$120)-COUNTA($G$120:X$120)+1))*(1+discount_rate),0)</f>
        <v>0</v>
      </c>
      <c r="Y170" s="1" cm="1">
        <f t="array" aca="1" ref="Y170" ca="1">IF(AND($B170=Y$28,$B170=$B171-1),NPV(discount_rate,OFFSET(Y135,,,,COUNTA($G$120:$CE$120)-COUNTA($G$120:Y$120)+1)-OFFSET(Y136,,,,COUNTA($G$120:$CE$120)-COUNTA($G$120:Y$120)+1))*(1+discount_rate),0)</f>
        <v>0</v>
      </c>
      <c r="Z170" s="1" cm="1">
        <f t="array" aca="1" ref="Z170" ca="1">IF(AND($B170=Z$28,$B170=$B171-1),NPV(discount_rate,OFFSET(Z135,,,,COUNTA($G$120:$CE$120)-COUNTA($G$120:Z$120)+1)-OFFSET(Z136,,,,COUNTA($G$120:$CE$120)-COUNTA($G$120:Z$120)+1))*(1+discount_rate),0)</f>
        <v>0</v>
      </c>
      <c r="AA170" s="1" cm="1">
        <f t="array" aca="1" ref="AA170" ca="1">IF(AND($B170=AA$28,$B170=$B171-1),NPV(discount_rate,OFFSET(AA135,,,,COUNTA($G$120:$CE$120)-COUNTA($G$120:AA$120)+1)-OFFSET(AA136,,,,COUNTA($G$120:$CE$120)-COUNTA($G$120:AA$120)+1))*(1+discount_rate),0)</f>
        <v>0</v>
      </c>
      <c r="AB170" s="1" cm="1">
        <f t="array" aca="1" ref="AB170" ca="1">IF(AND($B170=AB$28,$B170=$B171-1),NPV(discount_rate,OFFSET(AB135,,,,COUNTA($G$120:$CE$120)-COUNTA($G$120:AB$120)+1)-OFFSET(AB136,,,,COUNTA($G$120:$CE$120)-COUNTA($G$120:AB$120)+1))*(1+discount_rate),0)</f>
        <v>0</v>
      </c>
      <c r="AC170" s="1" cm="1">
        <f t="array" aca="1" ref="AC170" ca="1">IF(AND($B170=AC$28,$B170=$B171-1),NPV(discount_rate,OFFSET(AC135,,,,COUNTA($G$120:$CE$120)-COUNTA($G$120:AC$120)+1)-OFFSET(AC136,,,,COUNTA($G$120:$CE$120)-COUNTA($G$120:AC$120)+1))*(1+discount_rate),0)</f>
        <v>0</v>
      </c>
      <c r="AD170" s="1" cm="1">
        <f t="array" aca="1" ref="AD170" ca="1">IF(AND($B170=AD$28,$B170=$B171-1),NPV(discount_rate,OFFSET(AD135,,,,COUNTA($G$120:$CE$120)-COUNTA($G$120:AD$120)+1)-OFFSET(AD136,,,,COUNTA($G$120:$CE$120)-COUNTA($G$120:AD$120)+1))*(1+discount_rate),0)</f>
        <v>0</v>
      </c>
      <c r="AE170" s="1" cm="1">
        <f t="array" aca="1" ref="AE170" ca="1">IF(AND($B170=AE$28,$B170=$B171-1),NPV(discount_rate,OFFSET(AE135,,,,COUNTA($G$120:$CE$120)-COUNTA($G$120:AE$120)+1)-OFFSET(AE136,,,,COUNTA($G$120:$CE$120)-COUNTA($G$120:AE$120)+1))*(1+discount_rate),0)</f>
        <v>0</v>
      </c>
      <c r="AF170" s="1" cm="1">
        <f t="array" aca="1" ref="AF170" ca="1">IF(AND($B170=AF$28,$B170=$B171-1),NPV(discount_rate,OFFSET(AF135,,,,COUNTA($G$120:$CE$120)-COUNTA($G$120:AF$120)+1)-OFFSET(AF136,,,,COUNTA($G$120:$CE$120)-COUNTA($G$120:AF$120)+1))*(1+discount_rate),0)</f>
        <v>0</v>
      </c>
      <c r="AG170" s="1" cm="1">
        <f t="array" aca="1" ref="AG170" ca="1">IF(AND($B170=AG$28,$B170=$B171-1),NPV(discount_rate,OFFSET(AG135,,,,COUNTA($G$120:$CE$120)-COUNTA($G$120:AG$120)+1)-OFFSET(AG136,,,,COUNTA($G$120:$CE$120)-COUNTA($G$120:AG$120)+1))*(1+discount_rate),0)</f>
        <v>0</v>
      </c>
      <c r="AH170" s="1" cm="1">
        <f t="array" aca="1" ref="AH170" ca="1">IF(AND($B170=AH$28,$B170=$B171-1),NPV(discount_rate,OFFSET(AH135,,,,COUNTA($G$120:$CE$120)-COUNTA($G$120:AH$120)+1)-OFFSET(AH136,,,,COUNTA($G$120:$CE$120)-COUNTA($G$120:AH$120)+1))*(1+discount_rate),0)</f>
        <v>0</v>
      </c>
      <c r="AI170" s="1" cm="1">
        <f t="array" aca="1" ref="AI170" ca="1">IF(AND($B170=AI$28,$B170=$B171-1),NPV(discount_rate,OFFSET(AI135,,,,COUNTA($G$120:$CE$120)-COUNTA($G$120:AI$120)+1)-OFFSET(AI136,,,,COUNTA($G$120:$CE$120)-COUNTA($G$120:AI$120)+1))*(1+discount_rate),0)</f>
        <v>0</v>
      </c>
      <c r="AJ170" s="1" cm="1">
        <f t="array" aca="1" ref="AJ170" ca="1">IF(AND($B170=AJ$28,$B170=$B171-1),NPV(discount_rate,OFFSET(AJ135,,,,COUNTA($G$120:$CE$120)-COUNTA($G$120:AJ$120)+1)-OFFSET(AJ136,,,,COUNTA($G$120:$CE$120)-COUNTA($G$120:AJ$120)+1))*(1+discount_rate),0)</f>
        <v>0</v>
      </c>
      <c r="AK170" s="1" cm="1">
        <f t="array" aca="1" ref="AK170" ca="1">IF(AND($B170=AK$28,$B170=$B171-1),NPV(discount_rate,OFFSET(AK135,,,,COUNTA($G$120:$CE$120)-COUNTA($G$120:AK$120)+1)-OFFSET(AK136,,,,COUNTA($G$120:$CE$120)-COUNTA($G$120:AK$120)+1))*(1+discount_rate),0)</f>
        <v>0</v>
      </c>
      <c r="AL170" s="1" cm="1">
        <f t="array" aca="1" ref="AL170" ca="1">IF(AND($B170=AL$28,$B170=$B171-1),NPV(discount_rate,OFFSET(AL135,,,,COUNTA($G$120:$CE$120)-COUNTA($G$120:AL$120)+1)-OFFSET(AL136,,,,COUNTA($G$120:$CE$120)-COUNTA($G$120:AL$120)+1))*(1+discount_rate),0)</f>
        <v>0</v>
      </c>
      <c r="AM170" s="1" cm="1">
        <f t="array" aca="1" ref="AM170" ca="1">IF(AND($B170=AM$28,$B170=$B171-1),NPV(discount_rate,OFFSET(AM135,,,,COUNTA($G$120:$CE$120)-COUNTA($G$120:AM$120)+1)-OFFSET(AM136,,,,COUNTA($G$120:$CE$120)-COUNTA($G$120:AM$120)+1))*(1+discount_rate),0)</f>
        <v>0</v>
      </c>
      <c r="AN170" s="1" cm="1">
        <f t="array" aca="1" ref="AN170" ca="1">IF(AND($B170=AN$28,$B170=$B171-1),NPV(discount_rate,OFFSET(AN135,,,,COUNTA($G$120:$CE$120)-COUNTA($G$120:AN$120)+1)-OFFSET(AN136,,,,COUNTA($G$120:$CE$120)-COUNTA($G$120:AN$120)+1))*(1+discount_rate),0)</f>
        <v>0</v>
      </c>
      <c r="AO170" s="1" cm="1">
        <f t="array" aca="1" ref="AO170" ca="1">IF(AND($B170=AO$28,$B170=$B171-1),NPV(discount_rate,OFFSET(AO135,,,,COUNTA($G$120:$CE$120)-COUNTA($G$120:AO$120)+1)-OFFSET(AO136,,,,COUNTA($G$120:$CE$120)-COUNTA($G$120:AO$120)+1))*(1+discount_rate),0)</f>
        <v>0</v>
      </c>
      <c r="AP170" s="1" cm="1">
        <f t="array" aca="1" ref="AP170" ca="1">IF(AND($B170=AP$28,$B170=$B171-1),NPV(discount_rate,OFFSET(AP135,,,,COUNTA($G$120:$CE$120)-COUNTA($G$120:AP$120)+1)-OFFSET(AP136,,,,COUNTA($G$120:$CE$120)-COUNTA($G$120:AP$120)+1))*(1+discount_rate),0)</f>
        <v>0</v>
      </c>
      <c r="AQ170" s="1" cm="1">
        <f t="array" aca="1" ref="AQ170" ca="1">IF(AND($B170=AQ$28,$B170=$B171-1),NPV(discount_rate,OFFSET(AQ135,,,,COUNTA($G$120:$CE$120)-COUNTA($G$120:AQ$120)+1)-OFFSET(AQ136,,,,COUNTA($G$120:$CE$120)-COUNTA($G$120:AQ$120)+1))*(1+discount_rate),0)</f>
        <v>0</v>
      </c>
      <c r="AR170" s="1" cm="1">
        <f t="array" aca="1" ref="AR170" ca="1">IF(AND($B170=AR$28,$B170=$B171-1),NPV(discount_rate,OFFSET(AR135,,,,COUNTA($G$120:$CE$120)-COUNTA($G$120:AR$120)+1)-OFFSET(AR136,,,,COUNTA($G$120:$CE$120)-COUNTA($G$120:AR$120)+1))*(1+discount_rate),0)</f>
        <v>0</v>
      </c>
      <c r="AS170" s="1" cm="1">
        <f t="array" aca="1" ref="AS170" ca="1">IF(AND($B170=AS$28,$B170=$B171-1),NPV(discount_rate,OFFSET(AS135,,,,COUNTA($G$120:$CE$120)-COUNTA($G$120:AS$120)+1)-OFFSET(AS136,,,,COUNTA($G$120:$CE$120)-COUNTA($G$120:AS$120)+1))*(1+discount_rate),0)</f>
        <v>0</v>
      </c>
      <c r="AT170" s="1" cm="1">
        <f t="array" aca="1" ref="AT170" ca="1">IF(AND($B170=AT$28,$B170=$B171-1),NPV(discount_rate,OFFSET(AT135,,,,COUNTA($G$120:$CE$120)-COUNTA($G$120:AT$120)+1)-OFFSET(AT136,,,,COUNTA($G$120:$CE$120)-COUNTA($G$120:AT$120)+1))*(1+discount_rate),0)</f>
        <v>0</v>
      </c>
      <c r="AU170" s="1" cm="1">
        <f t="array" aca="1" ref="AU170" ca="1">IF(AND($B170=AU$28,$B170=$B171-1),NPV(discount_rate,OFFSET(AU135,,,,COUNTA($G$120:$CE$120)-COUNTA($G$120:AU$120)+1)-OFFSET(AU136,,,,COUNTA($G$120:$CE$120)-COUNTA($G$120:AU$120)+1))*(1+discount_rate),0)</f>
        <v>0</v>
      </c>
      <c r="AV170" s="1" cm="1">
        <f t="array" aca="1" ref="AV170" ca="1">IF(AND($B170=AV$28,$B170=$B171-1),NPV(discount_rate,OFFSET(AV135,,,,COUNTA($G$120:$CE$120)-COUNTA($G$120:AV$120)+1)-OFFSET(AV136,,,,COUNTA($G$120:$CE$120)-COUNTA($G$120:AV$120)+1))*(1+discount_rate),0)</f>
        <v>0</v>
      </c>
      <c r="AW170" s="1" cm="1">
        <f t="array" aca="1" ref="AW170" ca="1">IF(AND($B170=AW$28,$B170=$B171-1),NPV(discount_rate,OFFSET(AW135,,,,COUNTA($G$120:$CE$120)-COUNTA($G$120:AW$120)+1)-OFFSET(AW136,,,,COUNTA($G$120:$CE$120)-COUNTA($G$120:AW$120)+1))*(1+discount_rate),0)</f>
        <v>0</v>
      </c>
      <c r="AX170" s="1" cm="1">
        <f t="array" aca="1" ref="AX170" ca="1">IF(AND($B170=AX$28,$B170=$B171-1),NPV(discount_rate,OFFSET(AX135,,,,COUNTA($G$120:$CE$120)-COUNTA($G$120:AX$120)+1)-OFFSET(AX136,,,,COUNTA($G$120:$CE$120)-COUNTA($G$120:AX$120)+1))*(1+discount_rate),0)</f>
        <v>0</v>
      </c>
      <c r="AY170" s="1" cm="1">
        <f t="array" aca="1" ref="AY170" ca="1">IF(AND($B170=AY$28,$B170=$B171-1),NPV(discount_rate,OFFSET(AY135,,,,COUNTA($G$120:$CE$120)-COUNTA($G$120:AY$120)+1)-OFFSET(AY136,,,,COUNTA($G$120:$CE$120)-COUNTA($G$120:AY$120)+1))*(1+discount_rate),0)</f>
        <v>0</v>
      </c>
      <c r="AZ170" s="1" cm="1">
        <f t="array" aca="1" ref="AZ170" ca="1">IF(AND($B170=AZ$28,$B170=$B171-1),NPV(discount_rate,OFFSET(AZ135,,,,COUNTA($G$120:$CE$120)-COUNTA($G$120:AZ$120)+1)-OFFSET(AZ136,,,,COUNTA($G$120:$CE$120)-COUNTA($G$120:AZ$120)+1))*(1+discount_rate),0)</f>
        <v>0</v>
      </c>
      <c r="BA170" s="1" cm="1">
        <f t="array" aca="1" ref="BA170" ca="1">IF(AND($B170=BA$28,$B170=$B171-1),NPV(discount_rate,OFFSET(BA135,,,,COUNTA($G$120:$CE$120)-COUNTA($G$120:BA$120)+1)-OFFSET(BA136,,,,COUNTA($G$120:$CE$120)-COUNTA($G$120:BA$120)+1))*(1+discount_rate),0)</f>
        <v>0</v>
      </c>
      <c r="BB170" s="1" cm="1">
        <f t="array" aca="1" ref="BB170" ca="1">IF(AND($B170=BB$28,$B170=$B171-1),NPV(discount_rate,OFFSET(BB135,,,,COUNTA($G$120:$CE$120)-COUNTA($G$120:BB$120)+1)-OFFSET(BB136,,,,COUNTA($G$120:$CE$120)-COUNTA($G$120:BB$120)+1))*(1+discount_rate),0)</f>
        <v>0</v>
      </c>
      <c r="BC170" s="1" cm="1">
        <f t="array" aca="1" ref="BC170" ca="1">IF(AND($B170=BC$28,$B170=$B171-1),NPV(discount_rate,OFFSET(BC135,,,,COUNTA($G$120:$CE$120)-COUNTA($G$120:BC$120)+1)-OFFSET(BC136,,,,COUNTA($G$120:$CE$120)-COUNTA($G$120:BC$120)+1))*(1+discount_rate),0)</f>
        <v>0</v>
      </c>
      <c r="BD170" s="1" cm="1">
        <f t="array" aca="1" ref="BD170" ca="1">IF(AND($B170=BD$28,$B170=$B171-1),NPV(discount_rate,OFFSET(BD135,,,,COUNTA($G$120:$CE$120)-COUNTA($G$120:BD$120)+1)-OFFSET(BD136,,,,COUNTA($G$120:$CE$120)-COUNTA($G$120:BD$120)+1))*(1+discount_rate),0)</f>
        <v>0</v>
      </c>
      <c r="BE170" s="1" cm="1">
        <f t="array" aca="1" ref="BE170" ca="1">IF(AND($B170=BE$28,$B170=$B171-1),NPV(discount_rate,OFFSET(BE135,,,,COUNTA($G$120:$CE$120)-COUNTA($G$120:BE$120)+1)-OFFSET(BE136,,,,COUNTA($G$120:$CE$120)-COUNTA($G$120:BE$120)+1))*(1+discount_rate),0)</f>
        <v>0</v>
      </c>
      <c r="BF170" s="1" cm="1">
        <f t="array" aca="1" ref="BF170" ca="1">IF(AND($B170=BF$28,$B170=$B171-1),NPV(discount_rate,OFFSET(BF135,,,,COUNTA($G$120:$CE$120)-COUNTA($G$120:BF$120)+1)-OFFSET(BF136,,,,COUNTA($G$120:$CE$120)-COUNTA($G$120:BF$120)+1))*(1+discount_rate),0)</f>
        <v>0</v>
      </c>
      <c r="BG170" s="1" cm="1">
        <f t="array" aca="1" ref="BG170" ca="1">IF(AND($B170=BG$28,$B170=$B171-1),NPV(discount_rate,OFFSET(BG135,,,,COUNTA($G$120:$CE$120)-COUNTA($G$120:BG$120)+1)-OFFSET(BG136,,,,COUNTA($G$120:$CE$120)-COUNTA($G$120:BG$120)+1))*(1+discount_rate),0)</f>
        <v>0</v>
      </c>
      <c r="BH170" s="1" cm="1">
        <f t="array" aca="1" ref="BH170" ca="1">IF(AND($B170=BH$28,$B170=$B171-1),NPV(discount_rate,OFFSET(BH135,,,,COUNTA($G$120:$CE$120)-COUNTA($G$120:BH$120)+1)-OFFSET(BH136,,,,COUNTA($G$120:$CE$120)-COUNTA($G$120:BH$120)+1))*(1+discount_rate),0)</f>
        <v>0</v>
      </c>
      <c r="BI170" s="1" cm="1">
        <f t="array" aca="1" ref="BI170" ca="1">IF(AND($B170=BI$28,$B170=$B171-1),NPV(discount_rate,OFFSET(BI135,,,,COUNTA($G$120:$CE$120)-COUNTA($G$120:BI$120)+1)-OFFSET(BI136,,,,COUNTA($G$120:$CE$120)-COUNTA($G$120:BI$120)+1))*(1+discount_rate),0)</f>
        <v>0</v>
      </c>
      <c r="BJ170" s="1" cm="1">
        <f t="array" aca="1" ref="BJ170" ca="1">IF(AND($B170=BJ$28,$B170=$B171-1),NPV(discount_rate,OFFSET(BJ135,,,,COUNTA($G$120:$CE$120)-COUNTA($G$120:BJ$120)+1)-OFFSET(BJ136,,,,COUNTA($G$120:$CE$120)-COUNTA($G$120:BJ$120)+1))*(1+discount_rate),0)</f>
        <v>0</v>
      </c>
      <c r="BK170" s="1" cm="1">
        <f t="array" aca="1" ref="BK170" ca="1">IF(AND($B170=BK$28,$B170=$B171-1),NPV(discount_rate,OFFSET(BK135,,,,COUNTA($G$120:$CE$120)-COUNTA($G$120:BK$120)+1)-OFFSET(BK136,,,,COUNTA($G$120:$CE$120)-COUNTA($G$120:BK$120)+1))*(1+discount_rate),0)</f>
        <v>0</v>
      </c>
      <c r="BL170" s="1" cm="1">
        <f t="array" aca="1" ref="BL170" ca="1">IF(AND($B170=BL$28,$B170=$B171-1),NPV(discount_rate,OFFSET(BL135,,,,COUNTA($G$120:$CE$120)-COUNTA($G$120:BL$120)+1)-OFFSET(BL136,,,,COUNTA($G$120:$CE$120)-COUNTA($G$120:BL$120)+1))*(1+discount_rate),0)</f>
        <v>0</v>
      </c>
      <c r="BM170" s="1" cm="1">
        <f t="array" aca="1" ref="BM170" ca="1">IF(AND($B170=BM$28,$B170=$B171-1),NPV(discount_rate,OFFSET(BM135,,,,COUNTA($G$120:$CE$120)-COUNTA($G$120:BM$120)+1)-OFFSET(BM136,,,,COUNTA($G$120:$CE$120)-COUNTA($G$120:BM$120)+1))*(1+discount_rate),0)</f>
        <v>0</v>
      </c>
      <c r="BN170" s="1" cm="1">
        <f t="array" aca="1" ref="BN170" ca="1">IF(AND($B170=BN$28,$B170=$B171-1),NPV(discount_rate,OFFSET(BN135,,,,COUNTA($G$120:$CE$120)-COUNTA($G$120:BN$120)+1)-OFFSET(BN136,,,,COUNTA($G$120:$CE$120)-COUNTA($G$120:BN$120)+1))*(1+discount_rate),0)</f>
        <v>0</v>
      </c>
      <c r="BO170" s="1" cm="1">
        <f t="array" aca="1" ref="BO170" ca="1">IF(AND($B170=BO$28,$B170=$B171-1),NPV(discount_rate,OFFSET(BO135,,,,COUNTA($G$120:$CE$120)-COUNTA($G$120:BO$120)+1)-OFFSET(BO136,,,,COUNTA($G$120:$CE$120)-COUNTA($G$120:BO$120)+1))*(1+discount_rate),0)</f>
        <v>0</v>
      </c>
      <c r="BP170" s="1" cm="1">
        <f t="array" aca="1" ref="BP170" ca="1">IF(AND($B170=BP$28,$B170=$B171-1),NPV(discount_rate,OFFSET(BP135,,,,COUNTA($G$120:$CE$120)-COUNTA($G$120:BP$120)+1)-OFFSET(BP136,,,,COUNTA($G$120:$CE$120)-COUNTA($G$120:BP$120)+1))*(1+discount_rate),0)</f>
        <v>0</v>
      </c>
      <c r="BQ170" s="1" cm="1">
        <f t="array" aca="1" ref="BQ170" ca="1">IF(AND($B170=BQ$28,$B170=$B171-1),NPV(discount_rate,OFFSET(BQ135,,,,COUNTA($G$120:$CE$120)-COUNTA($G$120:BQ$120)+1)-OFFSET(BQ136,,,,COUNTA($G$120:$CE$120)-COUNTA($G$120:BQ$120)+1))*(1+discount_rate),0)</f>
        <v>0</v>
      </c>
      <c r="BR170" s="1" cm="1">
        <f t="array" aca="1" ref="BR170" ca="1">IF(AND($B170=BR$28,$B170=$B171-1),NPV(discount_rate,OFFSET(BR135,,,,COUNTA($G$120:$CE$120)-COUNTA($G$120:BR$120)+1)-OFFSET(BR136,,,,COUNTA($G$120:$CE$120)-COUNTA($G$120:BR$120)+1))*(1+discount_rate),0)</f>
        <v>0</v>
      </c>
      <c r="BS170" s="1" cm="1">
        <f t="array" aca="1" ref="BS170" ca="1">IF(AND($B170=BS$28,$B170=$B171-1),NPV(discount_rate,OFFSET(BS135,,,,COUNTA($G$120:$CE$120)-COUNTA($G$120:BS$120)+1)-OFFSET(BS136,,,,COUNTA($G$120:$CE$120)-COUNTA($G$120:BS$120)+1))*(1+discount_rate),0)</f>
        <v>0</v>
      </c>
      <c r="BT170" s="1" cm="1">
        <f t="array" aca="1" ref="BT170" ca="1">IF(AND($B170=BT$28,$B170=$B171-1),NPV(discount_rate,OFFSET(BT135,,,,COUNTA($G$120:$CE$120)-COUNTA($G$120:BT$120)+1)-OFFSET(BT136,,,,COUNTA($G$120:$CE$120)-COUNTA($G$120:BT$120)+1))*(1+discount_rate),0)</f>
        <v>0</v>
      </c>
      <c r="BU170" s="1" cm="1">
        <f t="array" aca="1" ref="BU170" ca="1">IF(AND($B170=BU$28,$B170=$B171-1),NPV(discount_rate,OFFSET(BU135,,,,COUNTA($G$120:$CE$120)-COUNTA($G$120:BU$120)+1)-OFFSET(BU136,,,,COUNTA($G$120:$CE$120)-COUNTA($G$120:BU$120)+1))*(1+discount_rate),0)</f>
        <v>0</v>
      </c>
      <c r="BV170" s="1" cm="1">
        <f t="array" aca="1" ref="BV170" ca="1">IF(AND($B170=BV$28,$B170=$B171-1),NPV(discount_rate,OFFSET(BV135,,,,COUNTA($G$120:$CE$120)-COUNTA($G$120:BV$120)+1)-OFFSET(BV136,,,,COUNTA($G$120:$CE$120)-COUNTA($G$120:BV$120)+1))*(1+discount_rate),0)</f>
        <v>0</v>
      </c>
      <c r="BW170" s="1" cm="1">
        <f t="array" aca="1" ref="BW170" ca="1">IF(AND($B170=BW$28,$B170=$B171-1),NPV(discount_rate,OFFSET(BW135,,,,COUNTA($G$120:$CE$120)-COUNTA($G$120:BW$120)+1)-OFFSET(BW136,,,,COUNTA($G$120:$CE$120)-COUNTA($G$120:BW$120)+1))*(1+discount_rate),0)</f>
        <v>0</v>
      </c>
      <c r="BX170" s="1" cm="1">
        <f t="array" aca="1" ref="BX170" ca="1">IF(AND($B170=BX$28,$B170=$B171-1),NPV(discount_rate,OFFSET(BX135,,,,COUNTA($G$120:$CE$120)-COUNTA($G$120:BX$120)+1)-OFFSET(BX136,,,,COUNTA($G$120:$CE$120)-COUNTA($G$120:BX$120)+1))*(1+discount_rate),0)</f>
        <v>0</v>
      </c>
      <c r="BY170" s="1" cm="1">
        <f t="array" aca="1" ref="BY170" ca="1">IF(AND($B170=BY$28,$B170=$B171-1),NPV(discount_rate,OFFSET(BY135,,,,COUNTA($G$120:$CE$120)-COUNTA($G$120:BY$120)+1)-OFFSET(BY136,,,,COUNTA($G$120:$CE$120)-COUNTA($G$120:BY$120)+1))*(1+discount_rate),0)</f>
        <v>0</v>
      </c>
      <c r="BZ170" s="1" cm="1">
        <f t="array" aca="1" ref="BZ170" ca="1">IF(AND($B170=BZ$28,$B170=$B171-1),NPV(discount_rate,OFFSET(BZ135,,,,COUNTA($G$120:$CE$120)-COUNTA($G$120:BZ$120)+1)-OFFSET(BZ136,,,,COUNTA($G$120:$CE$120)-COUNTA($G$120:BZ$120)+1))*(1+discount_rate),0)</f>
        <v>0</v>
      </c>
      <c r="CA170" s="1" cm="1">
        <f t="array" aca="1" ref="CA170" ca="1">IF(AND($B170=CA$28,$B170=$B171-1),NPV(discount_rate,OFFSET(CA135,,,,COUNTA($G$120:$CE$120)-COUNTA($G$120:CA$120)+1)-OFFSET(CA136,,,,COUNTA($G$120:$CE$120)-COUNTA($G$120:CA$120)+1))*(1+discount_rate),0)</f>
        <v>0</v>
      </c>
      <c r="CB170" s="1" cm="1">
        <f t="array" aca="1" ref="CB170" ca="1">IF(AND($B170=CB$28,$B170=$B171-1),NPV(discount_rate,OFFSET(CB135,,,,COUNTA($G$120:$CE$120)-COUNTA($G$120:CB$120)+1)-OFFSET(CB136,,,,COUNTA($G$120:$CE$120)-COUNTA($G$120:CB$120)+1))*(1+discount_rate),0)</f>
        <v>0</v>
      </c>
      <c r="CC170" s="1" cm="1">
        <f t="array" aca="1" ref="CC170" ca="1">IF(AND($B170=CC$28,$B170=$B171-1),NPV(discount_rate,OFFSET(CC135,,,,COUNTA($G$120:$CE$120)-COUNTA($G$120:CC$120)+1)-OFFSET(CC136,,,,COUNTA($G$120:$CE$120)-COUNTA($G$120:CC$120)+1))*(1+discount_rate),0)</f>
        <v>0</v>
      </c>
      <c r="CD170" s="1" cm="1">
        <f t="array" aca="1" ref="CD170" ca="1">IF(AND($B170=CD$28,$B170=$B171-1),NPV(discount_rate,OFFSET(CD135,,,,COUNTA($G$120:$CE$120)-COUNTA($G$120:CD$120)+1)-OFFSET(CD136,,,,COUNTA($G$120:$CE$120)-COUNTA($G$120:CD$120)+1))*(1+discount_rate),0)</f>
        <v>0</v>
      </c>
      <c r="CE170" s="1" cm="1">
        <f t="array" aca="1" ref="CE170" ca="1">IF(AND($B170=CE$28,$B170=$B171-1),NPV(discount_rate,OFFSET(CE135,,,,COUNTA($G$120:$CE$120)-COUNTA($G$120:CE$120)+1)-OFFSET(CE136,,,,COUNTA($G$120:$CE$120)-COUNTA($G$120:CE$120)+1))*(1+discount_rate),0)</f>
        <v>0</v>
      </c>
    </row>
    <row r="171" spans="2:83" x14ac:dyDescent="0.35">
      <c r="B171">
        <f t="shared" si="164"/>
        <v>2040</v>
      </c>
      <c r="D171" t="s">
        <v>29</v>
      </c>
      <c r="G171" s="1" cm="1">
        <f t="array" aca="1" ref="G171" ca="1">IF(AND($B171=G$28,$B171=$B172-1),NPV(discount_rate,OFFSET(G136,,,,COUNTA($G$120:$CE$120)-COUNTA($G$120:G$120)+1)-OFFSET(G137,,,,COUNTA($G$120:$CE$120)-COUNTA($G$120:G$120)+1))*(1+discount_rate),0)</f>
        <v>0</v>
      </c>
      <c r="H171" s="1" cm="1">
        <f t="array" aca="1" ref="H171" ca="1">IF(AND($B171=H$28,$B171=$B172-1),NPV(discount_rate,OFFSET(H136,,,,COUNTA($G$120:$CE$120)-COUNTA($G$120:H$120)+1)-OFFSET(H137,,,,COUNTA($G$120:$CE$120)-COUNTA($G$120:H$120)+1))*(1+discount_rate),0)</f>
        <v>0</v>
      </c>
      <c r="I171" s="1" cm="1">
        <f t="array" aca="1" ref="I171" ca="1">IF(AND($B171=I$28,$B171=$B172-1),NPV(discount_rate,OFFSET(I136,,,,COUNTA($G$120:$CE$120)-COUNTA($G$120:I$120)+1)-OFFSET(I137,,,,COUNTA($G$120:$CE$120)-COUNTA($G$120:I$120)+1))*(1+discount_rate),0)</f>
        <v>0</v>
      </c>
      <c r="J171" s="1" cm="1">
        <f t="array" aca="1" ref="J171" ca="1">IF(AND($B171=J$28,$B171=$B172-1),NPV(discount_rate,OFFSET(J136,,,,COUNTA($G$120:$CE$120)-COUNTA($G$120:J$120)+1)-OFFSET(J137,,,,COUNTA($G$120:$CE$120)-COUNTA($G$120:J$120)+1))*(1+discount_rate),0)</f>
        <v>0</v>
      </c>
      <c r="K171" s="1" cm="1">
        <f t="array" aca="1" ref="K171" ca="1">IF(AND($B171=K$28,$B171=$B172-1),NPV(discount_rate,OFFSET(K136,,,,COUNTA($G$120:$CE$120)-COUNTA($G$120:K$120)+1)-OFFSET(K137,,,,COUNTA($G$120:$CE$120)-COUNTA($G$120:K$120)+1))*(1+discount_rate),0)</f>
        <v>0</v>
      </c>
      <c r="L171" s="1" cm="1">
        <f t="array" aca="1" ref="L171" ca="1">IF(AND($B171=L$28,$B171=$B172-1),NPV(discount_rate,OFFSET(L136,,,,COUNTA($G$120:$CE$120)-COUNTA($G$120:L$120)+1)-OFFSET(L137,,,,COUNTA($G$120:$CE$120)-COUNTA($G$120:L$120)+1))*(1+discount_rate),0)</f>
        <v>0</v>
      </c>
      <c r="M171" s="1" cm="1">
        <f t="array" aca="1" ref="M171" ca="1">IF(AND($B171=M$28,$B171=$B172-1),NPV(discount_rate,OFFSET(M136,,,,COUNTA($G$120:$CE$120)-COUNTA($G$120:M$120)+1)-OFFSET(M137,,,,COUNTA($G$120:$CE$120)-COUNTA($G$120:M$120)+1))*(1+discount_rate),0)</f>
        <v>0</v>
      </c>
      <c r="N171" s="1" cm="1">
        <f t="array" aca="1" ref="N171" ca="1">IF(AND($B171=N$28,$B171=$B172-1),NPV(discount_rate,OFFSET(N136,,,,COUNTA($G$120:$CE$120)-COUNTA($G$120:N$120)+1)-OFFSET(N137,,,,COUNTA($G$120:$CE$120)-COUNTA($G$120:N$120)+1))*(1+discount_rate),0)</f>
        <v>0</v>
      </c>
      <c r="O171" s="1" cm="1">
        <f t="array" aca="1" ref="O171" ca="1">IF(AND($B171=O$28,$B171=$B172-1),NPV(discount_rate,OFFSET(O136,,,,COUNTA($G$120:$CE$120)-COUNTA($G$120:O$120)+1)-OFFSET(O137,,,,COUNTA($G$120:$CE$120)-COUNTA($G$120:O$120)+1))*(1+discount_rate),0)</f>
        <v>0</v>
      </c>
      <c r="P171" s="1" cm="1">
        <f t="array" aca="1" ref="P171" ca="1">IF(AND($B171=P$28,$B171=$B172-1),NPV(discount_rate,OFFSET(P136,,,,COUNTA($G$120:$CE$120)-COUNTA($G$120:P$120)+1)-OFFSET(P137,,,,COUNTA($G$120:$CE$120)-COUNTA($G$120:P$120)+1))*(1+discount_rate),0)</f>
        <v>0</v>
      </c>
      <c r="Q171" s="1" cm="1">
        <f t="array" aca="1" ref="Q171" ca="1">IF(AND($B171=Q$28,$B171=$B172-1),NPV(discount_rate,OFFSET(Q136,,,,COUNTA($G$120:$CE$120)-COUNTA($G$120:Q$120)+1)-OFFSET(Q137,,,,COUNTA($G$120:$CE$120)-COUNTA($G$120:Q$120)+1))*(1+discount_rate),0)</f>
        <v>0</v>
      </c>
      <c r="R171" s="1" cm="1">
        <f t="array" aca="1" ref="R171" ca="1">IF(AND($B171=R$28,$B171=$B172-1),NPV(discount_rate,OFFSET(R136,,,,COUNTA($G$120:$CE$120)-COUNTA($G$120:R$120)+1)-OFFSET(R137,,,,COUNTA($G$120:$CE$120)-COUNTA($G$120:R$120)+1))*(1+discount_rate),0)</f>
        <v>0</v>
      </c>
      <c r="S171" s="1" cm="1">
        <f t="array" aca="1" ref="S171" ca="1">IF(AND($B171=S$28,$B171=$B172-1),NPV(discount_rate,OFFSET(S136,,,,COUNTA($G$120:$CE$120)-COUNTA($G$120:S$120)+1)-OFFSET(S137,,,,COUNTA($G$120:$CE$120)-COUNTA($G$120:S$120)+1))*(1+discount_rate),0)</f>
        <v>0</v>
      </c>
      <c r="T171" s="1" cm="1">
        <f t="array" aca="1" ref="T171" ca="1">IF(AND($B171=T$28,$B171=$B172-1),NPV(discount_rate,OFFSET(T136,,,,COUNTA($G$120:$CE$120)-COUNTA($G$120:T$120)+1)-OFFSET(T137,,,,COUNTA($G$120:$CE$120)-COUNTA($G$120:T$120)+1))*(1+discount_rate),0)</f>
        <v>0</v>
      </c>
      <c r="U171" s="1" cm="1">
        <f t="array" aca="1" ref="U171" ca="1">IF(AND($B171=U$28,$B171=$B172-1),NPV(discount_rate,OFFSET(U136,,,,COUNTA($G$120:$CE$120)-COUNTA($G$120:U$120)+1)-OFFSET(U137,,,,COUNTA($G$120:$CE$120)-COUNTA($G$120:U$120)+1))*(1+discount_rate),0)</f>
        <v>0</v>
      </c>
      <c r="V171" s="1" cm="1">
        <f t="array" aca="1" ref="V171" ca="1">IF(AND($B171=V$28,$B171=$B172-1),NPV(discount_rate,OFFSET(V136,,,,COUNTA($G$120:$CE$120)-COUNTA($G$120:V$120)+1)-OFFSET(V137,,,,COUNTA($G$120:$CE$120)-COUNTA($G$120:V$120)+1))*(1+discount_rate),0)</f>
        <v>0</v>
      </c>
      <c r="W171" s="1" cm="1">
        <f t="array" aca="1" ref="W171" ca="1">IF(AND($B171=W$28,$B171=$B172-1),NPV(discount_rate,OFFSET(W136,,,,COUNTA($G$120:$CE$120)-COUNTA($G$120:W$120)+1)-OFFSET(W137,,,,COUNTA($G$120:$CE$120)-COUNTA($G$120:W$120)+1))*(1+discount_rate),0)</f>
        <v>286.09189424361762</v>
      </c>
      <c r="X171" s="1" cm="1">
        <f t="array" aca="1" ref="X171" ca="1">IF(AND($B171=X$28,$B171=$B172-1),NPV(discount_rate,OFFSET(X136,,,,COUNTA($G$120:$CE$120)-COUNTA($G$120:X$120)+1)-OFFSET(X137,,,,COUNTA($G$120:$CE$120)-COUNTA($G$120:X$120)+1))*(1+discount_rate),0)</f>
        <v>0</v>
      </c>
      <c r="Y171" s="1" cm="1">
        <f t="array" aca="1" ref="Y171" ca="1">IF(AND($B171=Y$28,$B171=$B172-1),NPV(discount_rate,OFFSET(Y136,,,,COUNTA($G$120:$CE$120)-COUNTA($G$120:Y$120)+1)-OFFSET(Y137,,,,COUNTA($G$120:$CE$120)-COUNTA($G$120:Y$120)+1))*(1+discount_rate),0)</f>
        <v>0</v>
      </c>
      <c r="Z171" s="1" cm="1">
        <f t="array" aca="1" ref="Z171" ca="1">IF(AND($B171=Z$28,$B171=$B172-1),NPV(discount_rate,OFFSET(Z136,,,,COUNTA($G$120:$CE$120)-COUNTA($G$120:Z$120)+1)-OFFSET(Z137,,,,COUNTA($G$120:$CE$120)-COUNTA($G$120:Z$120)+1))*(1+discount_rate),0)</f>
        <v>0</v>
      </c>
      <c r="AA171" s="1" cm="1">
        <f t="array" aca="1" ref="AA171" ca="1">IF(AND($B171=AA$28,$B171=$B172-1),NPV(discount_rate,OFFSET(AA136,,,,COUNTA($G$120:$CE$120)-COUNTA($G$120:AA$120)+1)-OFFSET(AA137,,,,COUNTA($G$120:$CE$120)-COUNTA($G$120:AA$120)+1))*(1+discount_rate),0)</f>
        <v>0</v>
      </c>
      <c r="AB171" s="1" cm="1">
        <f t="array" aca="1" ref="AB171" ca="1">IF(AND($B171=AB$28,$B171=$B172-1),NPV(discount_rate,OFFSET(AB136,,,,COUNTA($G$120:$CE$120)-COUNTA($G$120:AB$120)+1)-OFFSET(AB137,,,,COUNTA($G$120:$CE$120)-COUNTA($G$120:AB$120)+1))*(1+discount_rate),0)</f>
        <v>0</v>
      </c>
      <c r="AC171" s="1" cm="1">
        <f t="array" aca="1" ref="AC171" ca="1">IF(AND($B171=AC$28,$B171=$B172-1),NPV(discount_rate,OFFSET(AC136,,,,COUNTA($G$120:$CE$120)-COUNTA($G$120:AC$120)+1)-OFFSET(AC137,,,,COUNTA($G$120:$CE$120)-COUNTA($G$120:AC$120)+1))*(1+discount_rate),0)</f>
        <v>0</v>
      </c>
      <c r="AD171" s="1" cm="1">
        <f t="array" aca="1" ref="AD171" ca="1">IF(AND($B171=AD$28,$B171=$B172-1),NPV(discount_rate,OFFSET(AD136,,,,COUNTA($G$120:$CE$120)-COUNTA($G$120:AD$120)+1)-OFFSET(AD137,,,,COUNTA($G$120:$CE$120)-COUNTA($G$120:AD$120)+1))*(1+discount_rate),0)</f>
        <v>0</v>
      </c>
      <c r="AE171" s="1" cm="1">
        <f t="array" aca="1" ref="AE171" ca="1">IF(AND($B171=AE$28,$B171=$B172-1),NPV(discount_rate,OFFSET(AE136,,,,COUNTA($G$120:$CE$120)-COUNTA($G$120:AE$120)+1)-OFFSET(AE137,,,,COUNTA($G$120:$CE$120)-COUNTA($G$120:AE$120)+1))*(1+discount_rate),0)</f>
        <v>0</v>
      </c>
      <c r="AF171" s="1" cm="1">
        <f t="array" aca="1" ref="AF171" ca="1">IF(AND($B171=AF$28,$B171=$B172-1),NPV(discount_rate,OFFSET(AF136,,,,COUNTA($G$120:$CE$120)-COUNTA($G$120:AF$120)+1)-OFFSET(AF137,,,,COUNTA($G$120:$CE$120)-COUNTA($G$120:AF$120)+1))*(1+discount_rate),0)</f>
        <v>0</v>
      </c>
      <c r="AG171" s="1" cm="1">
        <f t="array" aca="1" ref="AG171" ca="1">IF(AND($B171=AG$28,$B171=$B172-1),NPV(discount_rate,OFFSET(AG136,,,,COUNTA($G$120:$CE$120)-COUNTA($G$120:AG$120)+1)-OFFSET(AG137,,,,COUNTA($G$120:$CE$120)-COUNTA($G$120:AG$120)+1))*(1+discount_rate),0)</f>
        <v>0</v>
      </c>
      <c r="AH171" s="1" cm="1">
        <f t="array" aca="1" ref="AH171" ca="1">IF(AND($B171=AH$28,$B171=$B172-1),NPV(discount_rate,OFFSET(AH136,,,,COUNTA($G$120:$CE$120)-COUNTA($G$120:AH$120)+1)-OFFSET(AH137,,,,COUNTA($G$120:$CE$120)-COUNTA($G$120:AH$120)+1))*(1+discount_rate),0)</f>
        <v>0</v>
      </c>
      <c r="AI171" s="1" cm="1">
        <f t="array" aca="1" ref="AI171" ca="1">IF(AND($B171=AI$28,$B171=$B172-1),NPV(discount_rate,OFFSET(AI136,,,,COUNTA($G$120:$CE$120)-COUNTA($G$120:AI$120)+1)-OFFSET(AI137,,,,COUNTA($G$120:$CE$120)-COUNTA($G$120:AI$120)+1))*(1+discount_rate),0)</f>
        <v>0</v>
      </c>
      <c r="AJ171" s="1" cm="1">
        <f t="array" aca="1" ref="AJ171" ca="1">IF(AND($B171=AJ$28,$B171=$B172-1),NPV(discount_rate,OFFSET(AJ136,,,,COUNTA($G$120:$CE$120)-COUNTA($G$120:AJ$120)+1)-OFFSET(AJ137,,,,COUNTA($G$120:$CE$120)-COUNTA($G$120:AJ$120)+1))*(1+discount_rate),0)</f>
        <v>0</v>
      </c>
      <c r="AK171" s="1" cm="1">
        <f t="array" aca="1" ref="AK171" ca="1">IF(AND($B171=AK$28,$B171=$B172-1),NPV(discount_rate,OFFSET(AK136,,,,COUNTA($G$120:$CE$120)-COUNTA($G$120:AK$120)+1)-OFFSET(AK137,,,,COUNTA($G$120:$CE$120)-COUNTA($G$120:AK$120)+1))*(1+discount_rate),0)</f>
        <v>0</v>
      </c>
      <c r="AL171" s="1" cm="1">
        <f t="array" aca="1" ref="AL171" ca="1">IF(AND($B171=AL$28,$B171=$B172-1),NPV(discount_rate,OFFSET(AL136,,,,COUNTA($G$120:$CE$120)-COUNTA($G$120:AL$120)+1)-OFFSET(AL137,,,,COUNTA($G$120:$CE$120)-COUNTA($G$120:AL$120)+1))*(1+discount_rate),0)</f>
        <v>0</v>
      </c>
      <c r="AM171" s="1" cm="1">
        <f t="array" aca="1" ref="AM171" ca="1">IF(AND($B171=AM$28,$B171=$B172-1),NPV(discount_rate,OFFSET(AM136,,,,COUNTA($G$120:$CE$120)-COUNTA($G$120:AM$120)+1)-OFFSET(AM137,,,,COUNTA($G$120:$CE$120)-COUNTA($G$120:AM$120)+1))*(1+discount_rate),0)</f>
        <v>0</v>
      </c>
      <c r="AN171" s="1" cm="1">
        <f t="array" aca="1" ref="AN171" ca="1">IF(AND($B171=AN$28,$B171=$B172-1),NPV(discount_rate,OFFSET(AN136,,,,COUNTA($G$120:$CE$120)-COUNTA($G$120:AN$120)+1)-OFFSET(AN137,,,,COUNTA($G$120:$CE$120)-COUNTA($G$120:AN$120)+1))*(1+discount_rate),0)</f>
        <v>0</v>
      </c>
      <c r="AO171" s="1" cm="1">
        <f t="array" aca="1" ref="AO171" ca="1">IF(AND($B171=AO$28,$B171=$B172-1),NPV(discount_rate,OFFSET(AO136,,,,COUNTA($G$120:$CE$120)-COUNTA($G$120:AO$120)+1)-OFFSET(AO137,,,,COUNTA($G$120:$CE$120)-COUNTA($G$120:AO$120)+1))*(1+discount_rate),0)</f>
        <v>0</v>
      </c>
      <c r="AP171" s="1" cm="1">
        <f t="array" aca="1" ref="AP171" ca="1">IF(AND($B171=AP$28,$B171=$B172-1),NPV(discount_rate,OFFSET(AP136,,,,COUNTA($G$120:$CE$120)-COUNTA($G$120:AP$120)+1)-OFFSET(AP137,,,,COUNTA($G$120:$CE$120)-COUNTA($G$120:AP$120)+1))*(1+discount_rate),0)</f>
        <v>0</v>
      </c>
      <c r="AQ171" s="1" cm="1">
        <f t="array" aca="1" ref="AQ171" ca="1">IF(AND($B171=AQ$28,$B171=$B172-1),NPV(discount_rate,OFFSET(AQ136,,,,COUNTA($G$120:$CE$120)-COUNTA($G$120:AQ$120)+1)-OFFSET(AQ137,,,,COUNTA($G$120:$CE$120)-COUNTA($G$120:AQ$120)+1))*(1+discount_rate),0)</f>
        <v>0</v>
      </c>
      <c r="AR171" s="1" cm="1">
        <f t="array" aca="1" ref="AR171" ca="1">IF(AND($B171=AR$28,$B171=$B172-1),NPV(discount_rate,OFFSET(AR136,,,,COUNTA($G$120:$CE$120)-COUNTA($G$120:AR$120)+1)-OFFSET(AR137,,,,COUNTA($G$120:$CE$120)-COUNTA($G$120:AR$120)+1))*(1+discount_rate),0)</f>
        <v>0</v>
      </c>
      <c r="AS171" s="1" cm="1">
        <f t="array" aca="1" ref="AS171" ca="1">IF(AND($B171=AS$28,$B171=$B172-1),NPV(discount_rate,OFFSET(AS136,,,,COUNTA($G$120:$CE$120)-COUNTA($G$120:AS$120)+1)-OFFSET(AS137,,,,COUNTA($G$120:$CE$120)-COUNTA($G$120:AS$120)+1))*(1+discount_rate),0)</f>
        <v>0</v>
      </c>
      <c r="AT171" s="1" cm="1">
        <f t="array" aca="1" ref="AT171" ca="1">IF(AND($B171=AT$28,$B171=$B172-1),NPV(discount_rate,OFFSET(AT136,,,,COUNTA($G$120:$CE$120)-COUNTA($G$120:AT$120)+1)-OFFSET(AT137,,,,COUNTA($G$120:$CE$120)-COUNTA($G$120:AT$120)+1))*(1+discount_rate),0)</f>
        <v>0</v>
      </c>
      <c r="AU171" s="1" cm="1">
        <f t="array" aca="1" ref="AU171" ca="1">IF(AND($B171=AU$28,$B171=$B172-1),NPV(discount_rate,OFFSET(AU136,,,,COUNTA($G$120:$CE$120)-COUNTA($G$120:AU$120)+1)-OFFSET(AU137,,,,COUNTA($G$120:$CE$120)-COUNTA($G$120:AU$120)+1))*(1+discount_rate),0)</f>
        <v>0</v>
      </c>
      <c r="AV171" s="1" cm="1">
        <f t="array" aca="1" ref="AV171" ca="1">IF(AND($B171=AV$28,$B171=$B172-1),NPV(discount_rate,OFFSET(AV136,,,,COUNTA($G$120:$CE$120)-COUNTA($G$120:AV$120)+1)-OFFSET(AV137,,,,COUNTA($G$120:$CE$120)-COUNTA($G$120:AV$120)+1))*(1+discount_rate),0)</f>
        <v>0</v>
      </c>
      <c r="AW171" s="1" cm="1">
        <f t="array" aca="1" ref="AW171" ca="1">IF(AND($B171=AW$28,$B171=$B172-1),NPV(discount_rate,OFFSET(AW136,,,,COUNTA($G$120:$CE$120)-COUNTA($G$120:AW$120)+1)-OFFSET(AW137,,,,COUNTA($G$120:$CE$120)-COUNTA($G$120:AW$120)+1))*(1+discount_rate),0)</f>
        <v>0</v>
      </c>
      <c r="AX171" s="1" cm="1">
        <f t="array" aca="1" ref="AX171" ca="1">IF(AND($B171=AX$28,$B171=$B172-1),NPV(discount_rate,OFFSET(AX136,,,,COUNTA($G$120:$CE$120)-COUNTA($G$120:AX$120)+1)-OFFSET(AX137,,,,COUNTA($G$120:$CE$120)-COUNTA($G$120:AX$120)+1))*(1+discount_rate),0)</f>
        <v>0</v>
      </c>
      <c r="AY171" s="1" cm="1">
        <f t="array" aca="1" ref="AY171" ca="1">IF(AND($B171=AY$28,$B171=$B172-1),NPV(discount_rate,OFFSET(AY136,,,,COUNTA($G$120:$CE$120)-COUNTA($G$120:AY$120)+1)-OFFSET(AY137,,,,COUNTA($G$120:$CE$120)-COUNTA($G$120:AY$120)+1))*(1+discount_rate),0)</f>
        <v>0</v>
      </c>
      <c r="AZ171" s="1" cm="1">
        <f t="array" aca="1" ref="AZ171" ca="1">IF(AND($B171=AZ$28,$B171=$B172-1),NPV(discount_rate,OFFSET(AZ136,,,,COUNTA($G$120:$CE$120)-COUNTA($G$120:AZ$120)+1)-OFFSET(AZ137,,,,COUNTA($G$120:$CE$120)-COUNTA($G$120:AZ$120)+1))*(1+discount_rate),0)</f>
        <v>0</v>
      </c>
      <c r="BA171" s="1" cm="1">
        <f t="array" aca="1" ref="BA171" ca="1">IF(AND($B171=BA$28,$B171=$B172-1),NPV(discount_rate,OFFSET(BA136,,,,COUNTA($G$120:$CE$120)-COUNTA($G$120:BA$120)+1)-OFFSET(BA137,,,,COUNTA($G$120:$CE$120)-COUNTA($G$120:BA$120)+1))*(1+discount_rate),0)</f>
        <v>0</v>
      </c>
      <c r="BB171" s="1" cm="1">
        <f t="array" aca="1" ref="BB171" ca="1">IF(AND($B171=BB$28,$B171=$B172-1),NPV(discount_rate,OFFSET(BB136,,,,COUNTA($G$120:$CE$120)-COUNTA($G$120:BB$120)+1)-OFFSET(BB137,,,,COUNTA($G$120:$CE$120)-COUNTA($G$120:BB$120)+1))*(1+discount_rate),0)</f>
        <v>0</v>
      </c>
      <c r="BC171" s="1" cm="1">
        <f t="array" aca="1" ref="BC171" ca="1">IF(AND($B171=BC$28,$B171=$B172-1),NPV(discount_rate,OFFSET(BC136,,,,COUNTA($G$120:$CE$120)-COUNTA($G$120:BC$120)+1)-OFFSET(BC137,,,,COUNTA($G$120:$CE$120)-COUNTA($G$120:BC$120)+1))*(1+discount_rate),0)</f>
        <v>0</v>
      </c>
      <c r="BD171" s="1" cm="1">
        <f t="array" aca="1" ref="BD171" ca="1">IF(AND($B171=BD$28,$B171=$B172-1),NPV(discount_rate,OFFSET(BD136,,,,COUNTA($G$120:$CE$120)-COUNTA($G$120:BD$120)+1)-OFFSET(BD137,,,,COUNTA($G$120:$CE$120)-COUNTA($G$120:BD$120)+1))*(1+discount_rate),0)</f>
        <v>0</v>
      </c>
      <c r="BE171" s="1" cm="1">
        <f t="array" aca="1" ref="BE171" ca="1">IF(AND($B171=BE$28,$B171=$B172-1),NPV(discount_rate,OFFSET(BE136,,,,COUNTA($G$120:$CE$120)-COUNTA($G$120:BE$120)+1)-OFFSET(BE137,,,,COUNTA($G$120:$CE$120)-COUNTA($G$120:BE$120)+1))*(1+discount_rate),0)</f>
        <v>0</v>
      </c>
      <c r="BF171" s="1" cm="1">
        <f t="array" aca="1" ref="BF171" ca="1">IF(AND($B171=BF$28,$B171=$B172-1),NPV(discount_rate,OFFSET(BF136,,,,COUNTA($G$120:$CE$120)-COUNTA($G$120:BF$120)+1)-OFFSET(BF137,,,,COUNTA($G$120:$CE$120)-COUNTA($G$120:BF$120)+1))*(1+discount_rate),0)</f>
        <v>0</v>
      </c>
      <c r="BG171" s="1" cm="1">
        <f t="array" aca="1" ref="BG171" ca="1">IF(AND($B171=BG$28,$B171=$B172-1),NPV(discount_rate,OFFSET(BG136,,,,COUNTA($G$120:$CE$120)-COUNTA($G$120:BG$120)+1)-OFFSET(BG137,,,,COUNTA($G$120:$CE$120)-COUNTA($G$120:BG$120)+1))*(1+discount_rate),0)</f>
        <v>0</v>
      </c>
      <c r="BH171" s="1" cm="1">
        <f t="array" aca="1" ref="BH171" ca="1">IF(AND($B171=BH$28,$B171=$B172-1),NPV(discount_rate,OFFSET(BH136,,,,COUNTA($G$120:$CE$120)-COUNTA($G$120:BH$120)+1)-OFFSET(BH137,,,,COUNTA($G$120:$CE$120)-COUNTA($G$120:BH$120)+1))*(1+discount_rate),0)</f>
        <v>0</v>
      </c>
      <c r="BI171" s="1" cm="1">
        <f t="array" aca="1" ref="BI171" ca="1">IF(AND($B171=BI$28,$B171=$B172-1),NPV(discount_rate,OFFSET(BI136,,,,COUNTA($G$120:$CE$120)-COUNTA($G$120:BI$120)+1)-OFFSET(BI137,,,,COUNTA($G$120:$CE$120)-COUNTA($G$120:BI$120)+1))*(1+discount_rate),0)</f>
        <v>0</v>
      </c>
      <c r="BJ171" s="1" cm="1">
        <f t="array" aca="1" ref="BJ171" ca="1">IF(AND($B171=BJ$28,$B171=$B172-1),NPV(discount_rate,OFFSET(BJ136,,,,COUNTA($G$120:$CE$120)-COUNTA($G$120:BJ$120)+1)-OFFSET(BJ137,,,,COUNTA($G$120:$CE$120)-COUNTA($G$120:BJ$120)+1))*(1+discount_rate),0)</f>
        <v>0</v>
      </c>
      <c r="BK171" s="1" cm="1">
        <f t="array" aca="1" ref="BK171" ca="1">IF(AND($B171=BK$28,$B171=$B172-1),NPV(discount_rate,OFFSET(BK136,,,,COUNTA($G$120:$CE$120)-COUNTA($G$120:BK$120)+1)-OFFSET(BK137,,,,COUNTA($G$120:$CE$120)-COUNTA($G$120:BK$120)+1))*(1+discount_rate),0)</f>
        <v>0</v>
      </c>
      <c r="BL171" s="1" cm="1">
        <f t="array" aca="1" ref="BL171" ca="1">IF(AND($B171=BL$28,$B171=$B172-1),NPV(discount_rate,OFFSET(BL136,,,,COUNTA($G$120:$CE$120)-COUNTA($G$120:BL$120)+1)-OFFSET(BL137,,,,COUNTA($G$120:$CE$120)-COUNTA($G$120:BL$120)+1))*(1+discount_rate),0)</f>
        <v>0</v>
      </c>
      <c r="BM171" s="1" cm="1">
        <f t="array" aca="1" ref="BM171" ca="1">IF(AND($B171=BM$28,$B171=$B172-1),NPV(discount_rate,OFFSET(BM136,,,,COUNTA($G$120:$CE$120)-COUNTA($G$120:BM$120)+1)-OFFSET(BM137,,,,COUNTA($G$120:$CE$120)-COUNTA($G$120:BM$120)+1))*(1+discount_rate),0)</f>
        <v>0</v>
      </c>
      <c r="BN171" s="1" cm="1">
        <f t="array" aca="1" ref="BN171" ca="1">IF(AND($B171=BN$28,$B171=$B172-1),NPV(discount_rate,OFFSET(BN136,,,,COUNTA($G$120:$CE$120)-COUNTA($G$120:BN$120)+1)-OFFSET(BN137,,,,COUNTA($G$120:$CE$120)-COUNTA($G$120:BN$120)+1))*(1+discount_rate),0)</f>
        <v>0</v>
      </c>
      <c r="BO171" s="1" cm="1">
        <f t="array" aca="1" ref="BO171" ca="1">IF(AND($B171=BO$28,$B171=$B172-1),NPV(discount_rate,OFFSET(BO136,,,,COUNTA($G$120:$CE$120)-COUNTA($G$120:BO$120)+1)-OFFSET(BO137,,,,COUNTA($G$120:$CE$120)-COUNTA($G$120:BO$120)+1))*(1+discount_rate),0)</f>
        <v>0</v>
      </c>
      <c r="BP171" s="1" cm="1">
        <f t="array" aca="1" ref="BP171" ca="1">IF(AND($B171=BP$28,$B171=$B172-1),NPV(discount_rate,OFFSET(BP136,,,,COUNTA($G$120:$CE$120)-COUNTA($G$120:BP$120)+1)-OFFSET(BP137,,,,COUNTA($G$120:$CE$120)-COUNTA($G$120:BP$120)+1))*(1+discount_rate),0)</f>
        <v>0</v>
      </c>
      <c r="BQ171" s="1" cm="1">
        <f t="array" aca="1" ref="BQ171" ca="1">IF(AND($B171=BQ$28,$B171=$B172-1),NPV(discount_rate,OFFSET(BQ136,,,,COUNTA($G$120:$CE$120)-COUNTA($G$120:BQ$120)+1)-OFFSET(BQ137,,,,COUNTA($G$120:$CE$120)-COUNTA($G$120:BQ$120)+1))*(1+discount_rate),0)</f>
        <v>0</v>
      </c>
      <c r="BR171" s="1" cm="1">
        <f t="array" aca="1" ref="BR171" ca="1">IF(AND($B171=BR$28,$B171=$B172-1),NPV(discount_rate,OFFSET(BR136,,,,COUNTA($G$120:$CE$120)-COUNTA($G$120:BR$120)+1)-OFFSET(BR137,,,,COUNTA($G$120:$CE$120)-COUNTA($G$120:BR$120)+1))*(1+discount_rate),0)</f>
        <v>0</v>
      </c>
      <c r="BS171" s="1" cm="1">
        <f t="array" aca="1" ref="BS171" ca="1">IF(AND($B171=BS$28,$B171=$B172-1),NPV(discount_rate,OFFSET(BS136,,,,COUNTA($G$120:$CE$120)-COUNTA($G$120:BS$120)+1)-OFFSET(BS137,,,,COUNTA($G$120:$CE$120)-COUNTA($G$120:BS$120)+1))*(1+discount_rate),0)</f>
        <v>0</v>
      </c>
      <c r="BT171" s="1" cm="1">
        <f t="array" aca="1" ref="BT171" ca="1">IF(AND($B171=BT$28,$B171=$B172-1),NPV(discount_rate,OFFSET(BT136,,,,COUNTA($G$120:$CE$120)-COUNTA($G$120:BT$120)+1)-OFFSET(BT137,,,,COUNTA($G$120:$CE$120)-COUNTA($G$120:BT$120)+1))*(1+discount_rate),0)</f>
        <v>0</v>
      </c>
      <c r="BU171" s="1" cm="1">
        <f t="array" aca="1" ref="BU171" ca="1">IF(AND($B171=BU$28,$B171=$B172-1),NPV(discount_rate,OFFSET(BU136,,,,COUNTA($G$120:$CE$120)-COUNTA($G$120:BU$120)+1)-OFFSET(BU137,,,,COUNTA($G$120:$CE$120)-COUNTA($G$120:BU$120)+1))*(1+discount_rate),0)</f>
        <v>0</v>
      </c>
      <c r="BV171" s="1" cm="1">
        <f t="array" aca="1" ref="BV171" ca="1">IF(AND($B171=BV$28,$B171=$B172-1),NPV(discount_rate,OFFSET(BV136,,,,COUNTA($G$120:$CE$120)-COUNTA($G$120:BV$120)+1)-OFFSET(BV137,,,,COUNTA($G$120:$CE$120)-COUNTA($G$120:BV$120)+1))*(1+discount_rate),0)</f>
        <v>0</v>
      </c>
      <c r="BW171" s="1" cm="1">
        <f t="array" aca="1" ref="BW171" ca="1">IF(AND($B171=BW$28,$B171=$B172-1),NPV(discount_rate,OFFSET(BW136,,,,COUNTA($G$120:$CE$120)-COUNTA($G$120:BW$120)+1)-OFFSET(BW137,,,,COUNTA($G$120:$CE$120)-COUNTA($G$120:BW$120)+1))*(1+discount_rate),0)</f>
        <v>0</v>
      </c>
      <c r="BX171" s="1" cm="1">
        <f t="array" aca="1" ref="BX171" ca="1">IF(AND($B171=BX$28,$B171=$B172-1),NPV(discount_rate,OFFSET(BX136,,,,COUNTA($G$120:$CE$120)-COUNTA($G$120:BX$120)+1)-OFFSET(BX137,,,,COUNTA($G$120:$CE$120)-COUNTA($G$120:BX$120)+1))*(1+discount_rate),0)</f>
        <v>0</v>
      </c>
      <c r="BY171" s="1" cm="1">
        <f t="array" aca="1" ref="BY171" ca="1">IF(AND($B171=BY$28,$B171=$B172-1),NPV(discount_rate,OFFSET(BY136,,,,COUNTA($G$120:$CE$120)-COUNTA($G$120:BY$120)+1)-OFFSET(BY137,,,,COUNTA($G$120:$CE$120)-COUNTA($G$120:BY$120)+1))*(1+discount_rate),0)</f>
        <v>0</v>
      </c>
      <c r="BZ171" s="1" cm="1">
        <f t="array" aca="1" ref="BZ171" ca="1">IF(AND($B171=BZ$28,$B171=$B172-1),NPV(discount_rate,OFFSET(BZ136,,,,COUNTA($G$120:$CE$120)-COUNTA($G$120:BZ$120)+1)-OFFSET(BZ137,,,,COUNTA($G$120:$CE$120)-COUNTA($G$120:BZ$120)+1))*(1+discount_rate),0)</f>
        <v>0</v>
      </c>
      <c r="CA171" s="1" cm="1">
        <f t="array" aca="1" ref="CA171" ca="1">IF(AND($B171=CA$28,$B171=$B172-1),NPV(discount_rate,OFFSET(CA136,,,,COUNTA($G$120:$CE$120)-COUNTA($G$120:CA$120)+1)-OFFSET(CA137,,,,COUNTA($G$120:$CE$120)-COUNTA($G$120:CA$120)+1))*(1+discount_rate),0)</f>
        <v>0</v>
      </c>
      <c r="CB171" s="1" cm="1">
        <f t="array" aca="1" ref="CB171" ca="1">IF(AND($B171=CB$28,$B171=$B172-1),NPV(discount_rate,OFFSET(CB136,,,,COUNTA($G$120:$CE$120)-COUNTA($G$120:CB$120)+1)-OFFSET(CB137,,,,COUNTA($G$120:$CE$120)-COUNTA($G$120:CB$120)+1))*(1+discount_rate),0)</f>
        <v>0</v>
      </c>
      <c r="CC171" s="1" cm="1">
        <f t="array" aca="1" ref="CC171" ca="1">IF(AND($B171=CC$28,$B171=$B172-1),NPV(discount_rate,OFFSET(CC136,,,,COUNTA($G$120:$CE$120)-COUNTA($G$120:CC$120)+1)-OFFSET(CC137,,,,COUNTA($G$120:$CE$120)-COUNTA($G$120:CC$120)+1))*(1+discount_rate),0)</f>
        <v>0</v>
      </c>
      <c r="CD171" s="1" cm="1">
        <f t="array" aca="1" ref="CD171" ca="1">IF(AND($B171=CD$28,$B171=$B172-1),NPV(discount_rate,OFFSET(CD136,,,,COUNTA($G$120:$CE$120)-COUNTA($G$120:CD$120)+1)-OFFSET(CD137,,,,COUNTA($G$120:$CE$120)-COUNTA($G$120:CD$120)+1))*(1+discount_rate),0)</f>
        <v>0</v>
      </c>
      <c r="CE171" s="1" cm="1">
        <f t="array" aca="1" ref="CE171" ca="1">IF(AND($B171=CE$28,$B171=$B172-1),NPV(discount_rate,OFFSET(CE136,,,,COUNTA($G$120:$CE$120)-COUNTA($G$120:CE$120)+1)-OFFSET(CE137,,,,COUNTA($G$120:$CE$120)-COUNTA($G$120:CE$120)+1))*(1+discount_rate),0)</f>
        <v>0</v>
      </c>
    </row>
    <row r="172" spans="2:83" x14ac:dyDescent="0.35">
      <c r="B172">
        <f t="shared" si="164"/>
        <v>2041</v>
      </c>
      <c r="D172" t="s">
        <v>29</v>
      </c>
      <c r="G172" s="1" cm="1">
        <f t="array" aca="1" ref="G172" ca="1">IF(AND($B172=G$28,$B172=$B173-1),NPV(discount_rate,OFFSET(G137,,,,COUNTA($G$120:$CE$120)-COUNTA($G$120:G$120)+1)-OFFSET(G138,,,,COUNTA($G$120:$CE$120)-COUNTA($G$120:G$120)+1))*(1+discount_rate),0)</f>
        <v>0</v>
      </c>
      <c r="H172" s="1" cm="1">
        <f t="array" aca="1" ref="H172" ca="1">IF(AND($B172=H$28,$B172=$B173-1),NPV(discount_rate,OFFSET(H137,,,,COUNTA($G$120:$CE$120)-COUNTA($G$120:H$120)+1)-OFFSET(H138,,,,COUNTA($G$120:$CE$120)-COUNTA($G$120:H$120)+1))*(1+discount_rate),0)</f>
        <v>0</v>
      </c>
      <c r="I172" s="1" cm="1">
        <f t="array" aca="1" ref="I172" ca="1">IF(AND($B172=I$28,$B172=$B173-1),NPV(discount_rate,OFFSET(I137,,,,COUNTA($G$120:$CE$120)-COUNTA($G$120:I$120)+1)-OFFSET(I138,,,,COUNTA($G$120:$CE$120)-COUNTA($G$120:I$120)+1))*(1+discount_rate),0)</f>
        <v>0</v>
      </c>
      <c r="J172" s="1" cm="1">
        <f t="array" aca="1" ref="J172" ca="1">IF(AND($B172=J$28,$B172=$B173-1),NPV(discount_rate,OFFSET(J137,,,,COUNTA($G$120:$CE$120)-COUNTA($G$120:J$120)+1)-OFFSET(J138,,,,COUNTA($G$120:$CE$120)-COUNTA($G$120:J$120)+1))*(1+discount_rate),0)</f>
        <v>0</v>
      </c>
      <c r="K172" s="1" cm="1">
        <f t="array" aca="1" ref="K172" ca="1">IF(AND($B172=K$28,$B172=$B173-1),NPV(discount_rate,OFFSET(K137,,,,COUNTA($G$120:$CE$120)-COUNTA($G$120:K$120)+1)-OFFSET(K138,,,,COUNTA($G$120:$CE$120)-COUNTA($G$120:K$120)+1))*(1+discount_rate),0)</f>
        <v>0</v>
      </c>
      <c r="L172" s="1" cm="1">
        <f t="array" aca="1" ref="L172" ca="1">IF(AND($B172=L$28,$B172=$B173-1),NPV(discount_rate,OFFSET(L137,,,,COUNTA($G$120:$CE$120)-COUNTA($G$120:L$120)+1)-OFFSET(L138,,,,COUNTA($G$120:$CE$120)-COUNTA($G$120:L$120)+1))*(1+discount_rate),0)</f>
        <v>0</v>
      </c>
      <c r="M172" s="1" cm="1">
        <f t="array" aca="1" ref="M172" ca="1">IF(AND($B172=M$28,$B172=$B173-1),NPV(discount_rate,OFFSET(M137,,,,COUNTA($G$120:$CE$120)-COUNTA($G$120:M$120)+1)-OFFSET(M138,,,,COUNTA($G$120:$CE$120)-COUNTA($G$120:M$120)+1))*(1+discount_rate),0)</f>
        <v>0</v>
      </c>
      <c r="N172" s="1" cm="1">
        <f t="array" aca="1" ref="N172" ca="1">IF(AND($B172=N$28,$B172=$B173-1),NPV(discount_rate,OFFSET(N137,,,,COUNTA($G$120:$CE$120)-COUNTA($G$120:N$120)+1)-OFFSET(N138,,,,COUNTA($G$120:$CE$120)-COUNTA($G$120:N$120)+1))*(1+discount_rate),0)</f>
        <v>0</v>
      </c>
      <c r="O172" s="1" cm="1">
        <f t="array" aca="1" ref="O172" ca="1">IF(AND($B172=O$28,$B172=$B173-1),NPV(discount_rate,OFFSET(O137,,,,COUNTA($G$120:$CE$120)-COUNTA($G$120:O$120)+1)-OFFSET(O138,,,,COUNTA($G$120:$CE$120)-COUNTA($G$120:O$120)+1))*(1+discount_rate),0)</f>
        <v>0</v>
      </c>
      <c r="P172" s="1" cm="1">
        <f t="array" aca="1" ref="P172" ca="1">IF(AND($B172=P$28,$B172=$B173-1),NPV(discount_rate,OFFSET(P137,,,,COUNTA($G$120:$CE$120)-COUNTA($G$120:P$120)+1)-OFFSET(P138,,,,COUNTA($G$120:$CE$120)-COUNTA($G$120:P$120)+1))*(1+discount_rate),0)</f>
        <v>0</v>
      </c>
      <c r="Q172" s="1" cm="1">
        <f t="array" aca="1" ref="Q172" ca="1">IF(AND($B172=Q$28,$B172=$B173-1),NPV(discount_rate,OFFSET(Q137,,,,COUNTA($G$120:$CE$120)-COUNTA($G$120:Q$120)+1)-OFFSET(Q138,,,,COUNTA($G$120:$CE$120)-COUNTA($G$120:Q$120)+1))*(1+discount_rate),0)</f>
        <v>0</v>
      </c>
      <c r="R172" s="1" cm="1">
        <f t="array" aca="1" ref="R172" ca="1">IF(AND($B172=R$28,$B172=$B173-1),NPV(discount_rate,OFFSET(R137,,,,COUNTA($G$120:$CE$120)-COUNTA($G$120:R$120)+1)-OFFSET(R138,,,,COUNTA($G$120:$CE$120)-COUNTA($G$120:R$120)+1))*(1+discount_rate),0)</f>
        <v>0</v>
      </c>
      <c r="S172" s="1" cm="1">
        <f t="array" aca="1" ref="S172" ca="1">IF(AND($B172=S$28,$B172=$B173-1),NPV(discount_rate,OFFSET(S137,,,,COUNTA($G$120:$CE$120)-COUNTA($G$120:S$120)+1)-OFFSET(S138,,,,COUNTA($G$120:$CE$120)-COUNTA($G$120:S$120)+1))*(1+discount_rate),0)</f>
        <v>0</v>
      </c>
      <c r="T172" s="1" cm="1">
        <f t="array" aca="1" ref="T172" ca="1">IF(AND($B172=T$28,$B172=$B173-1),NPV(discount_rate,OFFSET(T137,,,,COUNTA($G$120:$CE$120)-COUNTA($G$120:T$120)+1)-OFFSET(T138,,,,COUNTA($G$120:$CE$120)-COUNTA($G$120:T$120)+1))*(1+discount_rate),0)</f>
        <v>0</v>
      </c>
      <c r="U172" s="1" cm="1">
        <f t="array" aca="1" ref="U172" ca="1">IF(AND($B172=U$28,$B172=$B173-1),NPV(discount_rate,OFFSET(U137,,,,COUNTA($G$120:$CE$120)-COUNTA($G$120:U$120)+1)-OFFSET(U138,,,,COUNTA($G$120:$CE$120)-COUNTA($G$120:U$120)+1))*(1+discount_rate),0)</f>
        <v>0</v>
      </c>
      <c r="V172" s="1" cm="1">
        <f t="array" aca="1" ref="V172" ca="1">IF(AND($B172=V$28,$B172=$B173-1),NPV(discount_rate,OFFSET(V137,,,,COUNTA($G$120:$CE$120)-COUNTA($G$120:V$120)+1)-OFFSET(V138,,,,COUNTA($G$120:$CE$120)-COUNTA($G$120:V$120)+1))*(1+discount_rate),0)</f>
        <v>0</v>
      </c>
      <c r="W172" s="1" cm="1">
        <f t="array" aca="1" ref="W172" ca="1">IF(AND($B172=W$28,$B172=$B173-1),NPV(discount_rate,OFFSET(W137,,,,COUNTA($G$120:$CE$120)-COUNTA($G$120:W$120)+1)-OFFSET(W138,,,,COUNTA($G$120:$CE$120)-COUNTA($G$120:W$120)+1))*(1+discount_rate),0)</f>
        <v>0</v>
      </c>
      <c r="X172" s="1" cm="1">
        <f t="array" aca="1" ref="X172" ca="1">IF(AND($B172=X$28,$B172=$B173-1),NPV(discount_rate,OFFSET(X137,,,,COUNTA($G$120:$CE$120)-COUNTA($G$120:X$120)+1)-OFFSET(X138,,,,COUNTA($G$120:$CE$120)-COUNTA($G$120:X$120)+1))*(1+discount_rate),0)</f>
        <v>288.09906555317946</v>
      </c>
      <c r="Y172" s="1" cm="1">
        <f t="array" aca="1" ref="Y172" ca="1">IF(AND($B172=Y$28,$B172=$B173-1),NPV(discount_rate,OFFSET(Y137,,,,COUNTA($G$120:$CE$120)-COUNTA($G$120:Y$120)+1)-OFFSET(Y138,,,,COUNTA($G$120:$CE$120)-COUNTA($G$120:Y$120)+1))*(1+discount_rate),0)</f>
        <v>0</v>
      </c>
      <c r="Z172" s="1" cm="1">
        <f t="array" aca="1" ref="Z172" ca="1">IF(AND($B172=Z$28,$B172=$B173-1),NPV(discount_rate,OFFSET(Z137,,,,COUNTA($G$120:$CE$120)-COUNTA($G$120:Z$120)+1)-OFFSET(Z138,,,,COUNTA($G$120:$CE$120)-COUNTA($G$120:Z$120)+1))*(1+discount_rate),0)</f>
        <v>0</v>
      </c>
      <c r="AA172" s="1" cm="1">
        <f t="array" aca="1" ref="AA172" ca="1">IF(AND($B172=AA$28,$B172=$B173-1),NPV(discount_rate,OFFSET(AA137,,,,COUNTA($G$120:$CE$120)-COUNTA($G$120:AA$120)+1)-OFFSET(AA138,,,,COUNTA($G$120:$CE$120)-COUNTA($G$120:AA$120)+1))*(1+discount_rate),0)</f>
        <v>0</v>
      </c>
      <c r="AB172" s="1" cm="1">
        <f t="array" aca="1" ref="AB172" ca="1">IF(AND($B172=AB$28,$B172=$B173-1),NPV(discount_rate,OFFSET(AB137,,,,COUNTA($G$120:$CE$120)-COUNTA($G$120:AB$120)+1)-OFFSET(AB138,,,,COUNTA($G$120:$CE$120)-COUNTA($G$120:AB$120)+1))*(1+discount_rate),0)</f>
        <v>0</v>
      </c>
      <c r="AC172" s="1" cm="1">
        <f t="array" aca="1" ref="AC172" ca="1">IF(AND($B172=AC$28,$B172=$B173-1),NPV(discount_rate,OFFSET(AC137,,,,COUNTA($G$120:$CE$120)-COUNTA($G$120:AC$120)+1)-OFFSET(AC138,,,,COUNTA($G$120:$CE$120)-COUNTA($G$120:AC$120)+1))*(1+discount_rate),0)</f>
        <v>0</v>
      </c>
      <c r="AD172" s="1" cm="1">
        <f t="array" aca="1" ref="AD172" ca="1">IF(AND($B172=AD$28,$B172=$B173-1),NPV(discount_rate,OFFSET(AD137,,,,COUNTA($G$120:$CE$120)-COUNTA($G$120:AD$120)+1)-OFFSET(AD138,,,,COUNTA($G$120:$CE$120)-COUNTA($G$120:AD$120)+1))*(1+discount_rate),0)</f>
        <v>0</v>
      </c>
      <c r="AE172" s="1" cm="1">
        <f t="array" aca="1" ref="AE172" ca="1">IF(AND($B172=AE$28,$B172=$B173-1),NPV(discount_rate,OFFSET(AE137,,,,COUNTA($G$120:$CE$120)-COUNTA($G$120:AE$120)+1)-OFFSET(AE138,,,,COUNTA($G$120:$CE$120)-COUNTA($G$120:AE$120)+1))*(1+discount_rate),0)</f>
        <v>0</v>
      </c>
      <c r="AF172" s="1" cm="1">
        <f t="array" aca="1" ref="AF172" ca="1">IF(AND($B172=AF$28,$B172=$B173-1),NPV(discount_rate,OFFSET(AF137,,,,COUNTA($G$120:$CE$120)-COUNTA($G$120:AF$120)+1)-OFFSET(AF138,,,,COUNTA($G$120:$CE$120)-COUNTA($G$120:AF$120)+1))*(1+discount_rate),0)</f>
        <v>0</v>
      </c>
      <c r="AG172" s="1" cm="1">
        <f t="array" aca="1" ref="AG172" ca="1">IF(AND($B172=AG$28,$B172=$B173-1),NPV(discount_rate,OFFSET(AG137,,,,COUNTA($G$120:$CE$120)-COUNTA($G$120:AG$120)+1)-OFFSET(AG138,,,,COUNTA($G$120:$CE$120)-COUNTA($G$120:AG$120)+1))*(1+discount_rate),0)</f>
        <v>0</v>
      </c>
      <c r="AH172" s="1" cm="1">
        <f t="array" aca="1" ref="AH172" ca="1">IF(AND($B172=AH$28,$B172=$B173-1),NPV(discount_rate,OFFSET(AH137,,,,COUNTA($G$120:$CE$120)-COUNTA($G$120:AH$120)+1)-OFFSET(AH138,,,,COUNTA($G$120:$CE$120)-COUNTA($G$120:AH$120)+1))*(1+discount_rate),0)</f>
        <v>0</v>
      </c>
      <c r="AI172" s="1" cm="1">
        <f t="array" aca="1" ref="AI172" ca="1">IF(AND($B172=AI$28,$B172=$B173-1),NPV(discount_rate,OFFSET(AI137,,,,COUNTA($G$120:$CE$120)-COUNTA($G$120:AI$120)+1)-OFFSET(AI138,,,,COUNTA($G$120:$CE$120)-COUNTA($G$120:AI$120)+1))*(1+discount_rate),0)</f>
        <v>0</v>
      </c>
      <c r="AJ172" s="1" cm="1">
        <f t="array" aca="1" ref="AJ172" ca="1">IF(AND($B172=AJ$28,$B172=$B173-1),NPV(discount_rate,OFFSET(AJ137,,,,COUNTA($G$120:$CE$120)-COUNTA($G$120:AJ$120)+1)-OFFSET(AJ138,,,,COUNTA($G$120:$CE$120)-COUNTA($G$120:AJ$120)+1))*(1+discount_rate),0)</f>
        <v>0</v>
      </c>
      <c r="AK172" s="1" cm="1">
        <f t="array" aca="1" ref="AK172" ca="1">IF(AND($B172=AK$28,$B172=$B173-1),NPV(discount_rate,OFFSET(AK137,,,,COUNTA($G$120:$CE$120)-COUNTA($G$120:AK$120)+1)-OFFSET(AK138,,,,COUNTA($G$120:$CE$120)-COUNTA($G$120:AK$120)+1))*(1+discount_rate),0)</f>
        <v>0</v>
      </c>
      <c r="AL172" s="1" cm="1">
        <f t="array" aca="1" ref="AL172" ca="1">IF(AND($B172=AL$28,$B172=$B173-1),NPV(discount_rate,OFFSET(AL137,,,,COUNTA($G$120:$CE$120)-COUNTA($G$120:AL$120)+1)-OFFSET(AL138,,,,COUNTA($G$120:$CE$120)-COUNTA($G$120:AL$120)+1))*(1+discount_rate),0)</f>
        <v>0</v>
      </c>
      <c r="AM172" s="1" cm="1">
        <f t="array" aca="1" ref="AM172" ca="1">IF(AND($B172=AM$28,$B172=$B173-1),NPV(discount_rate,OFFSET(AM137,,,,COUNTA($G$120:$CE$120)-COUNTA($G$120:AM$120)+1)-OFFSET(AM138,,,,COUNTA($G$120:$CE$120)-COUNTA($G$120:AM$120)+1))*(1+discount_rate),0)</f>
        <v>0</v>
      </c>
      <c r="AN172" s="1" cm="1">
        <f t="array" aca="1" ref="AN172" ca="1">IF(AND($B172=AN$28,$B172=$B173-1),NPV(discount_rate,OFFSET(AN137,,,,COUNTA($G$120:$CE$120)-COUNTA($G$120:AN$120)+1)-OFFSET(AN138,,,,COUNTA($G$120:$CE$120)-COUNTA($G$120:AN$120)+1))*(1+discount_rate),0)</f>
        <v>0</v>
      </c>
      <c r="AO172" s="1" cm="1">
        <f t="array" aca="1" ref="AO172" ca="1">IF(AND($B172=AO$28,$B172=$B173-1),NPV(discount_rate,OFFSET(AO137,,,,COUNTA($G$120:$CE$120)-COUNTA($G$120:AO$120)+1)-OFFSET(AO138,,,,COUNTA($G$120:$CE$120)-COUNTA($G$120:AO$120)+1))*(1+discount_rate),0)</f>
        <v>0</v>
      </c>
      <c r="AP172" s="1" cm="1">
        <f t="array" aca="1" ref="AP172" ca="1">IF(AND($B172=AP$28,$B172=$B173-1),NPV(discount_rate,OFFSET(AP137,,,,COUNTA($G$120:$CE$120)-COUNTA($G$120:AP$120)+1)-OFFSET(AP138,,,,COUNTA($G$120:$CE$120)-COUNTA($G$120:AP$120)+1))*(1+discount_rate),0)</f>
        <v>0</v>
      </c>
      <c r="AQ172" s="1" cm="1">
        <f t="array" aca="1" ref="AQ172" ca="1">IF(AND($B172=AQ$28,$B172=$B173-1),NPV(discount_rate,OFFSET(AQ137,,,,COUNTA($G$120:$CE$120)-COUNTA($G$120:AQ$120)+1)-OFFSET(AQ138,,,,COUNTA($G$120:$CE$120)-COUNTA($G$120:AQ$120)+1))*(1+discount_rate),0)</f>
        <v>0</v>
      </c>
      <c r="AR172" s="1" cm="1">
        <f t="array" aca="1" ref="AR172" ca="1">IF(AND($B172=AR$28,$B172=$B173-1),NPV(discount_rate,OFFSET(AR137,,,,COUNTA($G$120:$CE$120)-COUNTA($G$120:AR$120)+1)-OFFSET(AR138,,,,COUNTA($G$120:$CE$120)-COUNTA($G$120:AR$120)+1))*(1+discount_rate),0)</f>
        <v>0</v>
      </c>
      <c r="AS172" s="1" cm="1">
        <f t="array" aca="1" ref="AS172" ca="1">IF(AND($B172=AS$28,$B172=$B173-1),NPV(discount_rate,OFFSET(AS137,,,,COUNTA($G$120:$CE$120)-COUNTA($G$120:AS$120)+1)-OFFSET(AS138,,,,COUNTA($G$120:$CE$120)-COUNTA($G$120:AS$120)+1))*(1+discount_rate),0)</f>
        <v>0</v>
      </c>
      <c r="AT172" s="1" cm="1">
        <f t="array" aca="1" ref="AT172" ca="1">IF(AND($B172=AT$28,$B172=$B173-1),NPV(discount_rate,OFFSET(AT137,,,,COUNTA($G$120:$CE$120)-COUNTA($G$120:AT$120)+1)-OFFSET(AT138,,,,COUNTA($G$120:$CE$120)-COUNTA($G$120:AT$120)+1))*(1+discount_rate),0)</f>
        <v>0</v>
      </c>
      <c r="AU172" s="1" cm="1">
        <f t="array" aca="1" ref="AU172" ca="1">IF(AND($B172=AU$28,$B172=$B173-1),NPV(discount_rate,OFFSET(AU137,,,,COUNTA($G$120:$CE$120)-COUNTA($G$120:AU$120)+1)-OFFSET(AU138,,,,COUNTA($G$120:$CE$120)-COUNTA($G$120:AU$120)+1))*(1+discount_rate),0)</f>
        <v>0</v>
      </c>
      <c r="AV172" s="1" cm="1">
        <f t="array" aca="1" ref="AV172" ca="1">IF(AND($B172=AV$28,$B172=$B173-1),NPV(discount_rate,OFFSET(AV137,,,,COUNTA($G$120:$CE$120)-COUNTA($G$120:AV$120)+1)-OFFSET(AV138,,,,COUNTA($G$120:$CE$120)-COUNTA($G$120:AV$120)+1))*(1+discount_rate),0)</f>
        <v>0</v>
      </c>
      <c r="AW172" s="1" cm="1">
        <f t="array" aca="1" ref="AW172" ca="1">IF(AND($B172=AW$28,$B172=$B173-1),NPV(discount_rate,OFFSET(AW137,,,,COUNTA($G$120:$CE$120)-COUNTA($G$120:AW$120)+1)-OFFSET(AW138,,,,COUNTA($G$120:$CE$120)-COUNTA($G$120:AW$120)+1))*(1+discount_rate),0)</f>
        <v>0</v>
      </c>
      <c r="AX172" s="1" cm="1">
        <f t="array" aca="1" ref="AX172" ca="1">IF(AND($B172=AX$28,$B172=$B173-1),NPV(discount_rate,OFFSET(AX137,,,,COUNTA($G$120:$CE$120)-COUNTA($G$120:AX$120)+1)-OFFSET(AX138,,,,COUNTA($G$120:$CE$120)-COUNTA($G$120:AX$120)+1))*(1+discount_rate),0)</f>
        <v>0</v>
      </c>
      <c r="AY172" s="1" cm="1">
        <f t="array" aca="1" ref="AY172" ca="1">IF(AND($B172=AY$28,$B172=$B173-1),NPV(discount_rate,OFFSET(AY137,,,,COUNTA($G$120:$CE$120)-COUNTA($G$120:AY$120)+1)-OFFSET(AY138,,,,COUNTA($G$120:$CE$120)-COUNTA($G$120:AY$120)+1))*(1+discount_rate),0)</f>
        <v>0</v>
      </c>
      <c r="AZ172" s="1" cm="1">
        <f t="array" aca="1" ref="AZ172" ca="1">IF(AND($B172=AZ$28,$B172=$B173-1),NPV(discount_rate,OFFSET(AZ137,,,,COUNTA($G$120:$CE$120)-COUNTA($G$120:AZ$120)+1)-OFFSET(AZ138,,,,COUNTA($G$120:$CE$120)-COUNTA($G$120:AZ$120)+1))*(1+discount_rate),0)</f>
        <v>0</v>
      </c>
      <c r="BA172" s="1" cm="1">
        <f t="array" aca="1" ref="BA172" ca="1">IF(AND($B172=BA$28,$B172=$B173-1),NPV(discount_rate,OFFSET(BA137,,,,COUNTA($G$120:$CE$120)-COUNTA($G$120:BA$120)+1)-OFFSET(BA138,,,,COUNTA($G$120:$CE$120)-COUNTA($G$120:BA$120)+1))*(1+discount_rate),0)</f>
        <v>0</v>
      </c>
      <c r="BB172" s="1" cm="1">
        <f t="array" aca="1" ref="BB172" ca="1">IF(AND($B172=BB$28,$B172=$B173-1),NPV(discount_rate,OFFSET(BB137,,,,COUNTA($G$120:$CE$120)-COUNTA($G$120:BB$120)+1)-OFFSET(BB138,,,,COUNTA($G$120:$CE$120)-COUNTA($G$120:BB$120)+1))*(1+discount_rate),0)</f>
        <v>0</v>
      </c>
      <c r="BC172" s="1" cm="1">
        <f t="array" aca="1" ref="BC172" ca="1">IF(AND($B172=BC$28,$B172=$B173-1),NPV(discount_rate,OFFSET(BC137,,,,COUNTA($G$120:$CE$120)-COUNTA($G$120:BC$120)+1)-OFFSET(BC138,,,,COUNTA($G$120:$CE$120)-COUNTA($G$120:BC$120)+1))*(1+discount_rate),0)</f>
        <v>0</v>
      </c>
      <c r="BD172" s="1" cm="1">
        <f t="array" aca="1" ref="BD172" ca="1">IF(AND($B172=BD$28,$B172=$B173-1),NPV(discount_rate,OFFSET(BD137,,,,COUNTA($G$120:$CE$120)-COUNTA($G$120:BD$120)+1)-OFFSET(BD138,,,,COUNTA($G$120:$CE$120)-COUNTA($G$120:BD$120)+1))*(1+discount_rate),0)</f>
        <v>0</v>
      </c>
      <c r="BE172" s="1" cm="1">
        <f t="array" aca="1" ref="BE172" ca="1">IF(AND($B172=BE$28,$B172=$B173-1),NPV(discount_rate,OFFSET(BE137,,,,COUNTA($G$120:$CE$120)-COUNTA($G$120:BE$120)+1)-OFFSET(BE138,,,,COUNTA($G$120:$CE$120)-COUNTA($G$120:BE$120)+1))*(1+discount_rate),0)</f>
        <v>0</v>
      </c>
      <c r="BF172" s="1" cm="1">
        <f t="array" aca="1" ref="BF172" ca="1">IF(AND($B172=BF$28,$B172=$B173-1),NPV(discount_rate,OFFSET(BF137,,,,COUNTA($G$120:$CE$120)-COUNTA($G$120:BF$120)+1)-OFFSET(BF138,,,,COUNTA($G$120:$CE$120)-COUNTA($G$120:BF$120)+1))*(1+discount_rate),0)</f>
        <v>0</v>
      </c>
      <c r="BG172" s="1" cm="1">
        <f t="array" aca="1" ref="BG172" ca="1">IF(AND($B172=BG$28,$B172=$B173-1),NPV(discount_rate,OFFSET(BG137,,,,COUNTA($G$120:$CE$120)-COUNTA($G$120:BG$120)+1)-OFFSET(BG138,,,,COUNTA($G$120:$CE$120)-COUNTA($G$120:BG$120)+1))*(1+discount_rate),0)</f>
        <v>0</v>
      </c>
      <c r="BH172" s="1" cm="1">
        <f t="array" aca="1" ref="BH172" ca="1">IF(AND($B172=BH$28,$B172=$B173-1),NPV(discount_rate,OFFSET(BH137,,,,COUNTA($G$120:$CE$120)-COUNTA($G$120:BH$120)+1)-OFFSET(BH138,,,,COUNTA($G$120:$CE$120)-COUNTA($G$120:BH$120)+1))*(1+discount_rate),0)</f>
        <v>0</v>
      </c>
      <c r="BI172" s="1" cm="1">
        <f t="array" aca="1" ref="BI172" ca="1">IF(AND($B172=BI$28,$B172=$B173-1),NPV(discount_rate,OFFSET(BI137,,,,COUNTA($G$120:$CE$120)-COUNTA($G$120:BI$120)+1)-OFFSET(BI138,,,,COUNTA($G$120:$CE$120)-COUNTA($G$120:BI$120)+1))*(1+discount_rate),0)</f>
        <v>0</v>
      </c>
      <c r="BJ172" s="1" cm="1">
        <f t="array" aca="1" ref="BJ172" ca="1">IF(AND($B172=BJ$28,$B172=$B173-1),NPV(discount_rate,OFFSET(BJ137,,,,COUNTA($G$120:$CE$120)-COUNTA($G$120:BJ$120)+1)-OFFSET(BJ138,,,,COUNTA($G$120:$CE$120)-COUNTA($G$120:BJ$120)+1))*(1+discount_rate),0)</f>
        <v>0</v>
      </c>
      <c r="BK172" s="1" cm="1">
        <f t="array" aca="1" ref="BK172" ca="1">IF(AND($B172=BK$28,$B172=$B173-1),NPV(discount_rate,OFFSET(BK137,,,,COUNTA($G$120:$CE$120)-COUNTA($G$120:BK$120)+1)-OFFSET(BK138,,,,COUNTA($G$120:$CE$120)-COUNTA($G$120:BK$120)+1))*(1+discount_rate),0)</f>
        <v>0</v>
      </c>
      <c r="BL172" s="1" cm="1">
        <f t="array" aca="1" ref="BL172" ca="1">IF(AND($B172=BL$28,$B172=$B173-1),NPV(discount_rate,OFFSET(BL137,,,,COUNTA($G$120:$CE$120)-COUNTA($G$120:BL$120)+1)-OFFSET(BL138,,,,COUNTA($G$120:$CE$120)-COUNTA($G$120:BL$120)+1))*(1+discount_rate),0)</f>
        <v>0</v>
      </c>
      <c r="BM172" s="1" cm="1">
        <f t="array" aca="1" ref="BM172" ca="1">IF(AND($B172=BM$28,$B172=$B173-1),NPV(discount_rate,OFFSET(BM137,,,,COUNTA($G$120:$CE$120)-COUNTA($G$120:BM$120)+1)-OFFSET(BM138,,,,COUNTA($G$120:$CE$120)-COUNTA($G$120:BM$120)+1))*(1+discount_rate),0)</f>
        <v>0</v>
      </c>
      <c r="BN172" s="1" cm="1">
        <f t="array" aca="1" ref="BN172" ca="1">IF(AND($B172=BN$28,$B172=$B173-1),NPV(discount_rate,OFFSET(BN137,,,,COUNTA($G$120:$CE$120)-COUNTA($G$120:BN$120)+1)-OFFSET(BN138,,,,COUNTA($G$120:$CE$120)-COUNTA($G$120:BN$120)+1))*(1+discount_rate),0)</f>
        <v>0</v>
      </c>
      <c r="BO172" s="1" cm="1">
        <f t="array" aca="1" ref="BO172" ca="1">IF(AND($B172=BO$28,$B172=$B173-1),NPV(discount_rate,OFFSET(BO137,,,,COUNTA($G$120:$CE$120)-COUNTA($G$120:BO$120)+1)-OFFSET(BO138,,,,COUNTA($G$120:$CE$120)-COUNTA($G$120:BO$120)+1))*(1+discount_rate),0)</f>
        <v>0</v>
      </c>
      <c r="BP172" s="1" cm="1">
        <f t="array" aca="1" ref="BP172" ca="1">IF(AND($B172=BP$28,$B172=$B173-1),NPV(discount_rate,OFFSET(BP137,,,,COUNTA($G$120:$CE$120)-COUNTA($G$120:BP$120)+1)-OFFSET(BP138,,,,COUNTA($G$120:$CE$120)-COUNTA($G$120:BP$120)+1))*(1+discount_rate),0)</f>
        <v>0</v>
      </c>
      <c r="BQ172" s="1" cm="1">
        <f t="array" aca="1" ref="BQ172" ca="1">IF(AND($B172=BQ$28,$B172=$B173-1),NPV(discount_rate,OFFSET(BQ137,,,,COUNTA($G$120:$CE$120)-COUNTA($G$120:BQ$120)+1)-OFFSET(BQ138,,,,COUNTA($G$120:$CE$120)-COUNTA($G$120:BQ$120)+1))*(1+discount_rate),0)</f>
        <v>0</v>
      </c>
      <c r="BR172" s="1" cm="1">
        <f t="array" aca="1" ref="BR172" ca="1">IF(AND($B172=BR$28,$B172=$B173-1),NPV(discount_rate,OFFSET(BR137,,,,COUNTA($G$120:$CE$120)-COUNTA($G$120:BR$120)+1)-OFFSET(BR138,,,,COUNTA($G$120:$CE$120)-COUNTA($G$120:BR$120)+1))*(1+discount_rate),0)</f>
        <v>0</v>
      </c>
      <c r="BS172" s="1" cm="1">
        <f t="array" aca="1" ref="BS172" ca="1">IF(AND($B172=BS$28,$B172=$B173-1),NPV(discount_rate,OFFSET(BS137,,,,COUNTA($G$120:$CE$120)-COUNTA($G$120:BS$120)+1)-OFFSET(BS138,,,,COUNTA($G$120:$CE$120)-COUNTA($G$120:BS$120)+1))*(1+discount_rate),0)</f>
        <v>0</v>
      </c>
      <c r="BT172" s="1" cm="1">
        <f t="array" aca="1" ref="BT172" ca="1">IF(AND($B172=BT$28,$B172=$B173-1),NPV(discount_rate,OFFSET(BT137,,,,COUNTA($G$120:$CE$120)-COUNTA($G$120:BT$120)+1)-OFFSET(BT138,,,,COUNTA($G$120:$CE$120)-COUNTA($G$120:BT$120)+1))*(1+discount_rate),0)</f>
        <v>0</v>
      </c>
      <c r="BU172" s="1" cm="1">
        <f t="array" aca="1" ref="BU172" ca="1">IF(AND($B172=BU$28,$B172=$B173-1),NPV(discount_rate,OFFSET(BU137,,,,COUNTA($G$120:$CE$120)-COUNTA($G$120:BU$120)+1)-OFFSET(BU138,,,,COUNTA($G$120:$CE$120)-COUNTA($G$120:BU$120)+1))*(1+discount_rate),0)</f>
        <v>0</v>
      </c>
      <c r="BV172" s="1" cm="1">
        <f t="array" aca="1" ref="BV172" ca="1">IF(AND($B172=BV$28,$B172=$B173-1),NPV(discount_rate,OFFSET(BV137,,,,COUNTA($G$120:$CE$120)-COUNTA($G$120:BV$120)+1)-OFFSET(BV138,,,,COUNTA($G$120:$CE$120)-COUNTA($G$120:BV$120)+1))*(1+discount_rate),0)</f>
        <v>0</v>
      </c>
      <c r="BW172" s="1" cm="1">
        <f t="array" aca="1" ref="BW172" ca="1">IF(AND($B172=BW$28,$B172=$B173-1),NPV(discount_rate,OFFSET(BW137,,,,COUNTA($G$120:$CE$120)-COUNTA($G$120:BW$120)+1)-OFFSET(BW138,,,,COUNTA($G$120:$CE$120)-COUNTA($G$120:BW$120)+1))*(1+discount_rate),0)</f>
        <v>0</v>
      </c>
      <c r="BX172" s="1" cm="1">
        <f t="array" aca="1" ref="BX172" ca="1">IF(AND($B172=BX$28,$B172=$B173-1),NPV(discount_rate,OFFSET(BX137,,,,COUNTA($G$120:$CE$120)-COUNTA($G$120:BX$120)+1)-OFFSET(BX138,,,,COUNTA($G$120:$CE$120)-COUNTA($G$120:BX$120)+1))*(1+discount_rate),0)</f>
        <v>0</v>
      </c>
      <c r="BY172" s="1" cm="1">
        <f t="array" aca="1" ref="BY172" ca="1">IF(AND($B172=BY$28,$B172=$B173-1),NPV(discount_rate,OFFSET(BY137,,,,COUNTA($G$120:$CE$120)-COUNTA($G$120:BY$120)+1)-OFFSET(BY138,,,,COUNTA($G$120:$CE$120)-COUNTA($G$120:BY$120)+1))*(1+discount_rate),0)</f>
        <v>0</v>
      </c>
      <c r="BZ172" s="1" cm="1">
        <f t="array" aca="1" ref="BZ172" ca="1">IF(AND($B172=BZ$28,$B172=$B173-1),NPV(discount_rate,OFFSET(BZ137,,,,COUNTA($G$120:$CE$120)-COUNTA($G$120:BZ$120)+1)-OFFSET(BZ138,,,,COUNTA($G$120:$CE$120)-COUNTA($G$120:BZ$120)+1))*(1+discount_rate),0)</f>
        <v>0</v>
      </c>
      <c r="CA172" s="1" cm="1">
        <f t="array" aca="1" ref="CA172" ca="1">IF(AND($B172=CA$28,$B172=$B173-1),NPV(discount_rate,OFFSET(CA137,,,,COUNTA($G$120:$CE$120)-COUNTA($G$120:CA$120)+1)-OFFSET(CA138,,,,COUNTA($G$120:$CE$120)-COUNTA($G$120:CA$120)+1))*(1+discount_rate),0)</f>
        <v>0</v>
      </c>
      <c r="CB172" s="1" cm="1">
        <f t="array" aca="1" ref="CB172" ca="1">IF(AND($B172=CB$28,$B172=$B173-1),NPV(discount_rate,OFFSET(CB137,,,,COUNTA($G$120:$CE$120)-COUNTA($G$120:CB$120)+1)-OFFSET(CB138,,,,COUNTA($G$120:$CE$120)-COUNTA($G$120:CB$120)+1))*(1+discount_rate),0)</f>
        <v>0</v>
      </c>
      <c r="CC172" s="1" cm="1">
        <f t="array" aca="1" ref="CC172" ca="1">IF(AND($B172=CC$28,$B172=$B173-1),NPV(discount_rate,OFFSET(CC137,,,,COUNTA($G$120:$CE$120)-COUNTA($G$120:CC$120)+1)-OFFSET(CC138,,,,COUNTA($G$120:$CE$120)-COUNTA($G$120:CC$120)+1))*(1+discount_rate),0)</f>
        <v>0</v>
      </c>
      <c r="CD172" s="1" cm="1">
        <f t="array" aca="1" ref="CD172" ca="1">IF(AND($B172=CD$28,$B172=$B173-1),NPV(discount_rate,OFFSET(CD137,,,,COUNTA($G$120:$CE$120)-COUNTA($G$120:CD$120)+1)-OFFSET(CD138,,,,COUNTA($G$120:$CE$120)-COUNTA($G$120:CD$120)+1))*(1+discount_rate),0)</f>
        <v>0</v>
      </c>
      <c r="CE172" s="1" cm="1">
        <f t="array" aca="1" ref="CE172" ca="1">IF(AND($B172=CE$28,$B172=$B173-1),NPV(discount_rate,OFFSET(CE137,,,,COUNTA($G$120:$CE$120)-COUNTA($G$120:CE$120)+1)-OFFSET(CE138,,,,COUNTA($G$120:$CE$120)-COUNTA($G$120:CE$120)+1))*(1+discount_rate),0)</f>
        <v>0</v>
      </c>
    </row>
    <row r="173" spans="2:83" x14ac:dyDescent="0.35">
      <c r="B173">
        <f t="shared" si="164"/>
        <v>2042</v>
      </c>
      <c r="D173" t="s">
        <v>29</v>
      </c>
      <c r="G173" s="1" cm="1">
        <f t="array" aca="1" ref="G173" ca="1">IF(AND($B173=G$28,$B173=$B174-1),NPV(discount_rate,OFFSET(G138,,,,COUNTA($G$120:$CE$120)-COUNTA($G$120:G$120)+1)-OFFSET(G139,,,,COUNTA($G$120:$CE$120)-COUNTA($G$120:G$120)+1))*(1+discount_rate),0)</f>
        <v>0</v>
      </c>
      <c r="H173" s="1" cm="1">
        <f t="array" aca="1" ref="H173" ca="1">IF(AND($B173=H$28,$B173=$B174-1),NPV(discount_rate,OFFSET(H138,,,,COUNTA($G$120:$CE$120)-COUNTA($G$120:H$120)+1)-OFFSET(H139,,,,COUNTA($G$120:$CE$120)-COUNTA($G$120:H$120)+1))*(1+discount_rate),0)</f>
        <v>0</v>
      </c>
      <c r="I173" s="1" cm="1">
        <f t="array" aca="1" ref="I173" ca="1">IF(AND($B173=I$28,$B173=$B174-1),NPV(discount_rate,OFFSET(I138,,,,COUNTA($G$120:$CE$120)-COUNTA($G$120:I$120)+1)-OFFSET(I139,,,,COUNTA($G$120:$CE$120)-COUNTA($G$120:I$120)+1))*(1+discount_rate),0)</f>
        <v>0</v>
      </c>
      <c r="J173" s="1" cm="1">
        <f t="array" aca="1" ref="J173" ca="1">IF(AND($B173=J$28,$B173=$B174-1),NPV(discount_rate,OFFSET(J138,,,,COUNTA($G$120:$CE$120)-COUNTA($G$120:J$120)+1)-OFFSET(J139,,,,COUNTA($G$120:$CE$120)-COUNTA($G$120:J$120)+1))*(1+discount_rate),0)</f>
        <v>0</v>
      </c>
      <c r="K173" s="1" cm="1">
        <f t="array" aca="1" ref="K173" ca="1">IF(AND($B173=K$28,$B173=$B174-1),NPV(discount_rate,OFFSET(K138,,,,COUNTA($G$120:$CE$120)-COUNTA($G$120:K$120)+1)-OFFSET(K139,,,,COUNTA($G$120:$CE$120)-COUNTA($G$120:K$120)+1))*(1+discount_rate),0)</f>
        <v>0</v>
      </c>
      <c r="L173" s="1" cm="1">
        <f t="array" aca="1" ref="L173" ca="1">IF(AND($B173=L$28,$B173=$B174-1),NPV(discount_rate,OFFSET(L138,,,,COUNTA($G$120:$CE$120)-COUNTA($G$120:L$120)+1)-OFFSET(L139,,,,COUNTA($G$120:$CE$120)-COUNTA($G$120:L$120)+1))*(1+discount_rate),0)</f>
        <v>0</v>
      </c>
      <c r="M173" s="1" cm="1">
        <f t="array" aca="1" ref="M173" ca="1">IF(AND($B173=M$28,$B173=$B174-1),NPV(discount_rate,OFFSET(M138,,,,COUNTA($G$120:$CE$120)-COUNTA($G$120:M$120)+1)-OFFSET(M139,,,,COUNTA($G$120:$CE$120)-COUNTA($G$120:M$120)+1))*(1+discount_rate),0)</f>
        <v>0</v>
      </c>
      <c r="N173" s="1" cm="1">
        <f t="array" aca="1" ref="N173" ca="1">IF(AND($B173=N$28,$B173=$B174-1),NPV(discount_rate,OFFSET(N138,,,,COUNTA($G$120:$CE$120)-COUNTA($G$120:N$120)+1)-OFFSET(N139,,,,COUNTA($G$120:$CE$120)-COUNTA($G$120:N$120)+1))*(1+discount_rate),0)</f>
        <v>0</v>
      </c>
      <c r="O173" s="1" cm="1">
        <f t="array" aca="1" ref="O173" ca="1">IF(AND($B173=O$28,$B173=$B174-1),NPV(discount_rate,OFFSET(O138,,,,COUNTA($G$120:$CE$120)-COUNTA($G$120:O$120)+1)-OFFSET(O139,,,,COUNTA($G$120:$CE$120)-COUNTA($G$120:O$120)+1))*(1+discount_rate),0)</f>
        <v>0</v>
      </c>
      <c r="P173" s="1" cm="1">
        <f t="array" aca="1" ref="P173" ca="1">IF(AND($B173=P$28,$B173=$B174-1),NPV(discount_rate,OFFSET(P138,,,,COUNTA($G$120:$CE$120)-COUNTA($G$120:P$120)+1)-OFFSET(P139,,,,COUNTA($G$120:$CE$120)-COUNTA($G$120:P$120)+1))*(1+discount_rate),0)</f>
        <v>0</v>
      </c>
      <c r="Q173" s="1" cm="1">
        <f t="array" aca="1" ref="Q173" ca="1">IF(AND($B173=Q$28,$B173=$B174-1),NPV(discount_rate,OFFSET(Q138,,,,COUNTA($G$120:$CE$120)-COUNTA($G$120:Q$120)+1)-OFFSET(Q139,,,,COUNTA($G$120:$CE$120)-COUNTA($G$120:Q$120)+1))*(1+discount_rate),0)</f>
        <v>0</v>
      </c>
      <c r="R173" s="1" cm="1">
        <f t="array" aca="1" ref="R173" ca="1">IF(AND($B173=R$28,$B173=$B174-1),NPV(discount_rate,OFFSET(R138,,,,COUNTA($G$120:$CE$120)-COUNTA($G$120:R$120)+1)-OFFSET(R139,,,,COUNTA($G$120:$CE$120)-COUNTA($G$120:R$120)+1))*(1+discount_rate),0)</f>
        <v>0</v>
      </c>
      <c r="S173" s="1" cm="1">
        <f t="array" aca="1" ref="S173" ca="1">IF(AND($B173=S$28,$B173=$B174-1),NPV(discount_rate,OFFSET(S138,,,,COUNTA($G$120:$CE$120)-COUNTA($G$120:S$120)+1)-OFFSET(S139,,,,COUNTA($G$120:$CE$120)-COUNTA($G$120:S$120)+1))*(1+discount_rate),0)</f>
        <v>0</v>
      </c>
      <c r="T173" s="1" cm="1">
        <f t="array" aca="1" ref="T173" ca="1">IF(AND($B173=T$28,$B173=$B174-1),NPV(discount_rate,OFFSET(T138,,,,COUNTA($G$120:$CE$120)-COUNTA($G$120:T$120)+1)-OFFSET(T139,,,,COUNTA($G$120:$CE$120)-COUNTA($G$120:T$120)+1))*(1+discount_rate),0)</f>
        <v>0</v>
      </c>
      <c r="U173" s="1" cm="1">
        <f t="array" aca="1" ref="U173" ca="1">IF(AND($B173=U$28,$B173=$B174-1),NPV(discount_rate,OFFSET(U138,,,,COUNTA($G$120:$CE$120)-COUNTA($G$120:U$120)+1)-OFFSET(U139,,,,COUNTA($G$120:$CE$120)-COUNTA($G$120:U$120)+1))*(1+discount_rate),0)</f>
        <v>0</v>
      </c>
      <c r="V173" s="1" cm="1">
        <f t="array" aca="1" ref="V173" ca="1">IF(AND($B173=V$28,$B173=$B174-1),NPV(discount_rate,OFFSET(V138,,,,COUNTA($G$120:$CE$120)-COUNTA($G$120:V$120)+1)-OFFSET(V139,,,,COUNTA($G$120:$CE$120)-COUNTA($G$120:V$120)+1))*(1+discount_rate),0)</f>
        <v>0</v>
      </c>
      <c r="W173" s="1" cm="1">
        <f t="array" aca="1" ref="W173" ca="1">IF(AND($B173=W$28,$B173=$B174-1),NPV(discount_rate,OFFSET(W138,,,,COUNTA($G$120:$CE$120)-COUNTA($G$120:W$120)+1)-OFFSET(W139,,,,COUNTA($G$120:$CE$120)-COUNTA($G$120:W$120)+1))*(1+discount_rate),0)</f>
        <v>0</v>
      </c>
      <c r="X173" s="1" cm="1">
        <f t="array" aca="1" ref="X173" ca="1">IF(AND($B173=X$28,$B173=$B174-1),NPV(discount_rate,OFFSET(X138,,,,COUNTA($G$120:$CE$120)-COUNTA($G$120:X$120)+1)-OFFSET(X139,,,,COUNTA($G$120:$CE$120)-COUNTA($G$120:X$120)+1))*(1+discount_rate),0)</f>
        <v>0</v>
      </c>
      <c r="Y173" s="1" cm="1">
        <f t="array" aca="1" ref="Y173" ca="1">IF(AND($B173=Y$28,$B173=$B174-1),NPV(discount_rate,OFFSET(Y138,,,,COUNTA($G$120:$CE$120)-COUNTA($G$120:Y$120)+1)-OFFSET(Y139,,,,COUNTA($G$120:$CE$120)-COUNTA($G$120:Y$120)+1))*(1+discount_rate),0)</f>
        <v>290.14506494051335</v>
      </c>
      <c r="Z173" s="1" cm="1">
        <f t="array" aca="1" ref="Z173" ca="1">IF(AND($B173=Z$28,$B173=$B174-1),NPV(discount_rate,OFFSET(Z138,,,,COUNTA($G$120:$CE$120)-COUNTA($G$120:Z$120)+1)-OFFSET(Z139,,,,COUNTA($G$120:$CE$120)-COUNTA($G$120:Z$120)+1))*(1+discount_rate),0)</f>
        <v>0</v>
      </c>
      <c r="AA173" s="1" cm="1">
        <f t="array" aca="1" ref="AA173" ca="1">IF(AND($B173=AA$28,$B173=$B174-1),NPV(discount_rate,OFFSET(AA138,,,,COUNTA($G$120:$CE$120)-COUNTA($G$120:AA$120)+1)-OFFSET(AA139,,,,COUNTA($G$120:$CE$120)-COUNTA($G$120:AA$120)+1))*(1+discount_rate),0)</f>
        <v>0</v>
      </c>
      <c r="AB173" s="1" cm="1">
        <f t="array" aca="1" ref="AB173" ca="1">IF(AND($B173=AB$28,$B173=$B174-1),NPV(discount_rate,OFFSET(AB138,,,,COUNTA($G$120:$CE$120)-COUNTA($G$120:AB$120)+1)-OFFSET(AB139,,,,COUNTA($G$120:$CE$120)-COUNTA($G$120:AB$120)+1))*(1+discount_rate),0)</f>
        <v>0</v>
      </c>
      <c r="AC173" s="1" cm="1">
        <f t="array" aca="1" ref="AC173" ca="1">IF(AND($B173=AC$28,$B173=$B174-1),NPV(discount_rate,OFFSET(AC138,,,,COUNTA($G$120:$CE$120)-COUNTA($G$120:AC$120)+1)-OFFSET(AC139,,,,COUNTA($G$120:$CE$120)-COUNTA($G$120:AC$120)+1))*(1+discount_rate),0)</f>
        <v>0</v>
      </c>
      <c r="AD173" s="1" cm="1">
        <f t="array" aca="1" ref="AD173" ca="1">IF(AND($B173=AD$28,$B173=$B174-1),NPV(discount_rate,OFFSET(AD138,,,,COUNTA($G$120:$CE$120)-COUNTA($G$120:AD$120)+1)-OFFSET(AD139,,,,COUNTA($G$120:$CE$120)-COUNTA($G$120:AD$120)+1))*(1+discount_rate),0)</f>
        <v>0</v>
      </c>
      <c r="AE173" s="1" cm="1">
        <f t="array" aca="1" ref="AE173" ca="1">IF(AND($B173=AE$28,$B173=$B174-1),NPV(discount_rate,OFFSET(AE138,,,,COUNTA($G$120:$CE$120)-COUNTA($G$120:AE$120)+1)-OFFSET(AE139,,,,COUNTA($G$120:$CE$120)-COUNTA($G$120:AE$120)+1))*(1+discount_rate),0)</f>
        <v>0</v>
      </c>
      <c r="AF173" s="1" cm="1">
        <f t="array" aca="1" ref="AF173" ca="1">IF(AND($B173=AF$28,$B173=$B174-1),NPV(discount_rate,OFFSET(AF138,,,,COUNTA($G$120:$CE$120)-COUNTA($G$120:AF$120)+1)-OFFSET(AF139,,,,COUNTA($G$120:$CE$120)-COUNTA($G$120:AF$120)+1))*(1+discount_rate),0)</f>
        <v>0</v>
      </c>
      <c r="AG173" s="1" cm="1">
        <f t="array" aca="1" ref="AG173" ca="1">IF(AND($B173=AG$28,$B173=$B174-1),NPV(discount_rate,OFFSET(AG138,,,,COUNTA($G$120:$CE$120)-COUNTA($G$120:AG$120)+1)-OFFSET(AG139,,,,COUNTA($G$120:$CE$120)-COUNTA($G$120:AG$120)+1))*(1+discount_rate),0)</f>
        <v>0</v>
      </c>
      <c r="AH173" s="1" cm="1">
        <f t="array" aca="1" ref="AH173" ca="1">IF(AND($B173=AH$28,$B173=$B174-1),NPV(discount_rate,OFFSET(AH138,,,,COUNTA($G$120:$CE$120)-COUNTA($G$120:AH$120)+1)-OFFSET(AH139,,,,COUNTA($G$120:$CE$120)-COUNTA($G$120:AH$120)+1))*(1+discount_rate),0)</f>
        <v>0</v>
      </c>
      <c r="AI173" s="1" cm="1">
        <f t="array" aca="1" ref="AI173" ca="1">IF(AND($B173=AI$28,$B173=$B174-1),NPV(discount_rate,OFFSET(AI138,,,,COUNTA($G$120:$CE$120)-COUNTA($G$120:AI$120)+1)-OFFSET(AI139,,,,COUNTA($G$120:$CE$120)-COUNTA($G$120:AI$120)+1))*(1+discount_rate),0)</f>
        <v>0</v>
      </c>
      <c r="AJ173" s="1" cm="1">
        <f t="array" aca="1" ref="AJ173" ca="1">IF(AND($B173=AJ$28,$B173=$B174-1),NPV(discount_rate,OFFSET(AJ138,,,,COUNTA($G$120:$CE$120)-COUNTA($G$120:AJ$120)+1)-OFFSET(AJ139,,,,COUNTA($G$120:$CE$120)-COUNTA($G$120:AJ$120)+1))*(1+discount_rate),0)</f>
        <v>0</v>
      </c>
      <c r="AK173" s="1" cm="1">
        <f t="array" aca="1" ref="AK173" ca="1">IF(AND($B173=AK$28,$B173=$B174-1),NPV(discount_rate,OFFSET(AK138,,,,COUNTA($G$120:$CE$120)-COUNTA($G$120:AK$120)+1)-OFFSET(AK139,,,,COUNTA($G$120:$CE$120)-COUNTA($G$120:AK$120)+1))*(1+discount_rate),0)</f>
        <v>0</v>
      </c>
      <c r="AL173" s="1" cm="1">
        <f t="array" aca="1" ref="AL173" ca="1">IF(AND($B173=AL$28,$B173=$B174-1),NPV(discount_rate,OFFSET(AL138,,,,COUNTA($G$120:$CE$120)-COUNTA($G$120:AL$120)+1)-OFFSET(AL139,,,,COUNTA($G$120:$CE$120)-COUNTA($G$120:AL$120)+1))*(1+discount_rate),0)</f>
        <v>0</v>
      </c>
      <c r="AM173" s="1" cm="1">
        <f t="array" aca="1" ref="AM173" ca="1">IF(AND($B173=AM$28,$B173=$B174-1),NPV(discount_rate,OFFSET(AM138,,,,COUNTA($G$120:$CE$120)-COUNTA($G$120:AM$120)+1)-OFFSET(AM139,,,,COUNTA($G$120:$CE$120)-COUNTA($G$120:AM$120)+1))*(1+discount_rate),0)</f>
        <v>0</v>
      </c>
      <c r="AN173" s="1" cm="1">
        <f t="array" aca="1" ref="AN173" ca="1">IF(AND($B173=AN$28,$B173=$B174-1),NPV(discount_rate,OFFSET(AN138,,,,COUNTA($G$120:$CE$120)-COUNTA($G$120:AN$120)+1)-OFFSET(AN139,,,,COUNTA($G$120:$CE$120)-COUNTA($G$120:AN$120)+1))*(1+discount_rate),0)</f>
        <v>0</v>
      </c>
      <c r="AO173" s="1" cm="1">
        <f t="array" aca="1" ref="AO173" ca="1">IF(AND($B173=AO$28,$B173=$B174-1),NPV(discount_rate,OFFSET(AO138,,,,COUNTA($G$120:$CE$120)-COUNTA($G$120:AO$120)+1)-OFFSET(AO139,,,,COUNTA($G$120:$CE$120)-COUNTA($G$120:AO$120)+1))*(1+discount_rate),0)</f>
        <v>0</v>
      </c>
      <c r="AP173" s="1" cm="1">
        <f t="array" aca="1" ref="AP173" ca="1">IF(AND($B173=AP$28,$B173=$B174-1),NPV(discount_rate,OFFSET(AP138,,,,COUNTA($G$120:$CE$120)-COUNTA($G$120:AP$120)+1)-OFFSET(AP139,,,,COUNTA($G$120:$CE$120)-COUNTA($G$120:AP$120)+1))*(1+discount_rate),0)</f>
        <v>0</v>
      </c>
      <c r="AQ173" s="1" cm="1">
        <f t="array" aca="1" ref="AQ173" ca="1">IF(AND($B173=AQ$28,$B173=$B174-1),NPV(discount_rate,OFFSET(AQ138,,,,COUNTA($G$120:$CE$120)-COUNTA($G$120:AQ$120)+1)-OFFSET(AQ139,,,,COUNTA($G$120:$CE$120)-COUNTA($G$120:AQ$120)+1))*(1+discount_rate),0)</f>
        <v>0</v>
      </c>
      <c r="AR173" s="1" cm="1">
        <f t="array" aca="1" ref="AR173" ca="1">IF(AND($B173=AR$28,$B173=$B174-1),NPV(discount_rate,OFFSET(AR138,,,,COUNTA($G$120:$CE$120)-COUNTA($G$120:AR$120)+1)-OFFSET(AR139,,,,COUNTA($G$120:$CE$120)-COUNTA($G$120:AR$120)+1))*(1+discount_rate),0)</f>
        <v>0</v>
      </c>
      <c r="AS173" s="1" cm="1">
        <f t="array" aca="1" ref="AS173" ca="1">IF(AND($B173=AS$28,$B173=$B174-1),NPV(discount_rate,OFFSET(AS138,,,,COUNTA($G$120:$CE$120)-COUNTA($G$120:AS$120)+1)-OFFSET(AS139,,,,COUNTA($G$120:$CE$120)-COUNTA($G$120:AS$120)+1))*(1+discount_rate),0)</f>
        <v>0</v>
      </c>
      <c r="AT173" s="1" cm="1">
        <f t="array" aca="1" ref="AT173" ca="1">IF(AND($B173=AT$28,$B173=$B174-1),NPV(discount_rate,OFFSET(AT138,,,,COUNTA($G$120:$CE$120)-COUNTA($G$120:AT$120)+1)-OFFSET(AT139,,,,COUNTA($G$120:$CE$120)-COUNTA($G$120:AT$120)+1))*(1+discount_rate),0)</f>
        <v>0</v>
      </c>
      <c r="AU173" s="1" cm="1">
        <f t="array" aca="1" ref="AU173" ca="1">IF(AND($B173=AU$28,$B173=$B174-1),NPV(discount_rate,OFFSET(AU138,,,,COUNTA($G$120:$CE$120)-COUNTA($G$120:AU$120)+1)-OFFSET(AU139,,,,COUNTA($G$120:$CE$120)-COUNTA($G$120:AU$120)+1))*(1+discount_rate),0)</f>
        <v>0</v>
      </c>
      <c r="AV173" s="1" cm="1">
        <f t="array" aca="1" ref="AV173" ca="1">IF(AND($B173=AV$28,$B173=$B174-1),NPV(discount_rate,OFFSET(AV138,,,,COUNTA($G$120:$CE$120)-COUNTA($G$120:AV$120)+1)-OFFSET(AV139,,,,COUNTA($G$120:$CE$120)-COUNTA($G$120:AV$120)+1))*(1+discount_rate),0)</f>
        <v>0</v>
      </c>
      <c r="AW173" s="1" cm="1">
        <f t="array" aca="1" ref="AW173" ca="1">IF(AND($B173=AW$28,$B173=$B174-1),NPV(discount_rate,OFFSET(AW138,,,,COUNTA($G$120:$CE$120)-COUNTA($G$120:AW$120)+1)-OFFSET(AW139,,,,COUNTA($G$120:$CE$120)-COUNTA($G$120:AW$120)+1))*(1+discount_rate),0)</f>
        <v>0</v>
      </c>
      <c r="AX173" s="1" cm="1">
        <f t="array" aca="1" ref="AX173" ca="1">IF(AND($B173=AX$28,$B173=$B174-1),NPV(discount_rate,OFFSET(AX138,,,,COUNTA($G$120:$CE$120)-COUNTA($G$120:AX$120)+1)-OFFSET(AX139,,,,COUNTA($G$120:$CE$120)-COUNTA($G$120:AX$120)+1))*(1+discount_rate),0)</f>
        <v>0</v>
      </c>
      <c r="AY173" s="1" cm="1">
        <f t="array" aca="1" ref="AY173" ca="1">IF(AND($B173=AY$28,$B173=$B174-1),NPV(discount_rate,OFFSET(AY138,,,,COUNTA($G$120:$CE$120)-COUNTA($G$120:AY$120)+1)-OFFSET(AY139,,,,COUNTA($G$120:$CE$120)-COUNTA($G$120:AY$120)+1))*(1+discount_rate),0)</f>
        <v>0</v>
      </c>
      <c r="AZ173" s="1" cm="1">
        <f t="array" aca="1" ref="AZ173" ca="1">IF(AND($B173=AZ$28,$B173=$B174-1),NPV(discount_rate,OFFSET(AZ138,,,,COUNTA($G$120:$CE$120)-COUNTA($G$120:AZ$120)+1)-OFFSET(AZ139,,,,COUNTA($G$120:$CE$120)-COUNTA($G$120:AZ$120)+1))*(1+discount_rate),0)</f>
        <v>0</v>
      </c>
      <c r="BA173" s="1" cm="1">
        <f t="array" aca="1" ref="BA173" ca="1">IF(AND($B173=BA$28,$B173=$B174-1),NPV(discount_rate,OFFSET(BA138,,,,COUNTA($G$120:$CE$120)-COUNTA($G$120:BA$120)+1)-OFFSET(BA139,,,,COUNTA($G$120:$CE$120)-COUNTA($G$120:BA$120)+1))*(1+discount_rate),0)</f>
        <v>0</v>
      </c>
      <c r="BB173" s="1" cm="1">
        <f t="array" aca="1" ref="BB173" ca="1">IF(AND($B173=BB$28,$B173=$B174-1),NPV(discount_rate,OFFSET(BB138,,,,COUNTA($G$120:$CE$120)-COUNTA($G$120:BB$120)+1)-OFFSET(BB139,,,,COUNTA($G$120:$CE$120)-COUNTA($G$120:BB$120)+1))*(1+discount_rate),0)</f>
        <v>0</v>
      </c>
      <c r="BC173" s="1" cm="1">
        <f t="array" aca="1" ref="BC173" ca="1">IF(AND($B173=BC$28,$B173=$B174-1),NPV(discount_rate,OFFSET(BC138,,,,COUNTA($G$120:$CE$120)-COUNTA($G$120:BC$120)+1)-OFFSET(BC139,,,,COUNTA($G$120:$CE$120)-COUNTA($G$120:BC$120)+1))*(1+discount_rate),0)</f>
        <v>0</v>
      </c>
      <c r="BD173" s="1" cm="1">
        <f t="array" aca="1" ref="BD173" ca="1">IF(AND($B173=BD$28,$B173=$B174-1),NPV(discount_rate,OFFSET(BD138,,,,COUNTA($G$120:$CE$120)-COUNTA($G$120:BD$120)+1)-OFFSET(BD139,,,,COUNTA($G$120:$CE$120)-COUNTA($G$120:BD$120)+1))*(1+discount_rate),0)</f>
        <v>0</v>
      </c>
      <c r="BE173" s="1" cm="1">
        <f t="array" aca="1" ref="BE173" ca="1">IF(AND($B173=BE$28,$B173=$B174-1),NPV(discount_rate,OFFSET(BE138,,,,COUNTA($G$120:$CE$120)-COUNTA($G$120:BE$120)+1)-OFFSET(BE139,,,,COUNTA($G$120:$CE$120)-COUNTA($G$120:BE$120)+1))*(1+discount_rate),0)</f>
        <v>0</v>
      </c>
      <c r="BF173" s="1" cm="1">
        <f t="array" aca="1" ref="BF173" ca="1">IF(AND($B173=BF$28,$B173=$B174-1),NPV(discount_rate,OFFSET(BF138,,,,COUNTA($G$120:$CE$120)-COUNTA($G$120:BF$120)+1)-OFFSET(BF139,,,,COUNTA($G$120:$CE$120)-COUNTA($G$120:BF$120)+1))*(1+discount_rate),0)</f>
        <v>0</v>
      </c>
      <c r="BG173" s="1" cm="1">
        <f t="array" aca="1" ref="BG173" ca="1">IF(AND($B173=BG$28,$B173=$B174-1),NPV(discount_rate,OFFSET(BG138,,,,COUNTA($G$120:$CE$120)-COUNTA($G$120:BG$120)+1)-OFFSET(BG139,,,,COUNTA($G$120:$CE$120)-COUNTA($G$120:BG$120)+1))*(1+discount_rate),0)</f>
        <v>0</v>
      </c>
      <c r="BH173" s="1" cm="1">
        <f t="array" aca="1" ref="BH173" ca="1">IF(AND($B173=BH$28,$B173=$B174-1),NPV(discount_rate,OFFSET(BH138,,,,COUNTA($G$120:$CE$120)-COUNTA($G$120:BH$120)+1)-OFFSET(BH139,,,,COUNTA($G$120:$CE$120)-COUNTA($G$120:BH$120)+1))*(1+discount_rate),0)</f>
        <v>0</v>
      </c>
      <c r="BI173" s="1" cm="1">
        <f t="array" aca="1" ref="BI173" ca="1">IF(AND($B173=BI$28,$B173=$B174-1),NPV(discount_rate,OFFSET(BI138,,,,COUNTA($G$120:$CE$120)-COUNTA($G$120:BI$120)+1)-OFFSET(BI139,,,,COUNTA($G$120:$CE$120)-COUNTA($G$120:BI$120)+1))*(1+discount_rate),0)</f>
        <v>0</v>
      </c>
      <c r="BJ173" s="1" cm="1">
        <f t="array" aca="1" ref="BJ173" ca="1">IF(AND($B173=BJ$28,$B173=$B174-1),NPV(discount_rate,OFFSET(BJ138,,,,COUNTA($G$120:$CE$120)-COUNTA($G$120:BJ$120)+1)-OFFSET(BJ139,,,,COUNTA($G$120:$CE$120)-COUNTA($G$120:BJ$120)+1))*(1+discount_rate),0)</f>
        <v>0</v>
      </c>
      <c r="BK173" s="1" cm="1">
        <f t="array" aca="1" ref="BK173" ca="1">IF(AND($B173=BK$28,$B173=$B174-1),NPV(discount_rate,OFFSET(BK138,,,,COUNTA($G$120:$CE$120)-COUNTA($G$120:BK$120)+1)-OFFSET(BK139,,,,COUNTA($G$120:$CE$120)-COUNTA($G$120:BK$120)+1))*(1+discount_rate),0)</f>
        <v>0</v>
      </c>
      <c r="BL173" s="1" cm="1">
        <f t="array" aca="1" ref="BL173" ca="1">IF(AND($B173=BL$28,$B173=$B174-1),NPV(discount_rate,OFFSET(BL138,,,,COUNTA($G$120:$CE$120)-COUNTA($G$120:BL$120)+1)-OFFSET(BL139,,,,COUNTA($G$120:$CE$120)-COUNTA($G$120:BL$120)+1))*(1+discount_rate),0)</f>
        <v>0</v>
      </c>
      <c r="BM173" s="1" cm="1">
        <f t="array" aca="1" ref="BM173" ca="1">IF(AND($B173=BM$28,$B173=$B174-1),NPV(discount_rate,OFFSET(BM138,,,,COUNTA($G$120:$CE$120)-COUNTA($G$120:BM$120)+1)-OFFSET(BM139,,,,COUNTA($G$120:$CE$120)-COUNTA($G$120:BM$120)+1))*(1+discount_rate),0)</f>
        <v>0</v>
      </c>
      <c r="BN173" s="1" cm="1">
        <f t="array" aca="1" ref="BN173" ca="1">IF(AND($B173=BN$28,$B173=$B174-1),NPV(discount_rate,OFFSET(BN138,,,,COUNTA($G$120:$CE$120)-COUNTA($G$120:BN$120)+1)-OFFSET(BN139,,,,COUNTA($G$120:$CE$120)-COUNTA($G$120:BN$120)+1))*(1+discount_rate),0)</f>
        <v>0</v>
      </c>
      <c r="BO173" s="1" cm="1">
        <f t="array" aca="1" ref="BO173" ca="1">IF(AND($B173=BO$28,$B173=$B174-1),NPV(discount_rate,OFFSET(BO138,,,,COUNTA($G$120:$CE$120)-COUNTA($G$120:BO$120)+1)-OFFSET(BO139,,,,COUNTA($G$120:$CE$120)-COUNTA($G$120:BO$120)+1))*(1+discount_rate),0)</f>
        <v>0</v>
      </c>
      <c r="BP173" s="1" cm="1">
        <f t="array" aca="1" ref="BP173" ca="1">IF(AND($B173=BP$28,$B173=$B174-1),NPV(discount_rate,OFFSET(BP138,,,,COUNTA($G$120:$CE$120)-COUNTA($G$120:BP$120)+1)-OFFSET(BP139,,,,COUNTA($G$120:$CE$120)-COUNTA($G$120:BP$120)+1))*(1+discount_rate),0)</f>
        <v>0</v>
      </c>
      <c r="BQ173" s="1" cm="1">
        <f t="array" aca="1" ref="BQ173" ca="1">IF(AND($B173=BQ$28,$B173=$B174-1),NPV(discount_rate,OFFSET(BQ138,,,,COUNTA($G$120:$CE$120)-COUNTA($G$120:BQ$120)+1)-OFFSET(BQ139,,,,COUNTA($G$120:$CE$120)-COUNTA($G$120:BQ$120)+1))*(1+discount_rate),0)</f>
        <v>0</v>
      </c>
      <c r="BR173" s="1" cm="1">
        <f t="array" aca="1" ref="BR173" ca="1">IF(AND($B173=BR$28,$B173=$B174-1),NPV(discount_rate,OFFSET(BR138,,,,COUNTA($G$120:$CE$120)-COUNTA($G$120:BR$120)+1)-OFFSET(BR139,,,,COUNTA($G$120:$CE$120)-COUNTA($G$120:BR$120)+1))*(1+discount_rate),0)</f>
        <v>0</v>
      </c>
      <c r="BS173" s="1" cm="1">
        <f t="array" aca="1" ref="BS173" ca="1">IF(AND($B173=BS$28,$B173=$B174-1),NPV(discount_rate,OFFSET(BS138,,,,COUNTA($G$120:$CE$120)-COUNTA($G$120:BS$120)+1)-OFFSET(BS139,,,,COUNTA($G$120:$CE$120)-COUNTA($G$120:BS$120)+1))*(1+discount_rate),0)</f>
        <v>0</v>
      </c>
      <c r="BT173" s="1" cm="1">
        <f t="array" aca="1" ref="BT173" ca="1">IF(AND($B173=BT$28,$B173=$B174-1),NPV(discount_rate,OFFSET(BT138,,,,COUNTA($G$120:$CE$120)-COUNTA($G$120:BT$120)+1)-OFFSET(BT139,,,,COUNTA($G$120:$CE$120)-COUNTA($G$120:BT$120)+1))*(1+discount_rate),0)</f>
        <v>0</v>
      </c>
      <c r="BU173" s="1" cm="1">
        <f t="array" aca="1" ref="BU173" ca="1">IF(AND($B173=BU$28,$B173=$B174-1),NPV(discount_rate,OFFSET(BU138,,,,COUNTA($G$120:$CE$120)-COUNTA($G$120:BU$120)+1)-OFFSET(BU139,,,,COUNTA($G$120:$CE$120)-COUNTA($G$120:BU$120)+1))*(1+discount_rate),0)</f>
        <v>0</v>
      </c>
      <c r="BV173" s="1" cm="1">
        <f t="array" aca="1" ref="BV173" ca="1">IF(AND($B173=BV$28,$B173=$B174-1),NPV(discount_rate,OFFSET(BV138,,,,COUNTA($G$120:$CE$120)-COUNTA($G$120:BV$120)+1)-OFFSET(BV139,,,,COUNTA($G$120:$CE$120)-COUNTA($G$120:BV$120)+1))*(1+discount_rate),0)</f>
        <v>0</v>
      </c>
      <c r="BW173" s="1" cm="1">
        <f t="array" aca="1" ref="BW173" ca="1">IF(AND($B173=BW$28,$B173=$B174-1),NPV(discount_rate,OFFSET(BW138,,,,COUNTA($G$120:$CE$120)-COUNTA($G$120:BW$120)+1)-OFFSET(BW139,,,,COUNTA($G$120:$CE$120)-COUNTA($G$120:BW$120)+1))*(1+discount_rate),0)</f>
        <v>0</v>
      </c>
      <c r="BX173" s="1" cm="1">
        <f t="array" aca="1" ref="BX173" ca="1">IF(AND($B173=BX$28,$B173=$B174-1),NPV(discount_rate,OFFSET(BX138,,,,COUNTA($G$120:$CE$120)-COUNTA($G$120:BX$120)+1)-OFFSET(BX139,,,,COUNTA($G$120:$CE$120)-COUNTA($G$120:BX$120)+1))*(1+discount_rate),0)</f>
        <v>0</v>
      </c>
      <c r="BY173" s="1" cm="1">
        <f t="array" aca="1" ref="BY173" ca="1">IF(AND($B173=BY$28,$B173=$B174-1),NPV(discount_rate,OFFSET(BY138,,,,COUNTA($G$120:$CE$120)-COUNTA($G$120:BY$120)+1)-OFFSET(BY139,,,,COUNTA($G$120:$CE$120)-COUNTA($G$120:BY$120)+1))*(1+discount_rate),0)</f>
        <v>0</v>
      </c>
      <c r="BZ173" s="1" cm="1">
        <f t="array" aca="1" ref="BZ173" ca="1">IF(AND($B173=BZ$28,$B173=$B174-1),NPV(discount_rate,OFFSET(BZ138,,,,COUNTA($G$120:$CE$120)-COUNTA($G$120:BZ$120)+1)-OFFSET(BZ139,,,,COUNTA($G$120:$CE$120)-COUNTA($G$120:BZ$120)+1))*(1+discount_rate),0)</f>
        <v>0</v>
      </c>
      <c r="CA173" s="1" cm="1">
        <f t="array" aca="1" ref="CA173" ca="1">IF(AND($B173=CA$28,$B173=$B174-1),NPV(discount_rate,OFFSET(CA138,,,,COUNTA($G$120:$CE$120)-COUNTA($G$120:CA$120)+1)-OFFSET(CA139,,,,COUNTA($G$120:$CE$120)-COUNTA($G$120:CA$120)+1))*(1+discount_rate),0)</f>
        <v>0</v>
      </c>
      <c r="CB173" s="1" cm="1">
        <f t="array" aca="1" ref="CB173" ca="1">IF(AND($B173=CB$28,$B173=$B174-1),NPV(discount_rate,OFFSET(CB138,,,,COUNTA($G$120:$CE$120)-COUNTA($G$120:CB$120)+1)-OFFSET(CB139,,,,COUNTA($G$120:$CE$120)-COUNTA($G$120:CB$120)+1))*(1+discount_rate),0)</f>
        <v>0</v>
      </c>
      <c r="CC173" s="1" cm="1">
        <f t="array" aca="1" ref="CC173" ca="1">IF(AND($B173=CC$28,$B173=$B174-1),NPV(discount_rate,OFFSET(CC138,,,,COUNTA($G$120:$CE$120)-COUNTA($G$120:CC$120)+1)-OFFSET(CC139,,,,COUNTA($G$120:$CE$120)-COUNTA($G$120:CC$120)+1))*(1+discount_rate),0)</f>
        <v>0</v>
      </c>
      <c r="CD173" s="1" cm="1">
        <f t="array" aca="1" ref="CD173" ca="1">IF(AND($B173=CD$28,$B173=$B174-1),NPV(discount_rate,OFFSET(CD138,,,,COUNTA($G$120:$CE$120)-COUNTA($G$120:CD$120)+1)-OFFSET(CD139,,,,COUNTA($G$120:$CE$120)-COUNTA($G$120:CD$120)+1))*(1+discount_rate),0)</f>
        <v>0</v>
      </c>
      <c r="CE173" s="1" cm="1">
        <f t="array" aca="1" ref="CE173" ca="1">IF(AND($B173=CE$28,$B173=$B174-1),NPV(discount_rate,OFFSET(CE138,,,,COUNTA($G$120:$CE$120)-COUNTA($G$120:CE$120)+1)-OFFSET(CE139,,,,COUNTA($G$120:$CE$120)-COUNTA($G$120:CE$120)+1))*(1+discount_rate),0)</f>
        <v>0</v>
      </c>
    </row>
    <row r="174" spans="2:83" x14ac:dyDescent="0.35">
      <c r="B174">
        <f t="shared" si="164"/>
        <v>2043</v>
      </c>
      <c r="D174" t="s">
        <v>29</v>
      </c>
      <c r="G174" s="1" cm="1">
        <f t="array" aca="1" ref="G174" ca="1">IF(AND($B174=G$28,$B174=$B175-1),NPV(discount_rate,OFFSET(G139,,,,COUNTA($G$120:$CE$120)-COUNTA($G$120:G$120)+1)-OFFSET(G140,,,,COUNTA($G$120:$CE$120)-COUNTA($G$120:G$120)+1))*(1+discount_rate),0)</f>
        <v>0</v>
      </c>
      <c r="H174" s="1" cm="1">
        <f t="array" aca="1" ref="H174" ca="1">IF(AND($B174=H$28,$B174=$B175-1),NPV(discount_rate,OFFSET(H139,,,,COUNTA($G$120:$CE$120)-COUNTA($G$120:H$120)+1)-OFFSET(H140,,,,COUNTA($G$120:$CE$120)-COUNTA($G$120:H$120)+1))*(1+discount_rate),0)</f>
        <v>0</v>
      </c>
      <c r="I174" s="1" cm="1">
        <f t="array" aca="1" ref="I174" ca="1">IF(AND($B174=I$28,$B174=$B175-1),NPV(discount_rate,OFFSET(I139,,,,COUNTA($G$120:$CE$120)-COUNTA($G$120:I$120)+1)-OFFSET(I140,,,,COUNTA($G$120:$CE$120)-COUNTA($G$120:I$120)+1))*(1+discount_rate),0)</f>
        <v>0</v>
      </c>
      <c r="J174" s="1" cm="1">
        <f t="array" aca="1" ref="J174" ca="1">IF(AND($B174=J$28,$B174=$B175-1),NPV(discount_rate,OFFSET(J139,,,,COUNTA($G$120:$CE$120)-COUNTA($G$120:J$120)+1)-OFFSET(J140,,,,COUNTA($G$120:$CE$120)-COUNTA($G$120:J$120)+1))*(1+discount_rate),0)</f>
        <v>0</v>
      </c>
      <c r="K174" s="1" cm="1">
        <f t="array" aca="1" ref="K174" ca="1">IF(AND($B174=K$28,$B174=$B175-1),NPV(discount_rate,OFFSET(K139,,,,COUNTA($G$120:$CE$120)-COUNTA($G$120:K$120)+1)-OFFSET(K140,,,,COUNTA($G$120:$CE$120)-COUNTA($G$120:K$120)+1))*(1+discount_rate),0)</f>
        <v>0</v>
      </c>
      <c r="L174" s="1" cm="1">
        <f t="array" aca="1" ref="L174" ca="1">IF(AND($B174=L$28,$B174=$B175-1),NPV(discount_rate,OFFSET(L139,,,,COUNTA($G$120:$CE$120)-COUNTA($G$120:L$120)+1)-OFFSET(L140,,,,COUNTA($G$120:$CE$120)-COUNTA($G$120:L$120)+1))*(1+discount_rate),0)</f>
        <v>0</v>
      </c>
      <c r="M174" s="1" cm="1">
        <f t="array" aca="1" ref="M174" ca="1">IF(AND($B174=M$28,$B174=$B175-1),NPV(discount_rate,OFFSET(M139,,,,COUNTA($G$120:$CE$120)-COUNTA($G$120:M$120)+1)-OFFSET(M140,,,,COUNTA($G$120:$CE$120)-COUNTA($G$120:M$120)+1))*(1+discount_rate),0)</f>
        <v>0</v>
      </c>
      <c r="N174" s="1" cm="1">
        <f t="array" aca="1" ref="N174" ca="1">IF(AND($B174=N$28,$B174=$B175-1),NPV(discount_rate,OFFSET(N139,,,,COUNTA($G$120:$CE$120)-COUNTA($G$120:N$120)+1)-OFFSET(N140,,,,COUNTA($G$120:$CE$120)-COUNTA($G$120:N$120)+1))*(1+discount_rate),0)</f>
        <v>0</v>
      </c>
      <c r="O174" s="1" cm="1">
        <f t="array" aca="1" ref="O174" ca="1">IF(AND($B174=O$28,$B174=$B175-1),NPV(discount_rate,OFFSET(O139,,,,COUNTA($G$120:$CE$120)-COUNTA($G$120:O$120)+1)-OFFSET(O140,,,,COUNTA($G$120:$CE$120)-COUNTA($G$120:O$120)+1))*(1+discount_rate),0)</f>
        <v>0</v>
      </c>
      <c r="P174" s="1" cm="1">
        <f t="array" aca="1" ref="P174" ca="1">IF(AND($B174=P$28,$B174=$B175-1),NPV(discount_rate,OFFSET(P139,,,,COUNTA($G$120:$CE$120)-COUNTA($G$120:P$120)+1)-OFFSET(P140,,,,COUNTA($G$120:$CE$120)-COUNTA($G$120:P$120)+1))*(1+discount_rate),0)</f>
        <v>0</v>
      </c>
      <c r="Q174" s="1" cm="1">
        <f t="array" aca="1" ref="Q174" ca="1">IF(AND($B174=Q$28,$B174=$B175-1),NPV(discount_rate,OFFSET(Q139,,,,COUNTA($G$120:$CE$120)-COUNTA($G$120:Q$120)+1)-OFFSET(Q140,,,,COUNTA($G$120:$CE$120)-COUNTA($G$120:Q$120)+1))*(1+discount_rate),0)</f>
        <v>0</v>
      </c>
      <c r="R174" s="1" cm="1">
        <f t="array" aca="1" ref="R174" ca="1">IF(AND($B174=R$28,$B174=$B175-1),NPV(discount_rate,OFFSET(R139,,,,COUNTA($G$120:$CE$120)-COUNTA($G$120:R$120)+1)-OFFSET(R140,,,,COUNTA($G$120:$CE$120)-COUNTA($G$120:R$120)+1))*(1+discount_rate),0)</f>
        <v>0</v>
      </c>
      <c r="S174" s="1" cm="1">
        <f t="array" aca="1" ref="S174" ca="1">IF(AND($B174=S$28,$B174=$B175-1),NPV(discount_rate,OFFSET(S139,,,,COUNTA($G$120:$CE$120)-COUNTA($G$120:S$120)+1)-OFFSET(S140,,,,COUNTA($G$120:$CE$120)-COUNTA($G$120:S$120)+1))*(1+discount_rate),0)</f>
        <v>0</v>
      </c>
      <c r="T174" s="1" cm="1">
        <f t="array" aca="1" ref="T174" ca="1">IF(AND($B174=T$28,$B174=$B175-1),NPV(discount_rate,OFFSET(T139,,,,COUNTA($G$120:$CE$120)-COUNTA($G$120:T$120)+1)-OFFSET(T140,,,,COUNTA($G$120:$CE$120)-COUNTA($G$120:T$120)+1))*(1+discount_rate),0)</f>
        <v>0</v>
      </c>
      <c r="U174" s="1" cm="1">
        <f t="array" aca="1" ref="U174" ca="1">IF(AND($B174=U$28,$B174=$B175-1),NPV(discount_rate,OFFSET(U139,,,,COUNTA($G$120:$CE$120)-COUNTA($G$120:U$120)+1)-OFFSET(U140,,,,COUNTA($G$120:$CE$120)-COUNTA($G$120:U$120)+1))*(1+discount_rate),0)</f>
        <v>0</v>
      </c>
      <c r="V174" s="1" cm="1">
        <f t="array" aca="1" ref="V174" ca="1">IF(AND($B174=V$28,$B174=$B175-1),NPV(discount_rate,OFFSET(V139,,,,COUNTA($G$120:$CE$120)-COUNTA($G$120:V$120)+1)-OFFSET(V140,,,,COUNTA($G$120:$CE$120)-COUNTA($G$120:V$120)+1))*(1+discount_rate),0)</f>
        <v>0</v>
      </c>
      <c r="W174" s="1" cm="1">
        <f t="array" aca="1" ref="W174" ca="1">IF(AND($B174=W$28,$B174=$B175-1),NPV(discount_rate,OFFSET(W139,,,,COUNTA($G$120:$CE$120)-COUNTA($G$120:W$120)+1)-OFFSET(W140,,,,COUNTA($G$120:$CE$120)-COUNTA($G$120:W$120)+1))*(1+discount_rate),0)</f>
        <v>0</v>
      </c>
      <c r="X174" s="1" cm="1">
        <f t="array" aca="1" ref="X174" ca="1">IF(AND($B174=X$28,$B174=$B175-1),NPV(discount_rate,OFFSET(X139,,,,COUNTA($G$120:$CE$120)-COUNTA($G$120:X$120)+1)-OFFSET(X140,,,,COUNTA($G$120:$CE$120)-COUNTA($G$120:X$120)+1))*(1+discount_rate),0)</f>
        <v>0</v>
      </c>
      <c r="Y174" s="1" cm="1">
        <f t="array" aca="1" ref="Y174" ca="1">IF(AND($B174=Y$28,$B174=$B175-1),NPV(discount_rate,OFFSET(Y139,,,,COUNTA($G$120:$CE$120)-COUNTA($G$120:Y$120)+1)-OFFSET(Y140,,,,COUNTA($G$120:$CE$120)-COUNTA($G$120:Y$120)+1))*(1+discount_rate),0)</f>
        <v>0</v>
      </c>
      <c r="Z174" s="1" cm="1">
        <f t="array" aca="1" ref="Z174" ca="1">IF(AND($B174=Z$28,$B174=$B175-1),NPV(discount_rate,OFFSET(Z139,,,,COUNTA($G$120:$CE$120)-COUNTA($G$120:Z$120)+1)-OFFSET(Z140,,,,COUNTA($G$120:$CE$120)-COUNTA($G$120:Z$120)+1))*(1+discount_rate),0)</f>
        <v>292.23051479238495</v>
      </c>
      <c r="AA174" s="1" cm="1">
        <f t="array" aca="1" ref="AA174" ca="1">IF(AND($B174=AA$28,$B174=$B175-1),NPV(discount_rate,OFFSET(AA139,,,,COUNTA($G$120:$CE$120)-COUNTA($G$120:AA$120)+1)-OFFSET(AA140,,,,COUNTA($G$120:$CE$120)-COUNTA($G$120:AA$120)+1))*(1+discount_rate),0)</f>
        <v>0</v>
      </c>
      <c r="AB174" s="1" cm="1">
        <f t="array" aca="1" ref="AB174" ca="1">IF(AND($B174=AB$28,$B174=$B175-1),NPV(discount_rate,OFFSET(AB139,,,,COUNTA($G$120:$CE$120)-COUNTA($G$120:AB$120)+1)-OFFSET(AB140,,,,COUNTA($G$120:$CE$120)-COUNTA($G$120:AB$120)+1))*(1+discount_rate),0)</f>
        <v>0</v>
      </c>
      <c r="AC174" s="1" cm="1">
        <f t="array" aca="1" ref="AC174" ca="1">IF(AND($B174=AC$28,$B174=$B175-1),NPV(discount_rate,OFFSET(AC139,,,,COUNTA($G$120:$CE$120)-COUNTA($G$120:AC$120)+1)-OFFSET(AC140,,,,COUNTA($G$120:$CE$120)-COUNTA($G$120:AC$120)+1))*(1+discount_rate),0)</f>
        <v>0</v>
      </c>
      <c r="AD174" s="1" cm="1">
        <f t="array" aca="1" ref="AD174" ca="1">IF(AND($B174=AD$28,$B174=$B175-1),NPV(discount_rate,OFFSET(AD139,,,,COUNTA($G$120:$CE$120)-COUNTA($G$120:AD$120)+1)-OFFSET(AD140,,,,COUNTA($G$120:$CE$120)-COUNTA($G$120:AD$120)+1))*(1+discount_rate),0)</f>
        <v>0</v>
      </c>
      <c r="AE174" s="1" cm="1">
        <f t="array" aca="1" ref="AE174" ca="1">IF(AND($B174=AE$28,$B174=$B175-1),NPV(discount_rate,OFFSET(AE139,,,,COUNTA($G$120:$CE$120)-COUNTA($G$120:AE$120)+1)-OFFSET(AE140,,,,COUNTA($G$120:$CE$120)-COUNTA($G$120:AE$120)+1))*(1+discount_rate),0)</f>
        <v>0</v>
      </c>
      <c r="AF174" s="1" cm="1">
        <f t="array" aca="1" ref="AF174" ca="1">IF(AND($B174=AF$28,$B174=$B175-1),NPV(discount_rate,OFFSET(AF139,,,,COUNTA($G$120:$CE$120)-COUNTA($G$120:AF$120)+1)-OFFSET(AF140,,,,COUNTA($G$120:$CE$120)-COUNTA($G$120:AF$120)+1))*(1+discount_rate),0)</f>
        <v>0</v>
      </c>
      <c r="AG174" s="1" cm="1">
        <f t="array" aca="1" ref="AG174" ca="1">IF(AND($B174=AG$28,$B174=$B175-1),NPV(discount_rate,OFFSET(AG139,,,,COUNTA($G$120:$CE$120)-COUNTA($G$120:AG$120)+1)-OFFSET(AG140,,,,COUNTA($G$120:$CE$120)-COUNTA($G$120:AG$120)+1))*(1+discount_rate),0)</f>
        <v>0</v>
      </c>
      <c r="AH174" s="1" cm="1">
        <f t="array" aca="1" ref="AH174" ca="1">IF(AND($B174=AH$28,$B174=$B175-1),NPV(discount_rate,OFFSET(AH139,,,,COUNTA($G$120:$CE$120)-COUNTA($G$120:AH$120)+1)-OFFSET(AH140,,,,COUNTA($G$120:$CE$120)-COUNTA($G$120:AH$120)+1))*(1+discount_rate),0)</f>
        <v>0</v>
      </c>
      <c r="AI174" s="1" cm="1">
        <f t="array" aca="1" ref="AI174" ca="1">IF(AND($B174=AI$28,$B174=$B175-1),NPV(discount_rate,OFFSET(AI139,,,,COUNTA($G$120:$CE$120)-COUNTA($G$120:AI$120)+1)-OFFSET(AI140,,,,COUNTA($G$120:$CE$120)-COUNTA($G$120:AI$120)+1))*(1+discount_rate),0)</f>
        <v>0</v>
      </c>
      <c r="AJ174" s="1" cm="1">
        <f t="array" aca="1" ref="AJ174" ca="1">IF(AND($B174=AJ$28,$B174=$B175-1),NPV(discount_rate,OFFSET(AJ139,,,,COUNTA($G$120:$CE$120)-COUNTA($G$120:AJ$120)+1)-OFFSET(AJ140,,,,COUNTA($G$120:$CE$120)-COUNTA($G$120:AJ$120)+1))*(1+discount_rate),0)</f>
        <v>0</v>
      </c>
      <c r="AK174" s="1" cm="1">
        <f t="array" aca="1" ref="AK174" ca="1">IF(AND($B174=AK$28,$B174=$B175-1),NPV(discount_rate,OFFSET(AK139,,,,COUNTA($G$120:$CE$120)-COUNTA($G$120:AK$120)+1)-OFFSET(AK140,,,,COUNTA($G$120:$CE$120)-COUNTA($G$120:AK$120)+1))*(1+discount_rate),0)</f>
        <v>0</v>
      </c>
      <c r="AL174" s="1" cm="1">
        <f t="array" aca="1" ref="AL174" ca="1">IF(AND($B174=AL$28,$B174=$B175-1),NPV(discount_rate,OFFSET(AL139,,,,COUNTA($G$120:$CE$120)-COUNTA($G$120:AL$120)+1)-OFFSET(AL140,,,,COUNTA($G$120:$CE$120)-COUNTA($G$120:AL$120)+1))*(1+discount_rate),0)</f>
        <v>0</v>
      </c>
      <c r="AM174" s="1" cm="1">
        <f t="array" aca="1" ref="AM174" ca="1">IF(AND($B174=AM$28,$B174=$B175-1),NPV(discount_rate,OFFSET(AM139,,,,COUNTA($G$120:$CE$120)-COUNTA($G$120:AM$120)+1)-OFFSET(AM140,,,,COUNTA($G$120:$CE$120)-COUNTA($G$120:AM$120)+1))*(1+discount_rate),0)</f>
        <v>0</v>
      </c>
      <c r="AN174" s="1" cm="1">
        <f t="array" aca="1" ref="AN174" ca="1">IF(AND($B174=AN$28,$B174=$B175-1),NPV(discount_rate,OFFSET(AN139,,,,COUNTA($G$120:$CE$120)-COUNTA($G$120:AN$120)+1)-OFFSET(AN140,,,,COUNTA($G$120:$CE$120)-COUNTA($G$120:AN$120)+1))*(1+discount_rate),0)</f>
        <v>0</v>
      </c>
      <c r="AO174" s="1" cm="1">
        <f t="array" aca="1" ref="AO174" ca="1">IF(AND($B174=AO$28,$B174=$B175-1),NPV(discount_rate,OFFSET(AO139,,,,COUNTA($G$120:$CE$120)-COUNTA($G$120:AO$120)+1)-OFFSET(AO140,,,,COUNTA($G$120:$CE$120)-COUNTA($G$120:AO$120)+1))*(1+discount_rate),0)</f>
        <v>0</v>
      </c>
      <c r="AP174" s="1" cm="1">
        <f t="array" aca="1" ref="AP174" ca="1">IF(AND($B174=AP$28,$B174=$B175-1),NPV(discount_rate,OFFSET(AP139,,,,COUNTA($G$120:$CE$120)-COUNTA($G$120:AP$120)+1)-OFFSET(AP140,,,,COUNTA($G$120:$CE$120)-COUNTA($G$120:AP$120)+1))*(1+discount_rate),0)</f>
        <v>0</v>
      </c>
      <c r="AQ174" s="1" cm="1">
        <f t="array" aca="1" ref="AQ174" ca="1">IF(AND($B174=AQ$28,$B174=$B175-1),NPV(discount_rate,OFFSET(AQ139,,,,COUNTA($G$120:$CE$120)-COUNTA($G$120:AQ$120)+1)-OFFSET(AQ140,,,,COUNTA($G$120:$CE$120)-COUNTA($G$120:AQ$120)+1))*(1+discount_rate),0)</f>
        <v>0</v>
      </c>
      <c r="AR174" s="1" cm="1">
        <f t="array" aca="1" ref="AR174" ca="1">IF(AND($B174=AR$28,$B174=$B175-1),NPV(discount_rate,OFFSET(AR139,,,,COUNTA($G$120:$CE$120)-COUNTA($G$120:AR$120)+1)-OFFSET(AR140,,,,COUNTA($G$120:$CE$120)-COUNTA($G$120:AR$120)+1))*(1+discount_rate),0)</f>
        <v>0</v>
      </c>
      <c r="AS174" s="1" cm="1">
        <f t="array" aca="1" ref="AS174" ca="1">IF(AND($B174=AS$28,$B174=$B175-1),NPV(discount_rate,OFFSET(AS139,,,,COUNTA($G$120:$CE$120)-COUNTA($G$120:AS$120)+1)-OFFSET(AS140,,,,COUNTA($G$120:$CE$120)-COUNTA($G$120:AS$120)+1))*(1+discount_rate),0)</f>
        <v>0</v>
      </c>
      <c r="AT174" s="1" cm="1">
        <f t="array" aca="1" ref="AT174" ca="1">IF(AND($B174=AT$28,$B174=$B175-1),NPV(discount_rate,OFFSET(AT139,,,,COUNTA($G$120:$CE$120)-COUNTA($G$120:AT$120)+1)-OFFSET(AT140,,,,COUNTA($G$120:$CE$120)-COUNTA($G$120:AT$120)+1))*(1+discount_rate),0)</f>
        <v>0</v>
      </c>
      <c r="AU174" s="1" cm="1">
        <f t="array" aca="1" ref="AU174" ca="1">IF(AND($B174=AU$28,$B174=$B175-1),NPV(discount_rate,OFFSET(AU139,,,,COUNTA($G$120:$CE$120)-COUNTA($G$120:AU$120)+1)-OFFSET(AU140,,,,COUNTA($G$120:$CE$120)-COUNTA($G$120:AU$120)+1))*(1+discount_rate),0)</f>
        <v>0</v>
      </c>
      <c r="AV174" s="1" cm="1">
        <f t="array" aca="1" ref="AV174" ca="1">IF(AND($B174=AV$28,$B174=$B175-1),NPV(discount_rate,OFFSET(AV139,,,,COUNTA($G$120:$CE$120)-COUNTA($G$120:AV$120)+1)-OFFSET(AV140,,,,COUNTA($G$120:$CE$120)-COUNTA($G$120:AV$120)+1))*(1+discount_rate),0)</f>
        <v>0</v>
      </c>
      <c r="AW174" s="1" cm="1">
        <f t="array" aca="1" ref="AW174" ca="1">IF(AND($B174=AW$28,$B174=$B175-1),NPV(discount_rate,OFFSET(AW139,,,,COUNTA($G$120:$CE$120)-COUNTA($G$120:AW$120)+1)-OFFSET(AW140,,,,COUNTA($G$120:$CE$120)-COUNTA($G$120:AW$120)+1))*(1+discount_rate),0)</f>
        <v>0</v>
      </c>
      <c r="AX174" s="1" cm="1">
        <f t="array" aca="1" ref="AX174" ca="1">IF(AND($B174=AX$28,$B174=$B175-1),NPV(discount_rate,OFFSET(AX139,,,,COUNTA($G$120:$CE$120)-COUNTA($G$120:AX$120)+1)-OFFSET(AX140,,,,COUNTA($G$120:$CE$120)-COUNTA($G$120:AX$120)+1))*(1+discount_rate),0)</f>
        <v>0</v>
      </c>
      <c r="AY174" s="1" cm="1">
        <f t="array" aca="1" ref="AY174" ca="1">IF(AND($B174=AY$28,$B174=$B175-1),NPV(discount_rate,OFFSET(AY139,,,,COUNTA($G$120:$CE$120)-COUNTA($G$120:AY$120)+1)-OFFSET(AY140,,,,COUNTA($G$120:$CE$120)-COUNTA($G$120:AY$120)+1))*(1+discount_rate),0)</f>
        <v>0</v>
      </c>
      <c r="AZ174" s="1" cm="1">
        <f t="array" aca="1" ref="AZ174" ca="1">IF(AND($B174=AZ$28,$B174=$B175-1),NPV(discount_rate,OFFSET(AZ139,,,,COUNTA($G$120:$CE$120)-COUNTA($G$120:AZ$120)+1)-OFFSET(AZ140,,,,COUNTA($G$120:$CE$120)-COUNTA($G$120:AZ$120)+1))*(1+discount_rate),0)</f>
        <v>0</v>
      </c>
      <c r="BA174" s="1" cm="1">
        <f t="array" aca="1" ref="BA174" ca="1">IF(AND($B174=BA$28,$B174=$B175-1),NPV(discount_rate,OFFSET(BA139,,,,COUNTA($G$120:$CE$120)-COUNTA($G$120:BA$120)+1)-OFFSET(BA140,,,,COUNTA($G$120:$CE$120)-COUNTA($G$120:BA$120)+1))*(1+discount_rate),0)</f>
        <v>0</v>
      </c>
      <c r="BB174" s="1" cm="1">
        <f t="array" aca="1" ref="BB174" ca="1">IF(AND($B174=BB$28,$B174=$B175-1),NPV(discount_rate,OFFSET(BB139,,,,COUNTA($G$120:$CE$120)-COUNTA($G$120:BB$120)+1)-OFFSET(BB140,,,,COUNTA($G$120:$CE$120)-COUNTA($G$120:BB$120)+1))*(1+discount_rate),0)</f>
        <v>0</v>
      </c>
      <c r="BC174" s="1" cm="1">
        <f t="array" aca="1" ref="BC174" ca="1">IF(AND($B174=BC$28,$B174=$B175-1),NPV(discount_rate,OFFSET(BC139,,,,COUNTA($G$120:$CE$120)-COUNTA($G$120:BC$120)+1)-OFFSET(BC140,,,,COUNTA($G$120:$CE$120)-COUNTA($G$120:BC$120)+1))*(1+discount_rate),0)</f>
        <v>0</v>
      </c>
      <c r="BD174" s="1" cm="1">
        <f t="array" aca="1" ref="BD174" ca="1">IF(AND($B174=BD$28,$B174=$B175-1),NPV(discount_rate,OFFSET(BD139,,,,COUNTA($G$120:$CE$120)-COUNTA($G$120:BD$120)+1)-OFFSET(BD140,,,,COUNTA($G$120:$CE$120)-COUNTA($G$120:BD$120)+1))*(1+discount_rate),0)</f>
        <v>0</v>
      </c>
      <c r="BE174" s="1" cm="1">
        <f t="array" aca="1" ref="BE174" ca="1">IF(AND($B174=BE$28,$B174=$B175-1),NPV(discount_rate,OFFSET(BE139,,,,COUNTA($G$120:$CE$120)-COUNTA($G$120:BE$120)+1)-OFFSET(BE140,,,,COUNTA($G$120:$CE$120)-COUNTA($G$120:BE$120)+1))*(1+discount_rate),0)</f>
        <v>0</v>
      </c>
      <c r="BF174" s="1" cm="1">
        <f t="array" aca="1" ref="BF174" ca="1">IF(AND($B174=BF$28,$B174=$B175-1),NPV(discount_rate,OFFSET(BF139,,,,COUNTA($G$120:$CE$120)-COUNTA($G$120:BF$120)+1)-OFFSET(BF140,,,,COUNTA($G$120:$CE$120)-COUNTA($G$120:BF$120)+1))*(1+discount_rate),0)</f>
        <v>0</v>
      </c>
      <c r="BG174" s="1" cm="1">
        <f t="array" aca="1" ref="BG174" ca="1">IF(AND($B174=BG$28,$B174=$B175-1),NPV(discount_rate,OFFSET(BG139,,,,COUNTA($G$120:$CE$120)-COUNTA($G$120:BG$120)+1)-OFFSET(BG140,,,,COUNTA($G$120:$CE$120)-COUNTA($G$120:BG$120)+1))*(1+discount_rate),0)</f>
        <v>0</v>
      </c>
      <c r="BH174" s="1" cm="1">
        <f t="array" aca="1" ref="BH174" ca="1">IF(AND($B174=BH$28,$B174=$B175-1),NPV(discount_rate,OFFSET(BH139,,,,COUNTA($G$120:$CE$120)-COUNTA($G$120:BH$120)+1)-OFFSET(BH140,,,,COUNTA($G$120:$CE$120)-COUNTA($G$120:BH$120)+1))*(1+discount_rate),0)</f>
        <v>0</v>
      </c>
      <c r="BI174" s="1" cm="1">
        <f t="array" aca="1" ref="BI174" ca="1">IF(AND($B174=BI$28,$B174=$B175-1),NPV(discount_rate,OFFSET(BI139,,,,COUNTA($G$120:$CE$120)-COUNTA($G$120:BI$120)+1)-OFFSET(BI140,,,,COUNTA($G$120:$CE$120)-COUNTA($G$120:BI$120)+1))*(1+discount_rate),0)</f>
        <v>0</v>
      </c>
      <c r="BJ174" s="1" cm="1">
        <f t="array" aca="1" ref="BJ174" ca="1">IF(AND($B174=BJ$28,$B174=$B175-1),NPV(discount_rate,OFFSET(BJ139,,,,COUNTA($G$120:$CE$120)-COUNTA($G$120:BJ$120)+1)-OFFSET(BJ140,,,,COUNTA($G$120:$CE$120)-COUNTA($G$120:BJ$120)+1))*(1+discount_rate),0)</f>
        <v>0</v>
      </c>
      <c r="BK174" s="1" cm="1">
        <f t="array" aca="1" ref="BK174" ca="1">IF(AND($B174=BK$28,$B174=$B175-1),NPV(discount_rate,OFFSET(BK139,,,,COUNTA($G$120:$CE$120)-COUNTA($G$120:BK$120)+1)-OFFSET(BK140,,,,COUNTA($G$120:$CE$120)-COUNTA($G$120:BK$120)+1))*(1+discount_rate),0)</f>
        <v>0</v>
      </c>
      <c r="BL174" s="1" cm="1">
        <f t="array" aca="1" ref="BL174" ca="1">IF(AND($B174=BL$28,$B174=$B175-1),NPV(discount_rate,OFFSET(BL139,,,,COUNTA($G$120:$CE$120)-COUNTA($G$120:BL$120)+1)-OFFSET(BL140,,,,COUNTA($G$120:$CE$120)-COUNTA($G$120:BL$120)+1))*(1+discount_rate),0)</f>
        <v>0</v>
      </c>
      <c r="BM174" s="1" cm="1">
        <f t="array" aca="1" ref="BM174" ca="1">IF(AND($B174=BM$28,$B174=$B175-1),NPV(discount_rate,OFFSET(BM139,,,,COUNTA($G$120:$CE$120)-COUNTA($G$120:BM$120)+1)-OFFSET(BM140,,,,COUNTA($G$120:$CE$120)-COUNTA($G$120:BM$120)+1))*(1+discount_rate),0)</f>
        <v>0</v>
      </c>
      <c r="BN174" s="1" cm="1">
        <f t="array" aca="1" ref="BN174" ca="1">IF(AND($B174=BN$28,$B174=$B175-1),NPV(discount_rate,OFFSET(BN139,,,,COUNTA($G$120:$CE$120)-COUNTA($G$120:BN$120)+1)-OFFSET(BN140,,,,COUNTA($G$120:$CE$120)-COUNTA($G$120:BN$120)+1))*(1+discount_rate),0)</f>
        <v>0</v>
      </c>
      <c r="BO174" s="1" cm="1">
        <f t="array" aca="1" ref="BO174" ca="1">IF(AND($B174=BO$28,$B174=$B175-1),NPV(discount_rate,OFFSET(BO139,,,,COUNTA($G$120:$CE$120)-COUNTA($G$120:BO$120)+1)-OFFSET(BO140,,,,COUNTA($G$120:$CE$120)-COUNTA($G$120:BO$120)+1))*(1+discount_rate),0)</f>
        <v>0</v>
      </c>
      <c r="BP174" s="1" cm="1">
        <f t="array" aca="1" ref="BP174" ca="1">IF(AND($B174=BP$28,$B174=$B175-1),NPV(discount_rate,OFFSET(BP139,,,,COUNTA($G$120:$CE$120)-COUNTA($G$120:BP$120)+1)-OFFSET(BP140,,,,COUNTA($G$120:$CE$120)-COUNTA($G$120:BP$120)+1))*(1+discount_rate),0)</f>
        <v>0</v>
      </c>
      <c r="BQ174" s="1" cm="1">
        <f t="array" aca="1" ref="BQ174" ca="1">IF(AND($B174=BQ$28,$B174=$B175-1),NPV(discount_rate,OFFSET(BQ139,,,,COUNTA($G$120:$CE$120)-COUNTA($G$120:BQ$120)+1)-OFFSET(BQ140,,,,COUNTA($G$120:$CE$120)-COUNTA($G$120:BQ$120)+1))*(1+discount_rate),0)</f>
        <v>0</v>
      </c>
      <c r="BR174" s="1" cm="1">
        <f t="array" aca="1" ref="BR174" ca="1">IF(AND($B174=BR$28,$B174=$B175-1),NPV(discount_rate,OFFSET(BR139,,,,COUNTA($G$120:$CE$120)-COUNTA($G$120:BR$120)+1)-OFFSET(BR140,,,,COUNTA($G$120:$CE$120)-COUNTA($G$120:BR$120)+1))*(1+discount_rate),0)</f>
        <v>0</v>
      </c>
      <c r="BS174" s="1" cm="1">
        <f t="array" aca="1" ref="BS174" ca="1">IF(AND($B174=BS$28,$B174=$B175-1),NPV(discount_rate,OFFSET(BS139,,,,COUNTA($G$120:$CE$120)-COUNTA($G$120:BS$120)+1)-OFFSET(BS140,,,,COUNTA($G$120:$CE$120)-COUNTA($G$120:BS$120)+1))*(1+discount_rate),0)</f>
        <v>0</v>
      </c>
      <c r="BT174" s="1" cm="1">
        <f t="array" aca="1" ref="BT174" ca="1">IF(AND($B174=BT$28,$B174=$B175-1),NPV(discount_rate,OFFSET(BT139,,,,COUNTA($G$120:$CE$120)-COUNTA($G$120:BT$120)+1)-OFFSET(BT140,,,,COUNTA($G$120:$CE$120)-COUNTA($G$120:BT$120)+1))*(1+discount_rate),0)</f>
        <v>0</v>
      </c>
      <c r="BU174" s="1" cm="1">
        <f t="array" aca="1" ref="BU174" ca="1">IF(AND($B174=BU$28,$B174=$B175-1),NPV(discount_rate,OFFSET(BU139,,,,COUNTA($G$120:$CE$120)-COUNTA($G$120:BU$120)+1)-OFFSET(BU140,,,,COUNTA($G$120:$CE$120)-COUNTA($G$120:BU$120)+1))*(1+discount_rate),0)</f>
        <v>0</v>
      </c>
      <c r="BV174" s="1" cm="1">
        <f t="array" aca="1" ref="BV174" ca="1">IF(AND($B174=BV$28,$B174=$B175-1),NPV(discount_rate,OFFSET(BV139,,,,COUNTA($G$120:$CE$120)-COUNTA($G$120:BV$120)+1)-OFFSET(BV140,,,,COUNTA($G$120:$CE$120)-COUNTA($G$120:BV$120)+1))*(1+discount_rate),0)</f>
        <v>0</v>
      </c>
      <c r="BW174" s="1" cm="1">
        <f t="array" aca="1" ref="BW174" ca="1">IF(AND($B174=BW$28,$B174=$B175-1),NPV(discount_rate,OFFSET(BW139,,,,COUNTA($G$120:$CE$120)-COUNTA($G$120:BW$120)+1)-OFFSET(BW140,,,,COUNTA($G$120:$CE$120)-COUNTA($G$120:BW$120)+1))*(1+discount_rate),0)</f>
        <v>0</v>
      </c>
      <c r="BX174" s="1" cm="1">
        <f t="array" aca="1" ref="BX174" ca="1">IF(AND($B174=BX$28,$B174=$B175-1),NPV(discount_rate,OFFSET(BX139,,,,COUNTA($G$120:$CE$120)-COUNTA($G$120:BX$120)+1)-OFFSET(BX140,,,,COUNTA($G$120:$CE$120)-COUNTA($G$120:BX$120)+1))*(1+discount_rate),0)</f>
        <v>0</v>
      </c>
      <c r="BY174" s="1" cm="1">
        <f t="array" aca="1" ref="BY174" ca="1">IF(AND($B174=BY$28,$B174=$B175-1),NPV(discount_rate,OFFSET(BY139,,,,COUNTA($G$120:$CE$120)-COUNTA($G$120:BY$120)+1)-OFFSET(BY140,,,,COUNTA($G$120:$CE$120)-COUNTA($G$120:BY$120)+1))*(1+discount_rate),0)</f>
        <v>0</v>
      </c>
      <c r="BZ174" s="1" cm="1">
        <f t="array" aca="1" ref="BZ174" ca="1">IF(AND($B174=BZ$28,$B174=$B175-1),NPV(discount_rate,OFFSET(BZ139,,,,COUNTA($G$120:$CE$120)-COUNTA($G$120:BZ$120)+1)-OFFSET(BZ140,,,,COUNTA($G$120:$CE$120)-COUNTA($G$120:BZ$120)+1))*(1+discount_rate),0)</f>
        <v>0</v>
      </c>
      <c r="CA174" s="1" cm="1">
        <f t="array" aca="1" ref="CA174" ca="1">IF(AND($B174=CA$28,$B174=$B175-1),NPV(discount_rate,OFFSET(CA139,,,,COUNTA($G$120:$CE$120)-COUNTA($G$120:CA$120)+1)-OFFSET(CA140,,,,COUNTA($G$120:$CE$120)-COUNTA($G$120:CA$120)+1))*(1+discount_rate),0)</f>
        <v>0</v>
      </c>
      <c r="CB174" s="1" cm="1">
        <f t="array" aca="1" ref="CB174" ca="1">IF(AND($B174=CB$28,$B174=$B175-1),NPV(discount_rate,OFFSET(CB139,,,,COUNTA($G$120:$CE$120)-COUNTA($G$120:CB$120)+1)-OFFSET(CB140,,,,COUNTA($G$120:$CE$120)-COUNTA($G$120:CB$120)+1))*(1+discount_rate),0)</f>
        <v>0</v>
      </c>
      <c r="CC174" s="1" cm="1">
        <f t="array" aca="1" ref="CC174" ca="1">IF(AND($B174=CC$28,$B174=$B175-1),NPV(discount_rate,OFFSET(CC139,,,,COUNTA($G$120:$CE$120)-COUNTA($G$120:CC$120)+1)-OFFSET(CC140,,,,COUNTA($G$120:$CE$120)-COUNTA($G$120:CC$120)+1))*(1+discount_rate),0)</f>
        <v>0</v>
      </c>
      <c r="CD174" s="1" cm="1">
        <f t="array" aca="1" ref="CD174" ca="1">IF(AND($B174=CD$28,$B174=$B175-1),NPV(discount_rate,OFFSET(CD139,,,,COUNTA($G$120:$CE$120)-COUNTA($G$120:CD$120)+1)-OFFSET(CD140,,,,COUNTA($G$120:$CE$120)-COUNTA($G$120:CD$120)+1))*(1+discount_rate),0)</f>
        <v>0</v>
      </c>
      <c r="CE174" s="1" cm="1">
        <f t="array" aca="1" ref="CE174" ca="1">IF(AND($B174=CE$28,$B174=$B175-1),NPV(discount_rate,OFFSET(CE139,,,,COUNTA($G$120:$CE$120)-COUNTA($G$120:CE$120)+1)-OFFSET(CE140,,,,COUNTA($G$120:$CE$120)-COUNTA($G$120:CE$120)+1))*(1+discount_rate),0)</f>
        <v>0</v>
      </c>
    </row>
    <row r="175" spans="2:83" x14ac:dyDescent="0.35">
      <c r="B175">
        <f t="shared" si="164"/>
        <v>2044</v>
      </c>
      <c r="D175" t="s">
        <v>29</v>
      </c>
      <c r="G175" s="1" cm="1">
        <f t="array" aca="1" ref="G175" ca="1">IF(AND($B175=G$28,$B175=$B176-1),NPV(discount_rate,OFFSET(G140,,,,COUNTA($G$120:$CE$120)-COUNTA($G$120:G$120)+1)-OFFSET(G141,,,,COUNTA($G$120:$CE$120)-COUNTA($G$120:G$120)+1))*(1+discount_rate),0)</f>
        <v>0</v>
      </c>
      <c r="H175" s="1" cm="1">
        <f t="array" aca="1" ref="H175" ca="1">IF(AND($B175=H$28,$B175=$B176-1),NPV(discount_rate,OFFSET(H140,,,,COUNTA($G$120:$CE$120)-COUNTA($G$120:H$120)+1)-OFFSET(H141,,,,COUNTA($G$120:$CE$120)-COUNTA($G$120:H$120)+1))*(1+discount_rate),0)</f>
        <v>0</v>
      </c>
      <c r="I175" s="1" cm="1">
        <f t="array" aca="1" ref="I175" ca="1">IF(AND($B175=I$28,$B175=$B176-1),NPV(discount_rate,OFFSET(I140,,,,COUNTA($G$120:$CE$120)-COUNTA($G$120:I$120)+1)-OFFSET(I141,,,,COUNTA($G$120:$CE$120)-COUNTA($G$120:I$120)+1))*(1+discount_rate),0)</f>
        <v>0</v>
      </c>
      <c r="J175" s="1" cm="1">
        <f t="array" aca="1" ref="J175" ca="1">IF(AND($B175=J$28,$B175=$B176-1),NPV(discount_rate,OFFSET(J140,,,,COUNTA($G$120:$CE$120)-COUNTA($G$120:J$120)+1)-OFFSET(J141,,,,COUNTA($G$120:$CE$120)-COUNTA($G$120:J$120)+1))*(1+discount_rate),0)</f>
        <v>0</v>
      </c>
      <c r="K175" s="1" cm="1">
        <f t="array" aca="1" ref="K175" ca="1">IF(AND($B175=K$28,$B175=$B176-1),NPV(discount_rate,OFFSET(K140,,,,COUNTA($G$120:$CE$120)-COUNTA($G$120:K$120)+1)-OFFSET(K141,,,,COUNTA($G$120:$CE$120)-COUNTA($G$120:K$120)+1))*(1+discount_rate),0)</f>
        <v>0</v>
      </c>
      <c r="L175" s="1" cm="1">
        <f t="array" aca="1" ref="L175" ca="1">IF(AND($B175=L$28,$B175=$B176-1),NPV(discount_rate,OFFSET(L140,,,,COUNTA($G$120:$CE$120)-COUNTA($G$120:L$120)+1)-OFFSET(L141,,,,COUNTA($G$120:$CE$120)-COUNTA($G$120:L$120)+1))*(1+discount_rate),0)</f>
        <v>0</v>
      </c>
      <c r="M175" s="1" cm="1">
        <f t="array" aca="1" ref="M175" ca="1">IF(AND($B175=M$28,$B175=$B176-1),NPV(discount_rate,OFFSET(M140,,,,COUNTA($G$120:$CE$120)-COUNTA($G$120:M$120)+1)-OFFSET(M141,,,,COUNTA($G$120:$CE$120)-COUNTA($G$120:M$120)+1))*(1+discount_rate),0)</f>
        <v>0</v>
      </c>
      <c r="N175" s="1" cm="1">
        <f t="array" aca="1" ref="N175" ca="1">IF(AND($B175=N$28,$B175=$B176-1),NPV(discount_rate,OFFSET(N140,,,,COUNTA($G$120:$CE$120)-COUNTA($G$120:N$120)+1)-OFFSET(N141,,,,COUNTA($G$120:$CE$120)-COUNTA($G$120:N$120)+1))*(1+discount_rate),0)</f>
        <v>0</v>
      </c>
      <c r="O175" s="1" cm="1">
        <f t="array" aca="1" ref="O175" ca="1">IF(AND($B175=O$28,$B175=$B176-1),NPV(discount_rate,OFFSET(O140,,,,COUNTA($G$120:$CE$120)-COUNTA($G$120:O$120)+1)-OFFSET(O141,,,,COUNTA($G$120:$CE$120)-COUNTA($G$120:O$120)+1))*(1+discount_rate),0)</f>
        <v>0</v>
      </c>
      <c r="P175" s="1" cm="1">
        <f t="array" aca="1" ref="P175" ca="1">IF(AND($B175=P$28,$B175=$B176-1),NPV(discount_rate,OFFSET(P140,,,,COUNTA($G$120:$CE$120)-COUNTA($G$120:P$120)+1)-OFFSET(P141,,,,COUNTA($G$120:$CE$120)-COUNTA($G$120:P$120)+1))*(1+discount_rate),0)</f>
        <v>0</v>
      </c>
      <c r="Q175" s="1" cm="1">
        <f t="array" aca="1" ref="Q175" ca="1">IF(AND($B175=Q$28,$B175=$B176-1),NPV(discount_rate,OFFSET(Q140,,,,COUNTA($G$120:$CE$120)-COUNTA($G$120:Q$120)+1)-OFFSET(Q141,,,,COUNTA($G$120:$CE$120)-COUNTA($G$120:Q$120)+1))*(1+discount_rate),0)</f>
        <v>0</v>
      </c>
      <c r="R175" s="1" cm="1">
        <f t="array" aca="1" ref="R175" ca="1">IF(AND($B175=R$28,$B175=$B176-1),NPV(discount_rate,OFFSET(R140,,,,COUNTA($G$120:$CE$120)-COUNTA($G$120:R$120)+1)-OFFSET(R141,,,,COUNTA($G$120:$CE$120)-COUNTA($G$120:R$120)+1))*(1+discount_rate),0)</f>
        <v>0</v>
      </c>
      <c r="S175" s="1" cm="1">
        <f t="array" aca="1" ref="S175" ca="1">IF(AND($B175=S$28,$B175=$B176-1),NPV(discount_rate,OFFSET(S140,,,,COUNTA($G$120:$CE$120)-COUNTA($G$120:S$120)+1)-OFFSET(S141,,,,COUNTA($G$120:$CE$120)-COUNTA($G$120:S$120)+1))*(1+discount_rate),0)</f>
        <v>0</v>
      </c>
      <c r="T175" s="1" cm="1">
        <f t="array" aca="1" ref="T175" ca="1">IF(AND($B175=T$28,$B175=$B176-1),NPV(discount_rate,OFFSET(T140,,,,COUNTA($G$120:$CE$120)-COUNTA($G$120:T$120)+1)-OFFSET(T141,,,,COUNTA($G$120:$CE$120)-COUNTA($G$120:T$120)+1))*(1+discount_rate),0)</f>
        <v>0</v>
      </c>
      <c r="U175" s="1" cm="1">
        <f t="array" aca="1" ref="U175" ca="1">IF(AND($B175=U$28,$B175=$B176-1),NPV(discount_rate,OFFSET(U140,,,,COUNTA($G$120:$CE$120)-COUNTA($G$120:U$120)+1)-OFFSET(U141,,,,COUNTA($G$120:$CE$120)-COUNTA($G$120:U$120)+1))*(1+discount_rate),0)</f>
        <v>0</v>
      </c>
      <c r="V175" s="1" cm="1">
        <f t="array" aca="1" ref="V175" ca="1">IF(AND($B175=V$28,$B175=$B176-1),NPV(discount_rate,OFFSET(V140,,,,COUNTA($G$120:$CE$120)-COUNTA($G$120:V$120)+1)-OFFSET(V141,,,,COUNTA($G$120:$CE$120)-COUNTA($G$120:V$120)+1))*(1+discount_rate),0)</f>
        <v>0</v>
      </c>
      <c r="W175" s="1" cm="1">
        <f t="array" aca="1" ref="W175" ca="1">IF(AND($B175=W$28,$B175=$B176-1),NPV(discount_rate,OFFSET(W140,,,,COUNTA($G$120:$CE$120)-COUNTA($G$120:W$120)+1)-OFFSET(W141,,,,COUNTA($G$120:$CE$120)-COUNTA($G$120:W$120)+1))*(1+discount_rate),0)</f>
        <v>0</v>
      </c>
      <c r="X175" s="1" cm="1">
        <f t="array" aca="1" ref="X175" ca="1">IF(AND($B175=X$28,$B175=$B176-1),NPV(discount_rate,OFFSET(X140,,,,COUNTA($G$120:$CE$120)-COUNTA($G$120:X$120)+1)-OFFSET(X141,,,,COUNTA($G$120:$CE$120)-COUNTA($G$120:X$120)+1))*(1+discount_rate),0)</f>
        <v>0</v>
      </c>
      <c r="Y175" s="1" cm="1">
        <f t="array" aca="1" ref="Y175" ca="1">IF(AND($B175=Y$28,$B175=$B176-1),NPV(discount_rate,OFFSET(Y140,,,,COUNTA($G$120:$CE$120)-COUNTA($G$120:Y$120)+1)-OFFSET(Y141,,,,COUNTA($G$120:$CE$120)-COUNTA($G$120:Y$120)+1))*(1+discount_rate),0)</f>
        <v>0</v>
      </c>
      <c r="Z175" s="1" cm="1">
        <f t="array" aca="1" ref="Z175" ca="1">IF(AND($B175=Z$28,$B175=$B176-1),NPV(discount_rate,OFFSET(Z140,,,,COUNTA($G$120:$CE$120)-COUNTA($G$120:Z$120)+1)-OFFSET(Z141,,,,COUNTA($G$120:$CE$120)-COUNTA($G$120:Z$120)+1))*(1+discount_rate),0)</f>
        <v>0</v>
      </c>
      <c r="AA175" s="1" cm="1">
        <f t="array" aca="1" ref="AA175" ca="1">IF(AND($B175=AA$28,$B175=$B176-1),NPV(discount_rate,OFFSET(AA140,,,,COUNTA($G$120:$CE$120)-COUNTA($G$120:AA$120)+1)-OFFSET(AA141,,,,COUNTA($G$120:$CE$120)-COUNTA($G$120:AA$120)+1))*(1+discount_rate),0)</f>
        <v>294.35604941339233</v>
      </c>
      <c r="AB175" s="1" cm="1">
        <f t="array" aca="1" ref="AB175" ca="1">IF(AND($B175=AB$28,$B175=$B176-1),NPV(discount_rate,OFFSET(AB140,,,,COUNTA($G$120:$CE$120)-COUNTA($G$120:AB$120)+1)-OFFSET(AB141,,,,COUNTA($G$120:$CE$120)-COUNTA($G$120:AB$120)+1))*(1+discount_rate),0)</f>
        <v>0</v>
      </c>
      <c r="AC175" s="1" cm="1">
        <f t="array" aca="1" ref="AC175" ca="1">IF(AND($B175=AC$28,$B175=$B176-1),NPV(discount_rate,OFFSET(AC140,,,,COUNTA($G$120:$CE$120)-COUNTA($G$120:AC$120)+1)-OFFSET(AC141,,,,COUNTA($G$120:$CE$120)-COUNTA($G$120:AC$120)+1))*(1+discount_rate),0)</f>
        <v>0</v>
      </c>
      <c r="AD175" s="1" cm="1">
        <f t="array" aca="1" ref="AD175" ca="1">IF(AND($B175=AD$28,$B175=$B176-1),NPV(discount_rate,OFFSET(AD140,,,,COUNTA($G$120:$CE$120)-COUNTA($G$120:AD$120)+1)-OFFSET(AD141,,,,COUNTA($G$120:$CE$120)-COUNTA($G$120:AD$120)+1))*(1+discount_rate),0)</f>
        <v>0</v>
      </c>
      <c r="AE175" s="1" cm="1">
        <f t="array" aca="1" ref="AE175" ca="1">IF(AND($B175=AE$28,$B175=$B176-1),NPV(discount_rate,OFFSET(AE140,,,,COUNTA($G$120:$CE$120)-COUNTA($G$120:AE$120)+1)-OFFSET(AE141,,,,COUNTA($G$120:$CE$120)-COUNTA($G$120:AE$120)+1))*(1+discount_rate),0)</f>
        <v>0</v>
      </c>
      <c r="AF175" s="1" cm="1">
        <f t="array" aca="1" ref="AF175" ca="1">IF(AND($B175=AF$28,$B175=$B176-1),NPV(discount_rate,OFFSET(AF140,,,,COUNTA($G$120:$CE$120)-COUNTA($G$120:AF$120)+1)-OFFSET(AF141,,,,COUNTA($G$120:$CE$120)-COUNTA($G$120:AF$120)+1))*(1+discount_rate),0)</f>
        <v>0</v>
      </c>
      <c r="AG175" s="1" cm="1">
        <f t="array" aca="1" ref="AG175" ca="1">IF(AND($B175=AG$28,$B175=$B176-1),NPV(discount_rate,OFFSET(AG140,,,,COUNTA($G$120:$CE$120)-COUNTA($G$120:AG$120)+1)-OFFSET(AG141,,,,COUNTA($G$120:$CE$120)-COUNTA($G$120:AG$120)+1))*(1+discount_rate),0)</f>
        <v>0</v>
      </c>
      <c r="AH175" s="1" cm="1">
        <f t="array" aca="1" ref="AH175" ca="1">IF(AND($B175=AH$28,$B175=$B176-1),NPV(discount_rate,OFFSET(AH140,,,,COUNTA($G$120:$CE$120)-COUNTA($G$120:AH$120)+1)-OFFSET(AH141,,,,COUNTA($G$120:$CE$120)-COUNTA($G$120:AH$120)+1))*(1+discount_rate),0)</f>
        <v>0</v>
      </c>
      <c r="AI175" s="1" cm="1">
        <f t="array" aca="1" ref="AI175" ca="1">IF(AND($B175=AI$28,$B175=$B176-1),NPV(discount_rate,OFFSET(AI140,,,,COUNTA($G$120:$CE$120)-COUNTA($G$120:AI$120)+1)-OFFSET(AI141,,,,COUNTA($G$120:$CE$120)-COUNTA($G$120:AI$120)+1))*(1+discount_rate),0)</f>
        <v>0</v>
      </c>
      <c r="AJ175" s="1" cm="1">
        <f t="array" aca="1" ref="AJ175" ca="1">IF(AND($B175=AJ$28,$B175=$B176-1),NPV(discount_rate,OFFSET(AJ140,,,,COUNTA($G$120:$CE$120)-COUNTA($G$120:AJ$120)+1)-OFFSET(AJ141,,,,COUNTA($G$120:$CE$120)-COUNTA($G$120:AJ$120)+1))*(1+discount_rate),0)</f>
        <v>0</v>
      </c>
      <c r="AK175" s="1" cm="1">
        <f t="array" aca="1" ref="AK175" ca="1">IF(AND($B175=AK$28,$B175=$B176-1),NPV(discount_rate,OFFSET(AK140,,,,COUNTA($G$120:$CE$120)-COUNTA($G$120:AK$120)+1)-OFFSET(AK141,,,,COUNTA($G$120:$CE$120)-COUNTA($G$120:AK$120)+1))*(1+discount_rate),0)</f>
        <v>0</v>
      </c>
      <c r="AL175" s="1" cm="1">
        <f t="array" aca="1" ref="AL175" ca="1">IF(AND($B175=AL$28,$B175=$B176-1),NPV(discount_rate,OFFSET(AL140,,,,COUNTA($G$120:$CE$120)-COUNTA($G$120:AL$120)+1)-OFFSET(AL141,,,,COUNTA($G$120:$CE$120)-COUNTA($G$120:AL$120)+1))*(1+discount_rate),0)</f>
        <v>0</v>
      </c>
      <c r="AM175" s="1" cm="1">
        <f t="array" aca="1" ref="AM175" ca="1">IF(AND($B175=AM$28,$B175=$B176-1),NPV(discount_rate,OFFSET(AM140,,,,COUNTA($G$120:$CE$120)-COUNTA($G$120:AM$120)+1)-OFFSET(AM141,,,,COUNTA($G$120:$CE$120)-COUNTA($G$120:AM$120)+1))*(1+discount_rate),0)</f>
        <v>0</v>
      </c>
      <c r="AN175" s="1" cm="1">
        <f t="array" aca="1" ref="AN175" ca="1">IF(AND($B175=AN$28,$B175=$B176-1),NPV(discount_rate,OFFSET(AN140,,,,COUNTA($G$120:$CE$120)-COUNTA($G$120:AN$120)+1)-OFFSET(AN141,,,,COUNTA($G$120:$CE$120)-COUNTA($G$120:AN$120)+1))*(1+discount_rate),0)</f>
        <v>0</v>
      </c>
      <c r="AO175" s="1" cm="1">
        <f t="array" aca="1" ref="AO175" ca="1">IF(AND($B175=AO$28,$B175=$B176-1),NPV(discount_rate,OFFSET(AO140,,,,COUNTA($G$120:$CE$120)-COUNTA($G$120:AO$120)+1)-OFFSET(AO141,,,,COUNTA($G$120:$CE$120)-COUNTA($G$120:AO$120)+1))*(1+discount_rate),0)</f>
        <v>0</v>
      </c>
      <c r="AP175" s="1" cm="1">
        <f t="array" aca="1" ref="AP175" ca="1">IF(AND($B175=AP$28,$B175=$B176-1),NPV(discount_rate,OFFSET(AP140,,,,COUNTA($G$120:$CE$120)-COUNTA($G$120:AP$120)+1)-OFFSET(AP141,,,,COUNTA($G$120:$CE$120)-COUNTA($G$120:AP$120)+1))*(1+discount_rate),0)</f>
        <v>0</v>
      </c>
      <c r="AQ175" s="1" cm="1">
        <f t="array" aca="1" ref="AQ175" ca="1">IF(AND($B175=AQ$28,$B175=$B176-1),NPV(discount_rate,OFFSET(AQ140,,,,COUNTA($G$120:$CE$120)-COUNTA($G$120:AQ$120)+1)-OFFSET(AQ141,,,,COUNTA($G$120:$CE$120)-COUNTA($G$120:AQ$120)+1))*(1+discount_rate),0)</f>
        <v>0</v>
      </c>
      <c r="AR175" s="1" cm="1">
        <f t="array" aca="1" ref="AR175" ca="1">IF(AND($B175=AR$28,$B175=$B176-1),NPV(discount_rate,OFFSET(AR140,,,,COUNTA($G$120:$CE$120)-COUNTA($G$120:AR$120)+1)-OFFSET(AR141,,,,COUNTA($G$120:$CE$120)-COUNTA($G$120:AR$120)+1))*(1+discount_rate),0)</f>
        <v>0</v>
      </c>
      <c r="AS175" s="1" cm="1">
        <f t="array" aca="1" ref="AS175" ca="1">IF(AND($B175=AS$28,$B175=$B176-1),NPV(discount_rate,OFFSET(AS140,,,,COUNTA($G$120:$CE$120)-COUNTA($G$120:AS$120)+1)-OFFSET(AS141,,,,COUNTA($G$120:$CE$120)-COUNTA($G$120:AS$120)+1))*(1+discount_rate),0)</f>
        <v>0</v>
      </c>
      <c r="AT175" s="1" cm="1">
        <f t="array" aca="1" ref="AT175" ca="1">IF(AND($B175=AT$28,$B175=$B176-1),NPV(discount_rate,OFFSET(AT140,,,,COUNTA($G$120:$CE$120)-COUNTA($G$120:AT$120)+1)-OFFSET(AT141,,,,COUNTA($G$120:$CE$120)-COUNTA($G$120:AT$120)+1))*(1+discount_rate),0)</f>
        <v>0</v>
      </c>
      <c r="AU175" s="1" cm="1">
        <f t="array" aca="1" ref="AU175" ca="1">IF(AND($B175=AU$28,$B175=$B176-1),NPV(discount_rate,OFFSET(AU140,,,,COUNTA($G$120:$CE$120)-COUNTA($G$120:AU$120)+1)-OFFSET(AU141,,,,COUNTA($G$120:$CE$120)-COUNTA($G$120:AU$120)+1))*(1+discount_rate),0)</f>
        <v>0</v>
      </c>
      <c r="AV175" s="1" cm="1">
        <f t="array" aca="1" ref="AV175" ca="1">IF(AND($B175=AV$28,$B175=$B176-1),NPV(discount_rate,OFFSET(AV140,,,,COUNTA($G$120:$CE$120)-COUNTA($G$120:AV$120)+1)-OFFSET(AV141,,,,COUNTA($G$120:$CE$120)-COUNTA($G$120:AV$120)+1))*(1+discount_rate),0)</f>
        <v>0</v>
      </c>
      <c r="AW175" s="1" cm="1">
        <f t="array" aca="1" ref="AW175" ca="1">IF(AND($B175=AW$28,$B175=$B176-1),NPV(discount_rate,OFFSET(AW140,,,,COUNTA($G$120:$CE$120)-COUNTA($G$120:AW$120)+1)-OFFSET(AW141,,,,COUNTA($G$120:$CE$120)-COUNTA($G$120:AW$120)+1))*(1+discount_rate),0)</f>
        <v>0</v>
      </c>
      <c r="AX175" s="1" cm="1">
        <f t="array" aca="1" ref="AX175" ca="1">IF(AND($B175=AX$28,$B175=$B176-1),NPV(discount_rate,OFFSET(AX140,,,,COUNTA($G$120:$CE$120)-COUNTA($G$120:AX$120)+1)-OFFSET(AX141,,,,COUNTA($G$120:$CE$120)-COUNTA($G$120:AX$120)+1))*(1+discount_rate),0)</f>
        <v>0</v>
      </c>
      <c r="AY175" s="1" cm="1">
        <f t="array" aca="1" ref="AY175" ca="1">IF(AND($B175=AY$28,$B175=$B176-1),NPV(discount_rate,OFFSET(AY140,,,,COUNTA($G$120:$CE$120)-COUNTA($G$120:AY$120)+1)-OFFSET(AY141,,,,COUNTA($G$120:$CE$120)-COUNTA($G$120:AY$120)+1))*(1+discount_rate),0)</f>
        <v>0</v>
      </c>
      <c r="AZ175" s="1" cm="1">
        <f t="array" aca="1" ref="AZ175" ca="1">IF(AND($B175=AZ$28,$B175=$B176-1),NPV(discount_rate,OFFSET(AZ140,,,,COUNTA($G$120:$CE$120)-COUNTA($G$120:AZ$120)+1)-OFFSET(AZ141,,,,COUNTA($G$120:$CE$120)-COUNTA($G$120:AZ$120)+1))*(1+discount_rate),0)</f>
        <v>0</v>
      </c>
      <c r="BA175" s="1" cm="1">
        <f t="array" aca="1" ref="BA175" ca="1">IF(AND($B175=BA$28,$B175=$B176-1),NPV(discount_rate,OFFSET(BA140,,,,COUNTA($G$120:$CE$120)-COUNTA($G$120:BA$120)+1)-OFFSET(BA141,,,,COUNTA($G$120:$CE$120)-COUNTA($G$120:BA$120)+1))*(1+discount_rate),0)</f>
        <v>0</v>
      </c>
      <c r="BB175" s="1" cm="1">
        <f t="array" aca="1" ref="BB175" ca="1">IF(AND($B175=BB$28,$B175=$B176-1),NPV(discount_rate,OFFSET(BB140,,,,COUNTA($G$120:$CE$120)-COUNTA($G$120:BB$120)+1)-OFFSET(BB141,,,,COUNTA($G$120:$CE$120)-COUNTA($G$120:BB$120)+1))*(1+discount_rate),0)</f>
        <v>0</v>
      </c>
      <c r="BC175" s="1" cm="1">
        <f t="array" aca="1" ref="BC175" ca="1">IF(AND($B175=BC$28,$B175=$B176-1),NPV(discount_rate,OFFSET(BC140,,,,COUNTA($G$120:$CE$120)-COUNTA($G$120:BC$120)+1)-OFFSET(BC141,,,,COUNTA($G$120:$CE$120)-COUNTA($G$120:BC$120)+1))*(1+discount_rate),0)</f>
        <v>0</v>
      </c>
      <c r="BD175" s="1" cm="1">
        <f t="array" aca="1" ref="BD175" ca="1">IF(AND($B175=BD$28,$B175=$B176-1),NPV(discount_rate,OFFSET(BD140,,,,COUNTA($G$120:$CE$120)-COUNTA($G$120:BD$120)+1)-OFFSET(BD141,,,,COUNTA($G$120:$CE$120)-COUNTA($G$120:BD$120)+1))*(1+discount_rate),0)</f>
        <v>0</v>
      </c>
      <c r="BE175" s="1" cm="1">
        <f t="array" aca="1" ref="BE175" ca="1">IF(AND($B175=BE$28,$B175=$B176-1),NPV(discount_rate,OFFSET(BE140,,,,COUNTA($G$120:$CE$120)-COUNTA($G$120:BE$120)+1)-OFFSET(BE141,,,,COUNTA($G$120:$CE$120)-COUNTA($G$120:BE$120)+1))*(1+discount_rate),0)</f>
        <v>0</v>
      </c>
      <c r="BF175" s="1" cm="1">
        <f t="array" aca="1" ref="BF175" ca="1">IF(AND($B175=BF$28,$B175=$B176-1),NPV(discount_rate,OFFSET(BF140,,,,COUNTA($G$120:$CE$120)-COUNTA($G$120:BF$120)+1)-OFFSET(BF141,,,,COUNTA($G$120:$CE$120)-COUNTA($G$120:BF$120)+1))*(1+discount_rate),0)</f>
        <v>0</v>
      </c>
      <c r="BG175" s="1" cm="1">
        <f t="array" aca="1" ref="BG175" ca="1">IF(AND($B175=BG$28,$B175=$B176-1),NPV(discount_rate,OFFSET(BG140,,,,COUNTA($G$120:$CE$120)-COUNTA($G$120:BG$120)+1)-OFFSET(BG141,,,,COUNTA($G$120:$CE$120)-COUNTA($G$120:BG$120)+1))*(1+discount_rate),0)</f>
        <v>0</v>
      </c>
      <c r="BH175" s="1" cm="1">
        <f t="array" aca="1" ref="BH175" ca="1">IF(AND($B175=BH$28,$B175=$B176-1),NPV(discount_rate,OFFSET(BH140,,,,COUNTA($G$120:$CE$120)-COUNTA($G$120:BH$120)+1)-OFFSET(BH141,,,,COUNTA($G$120:$CE$120)-COUNTA($G$120:BH$120)+1))*(1+discount_rate),0)</f>
        <v>0</v>
      </c>
      <c r="BI175" s="1" cm="1">
        <f t="array" aca="1" ref="BI175" ca="1">IF(AND($B175=BI$28,$B175=$B176-1),NPV(discount_rate,OFFSET(BI140,,,,COUNTA($G$120:$CE$120)-COUNTA($G$120:BI$120)+1)-OFFSET(BI141,,,,COUNTA($G$120:$CE$120)-COUNTA($G$120:BI$120)+1))*(1+discount_rate),0)</f>
        <v>0</v>
      </c>
      <c r="BJ175" s="1" cm="1">
        <f t="array" aca="1" ref="BJ175" ca="1">IF(AND($B175=BJ$28,$B175=$B176-1),NPV(discount_rate,OFFSET(BJ140,,,,COUNTA($G$120:$CE$120)-COUNTA($G$120:BJ$120)+1)-OFFSET(BJ141,,,,COUNTA($G$120:$CE$120)-COUNTA($G$120:BJ$120)+1))*(1+discount_rate),0)</f>
        <v>0</v>
      </c>
      <c r="BK175" s="1" cm="1">
        <f t="array" aca="1" ref="BK175" ca="1">IF(AND($B175=BK$28,$B175=$B176-1),NPV(discount_rate,OFFSET(BK140,,,,COUNTA($G$120:$CE$120)-COUNTA($G$120:BK$120)+1)-OFFSET(BK141,,,,COUNTA($G$120:$CE$120)-COUNTA($G$120:BK$120)+1))*(1+discount_rate),0)</f>
        <v>0</v>
      </c>
      <c r="BL175" s="1" cm="1">
        <f t="array" aca="1" ref="BL175" ca="1">IF(AND($B175=BL$28,$B175=$B176-1),NPV(discount_rate,OFFSET(BL140,,,,COUNTA($G$120:$CE$120)-COUNTA($G$120:BL$120)+1)-OFFSET(BL141,,,,COUNTA($G$120:$CE$120)-COUNTA($G$120:BL$120)+1))*(1+discount_rate),0)</f>
        <v>0</v>
      </c>
      <c r="BM175" s="1" cm="1">
        <f t="array" aca="1" ref="BM175" ca="1">IF(AND($B175=BM$28,$B175=$B176-1),NPV(discount_rate,OFFSET(BM140,,,,COUNTA($G$120:$CE$120)-COUNTA($G$120:BM$120)+1)-OFFSET(BM141,,,,COUNTA($G$120:$CE$120)-COUNTA($G$120:BM$120)+1))*(1+discount_rate),0)</f>
        <v>0</v>
      </c>
      <c r="BN175" s="1" cm="1">
        <f t="array" aca="1" ref="BN175" ca="1">IF(AND($B175=BN$28,$B175=$B176-1),NPV(discount_rate,OFFSET(BN140,,,,COUNTA($G$120:$CE$120)-COUNTA($G$120:BN$120)+1)-OFFSET(BN141,,,,COUNTA($G$120:$CE$120)-COUNTA($G$120:BN$120)+1))*(1+discount_rate),0)</f>
        <v>0</v>
      </c>
      <c r="BO175" s="1" cm="1">
        <f t="array" aca="1" ref="BO175" ca="1">IF(AND($B175=BO$28,$B175=$B176-1),NPV(discount_rate,OFFSET(BO140,,,,COUNTA($G$120:$CE$120)-COUNTA($G$120:BO$120)+1)-OFFSET(BO141,,,,COUNTA($G$120:$CE$120)-COUNTA($G$120:BO$120)+1))*(1+discount_rate),0)</f>
        <v>0</v>
      </c>
      <c r="BP175" s="1" cm="1">
        <f t="array" aca="1" ref="BP175" ca="1">IF(AND($B175=BP$28,$B175=$B176-1),NPV(discount_rate,OFFSET(BP140,,,,COUNTA($G$120:$CE$120)-COUNTA($G$120:BP$120)+1)-OFFSET(BP141,,,,COUNTA($G$120:$CE$120)-COUNTA($G$120:BP$120)+1))*(1+discount_rate),0)</f>
        <v>0</v>
      </c>
      <c r="BQ175" s="1" cm="1">
        <f t="array" aca="1" ref="BQ175" ca="1">IF(AND($B175=BQ$28,$B175=$B176-1),NPV(discount_rate,OFFSET(BQ140,,,,COUNTA($G$120:$CE$120)-COUNTA($G$120:BQ$120)+1)-OFFSET(BQ141,,,,COUNTA($G$120:$CE$120)-COUNTA($G$120:BQ$120)+1))*(1+discount_rate),0)</f>
        <v>0</v>
      </c>
      <c r="BR175" s="1" cm="1">
        <f t="array" aca="1" ref="BR175" ca="1">IF(AND($B175=BR$28,$B175=$B176-1),NPV(discount_rate,OFFSET(BR140,,,,COUNTA($G$120:$CE$120)-COUNTA($G$120:BR$120)+1)-OFFSET(BR141,,,,COUNTA($G$120:$CE$120)-COUNTA($G$120:BR$120)+1))*(1+discount_rate),0)</f>
        <v>0</v>
      </c>
      <c r="BS175" s="1" cm="1">
        <f t="array" aca="1" ref="BS175" ca="1">IF(AND($B175=BS$28,$B175=$B176-1),NPV(discount_rate,OFFSET(BS140,,,,COUNTA($G$120:$CE$120)-COUNTA($G$120:BS$120)+1)-OFFSET(BS141,,,,COUNTA($G$120:$CE$120)-COUNTA($G$120:BS$120)+1))*(1+discount_rate),0)</f>
        <v>0</v>
      </c>
      <c r="BT175" s="1" cm="1">
        <f t="array" aca="1" ref="BT175" ca="1">IF(AND($B175=BT$28,$B175=$B176-1),NPV(discount_rate,OFFSET(BT140,,,,COUNTA($G$120:$CE$120)-COUNTA($G$120:BT$120)+1)-OFFSET(BT141,,,,COUNTA($G$120:$CE$120)-COUNTA($G$120:BT$120)+1))*(1+discount_rate),0)</f>
        <v>0</v>
      </c>
      <c r="BU175" s="1" cm="1">
        <f t="array" aca="1" ref="BU175" ca="1">IF(AND($B175=BU$28,$B175=$B176-1),NPV(discount_rate,OFFSET(BU140,,,,COUNTA($G$120:$CE$120)-COUNTA($G$120:BU$120)+1)-OFFSET(BU141,,,,COUNTA($G$120:$CE$120)-COUNTA($G$120:BU$120)+1))*(1+discount_rate),0)</f>
        <v>0</v>
      </c>
      <c r="BV175" s="1" cm="1">
        <f t="array" aca="1" ref="BV175" ca="1">IF(AND($B175=BV$28,$B175=$B176-1),NPV(discount_rate,OFFSET(BV140,,,,COUNTA($G$120:$CE$120)-COUNTA($G$120:BV$120)+1)-OFFSET(BV141,,,,COUNTA($G$120:$CE$120)-COUNTA($G$120:BV$120)+1))*(1+discount_rate),0)</f>
        <v>0</v>
      </c>
      <c r="BW175" s="1" cm="1">
        <f t="array" aca="1" ref="BW175" ca="1">IF(AND($B175=BW$28,$B175=$B176-1),NPV(discount_rate,OFFSET(BW140,,,,COUNTA($G$120:$CE$120)-COUNTA($G$120:BW$120)+1)-OFFSET(BW141,,,,COUNTA($G$120:$CE$120)-COUNTA($G$120:BW$120)+1))*(1+discount_rate),0)</f>
        <v>0</v>
      </c>
      <c r="BX175" s="1" cm="1">
        <f t="array" aca="1" ref="BX175" ca="1">IF(AND($B175=BX$28,$B175=$B176-1),NPV(discount_rate,OFFSET(BX140,,,,COUNTA($G$120:$CE$120)-COUNTA($G$120:BX$120)+1)-OFFSET(BX141,,,,COUNTA($G$120:$CE$120)-COUNTA($G$120:BX$120)+1))*(1+discount_rate),0)</f>
        <v>0</v>
      </c>
      <c r="BY175" s="1" cm="1">
        <f t="array" aca="1" ref="BY175" ca="1">IF(AND($B175=BY$28,$B175=$B176-1),NPV(discount_rate,OFFSET(BY140,,,,COUNTA($G$120:$CE$120)-COUNTA($G$120:BY$120)+1)-OFFSET(BY141,,,,COUNTA($G$120:$CE$120)-COUNTA($G$120:BY$120)+1))*(1+discount_rate),0)</f>
        <v>0</v>
      </c>
      <c r="BZ175" s="1" cm="1">
        <f t="array" aca="1" ref="BZ175" ca="1">IF(AND($B175=BZ$28,$B175=$B176-1),NPV(discount_rate,OFFSET(BZ140,,,,COUNTA($G$120:$CE$120)-COUNTA($G$120:BZ$120)+1)-OFFSET(BZ141,,,,COUNTA($G$120:$CE$120)-COUNTA($G$120:BZ$120)+1))*(1+discount_rate),0)</f>
        <v>0</v>
      </c>
      <c r="CA175" s="1" cm="1">
        <f t="array" aca="1" ref="CA175" ca="1">IF(AND($B175=CA$28,$B175=$B176-1),NPV(discount_rate,OFFSET(CA140,,,,COUNTA($G$120:$CE$120)-COUNTA($G$120:CA$120)+1)-OFFSET(CA141,,,,COUNTA($G$120:$CE$120)-COUNTA($G$120:CA$120)+1))*(1+discount_rate),0)</f>
        <v>0</v>
      </c>
      <c r="CB175" s="1" cm="1">
        <f t="array" aca="1" ref="CB175" ca="1">IF(AND($B175=CB$28,$B175=$B176-1),NPV(discount_rate,OFFSET(CB140,,,,COUNTA($G$120:$CE$120)-COUNTA($G$120:CB$120)+1)-OFFSET(CB141,,,,COUNTA($G$120:$CE$120)-COUNTA($G$120:CB$120)+1))*(1+discount_rate),0)</f>
        <v>0</v>
      </c>
      <c r="CC175" s="1" cm="1">
        <f t="array" aca="1" ref="CC175" ca="1">IF(AND($B175=CC$28,$B175=$B176-1),NPV(discount_rate,OFFSET(CC140,,,,COUNTA($G$120:$CE$120)-COUNTA($G$120:CC$120)+1)-OFFSET(CC141,,,,COUNTA($G$120:$CE$120)-COUNTA($G$120:CC$120)+1))*(1+discount_rate),0)</f>
        <v>0</v>
      </c>
      <c r="CD175" s="1" cm="1">
        <f t="array" aca="1" ref="CD175" ca="1">IF(AND($B175=CD$28,$B175=$B176-1),NPV(discount_rate,OFFSET(CD140,,,,COUNTA($G$120:$CE$120)-COUNTA($G$120:CD$120)+1)-OFFSET(CD141,,,,COUNTA($G$120:$CE$120)-COUNTA($G$120:CD$120)+1))*(1+discount_rate),0)</f>
        <v>0</v>
      </c>
      <c r="CE175" s="1" cm="1">
        <f t="array" aca="1" ref="CE175" ca="1">IF(AND($B175=CE$28,$B175=$B176-1),NPV(discount_rate,OFFSET(CE140,,,,COUNTA($G$120:$CE$120)-COUNTA($G$120:CE$120)+1)-OFFSET(CE141,,,,COUNTA($G$120:$CE$120)-COUNTA($G$120:CE$120)+1))*(1+discount_rate),0)</f>
        <v>0</v>
      </c>
    </row>
    <row r="176" spans="2:83" x14ac:dyDescent="0.35">
      <c r="B176">
        <f t="shared" si="164"/>
        <v>2045</v>
      </c>
      <c r="D176" t="s">
        <v>29</v>
      </c>
      <c r="G176" s="1" cm="1">
        <f t="array" aca="1" ref="G176" ca="1">IF(AND($B176=G$28,$B176=$B177-1),NPV(discount_rate,OFFSET(G141,,,,COUNTA($G$120:$CE$120)-COUNTA($G$120:G$120)+1)-OFFSET(G142,,,,COUNTA($G$120:$CE$120)-COUNTA($G$120:G$120)+1))*(1+discount_rate),0)</f>
        <v>0</v>
      </c>
      <c r="H176" s="1" cm="1">
        <f t="array" aca="1" ref="H176" ca="1">IF(AND($B176=H$28,$B176=$B177-1),NPV(discount_rate,OFFSET(H141,,,,COUNTA($G$120:$CE$120)-COUNTA($G$120:H$120)+1)-OFFSET(H142,,,,COUNTA($G$120:$CE$120)-COUNTA($G$120:H$120)+1))*(1+discount_rate),0)</f>
        <v>0</v>
      </c>
      <c r="I176" s="1" cm="1">
        <f t="array" aca="1" ref="I176" ca="1">IF(AND($B176=I$28,$B176=$B177-1),NPV(discount_rate,OFFSET(I141,,,,COUNTA($G$120:$CE$120)-COUNTA($G$120:I$120)+1)-OFFSET(I142,,,,COUNTA($G$120:$CE$120)-COUNTA($G$120:I$120)+1))*(1+discount_rate),0)</f>
        <v>0</v>
      </c>
      <c r="J176" s="1" cm="1">
        <f t="array" aca="1" ref="J176" ca="1">IF(AND($B176=J$28,$B176=$B177-1),NPV(discount_rate,OFFSET(J141,,,,COUNTA($G$120:$CE$120)-COUNTA($G$120:J$120)+1)-OFFSET(J142,,,,COUNTA($G$120:$CE$120)-COUNTA($G$120:J$120)+1))*(1+discount_rate),0)</f>
        <v>0</v>
      </c>
      <c r="K176" s="1" cm="1">
        <f t="array" aca="1" ref="K176" ca="1">IF(AND($B176=K$28,$B176=$B177-1),NPV(discount_rate,OFFSET(K141,,,,COUNTA($G$120:$CE$120)-COUNTA($G$120:K$120)+1)-OFFSET(K142,,,,COUNTA($G$120:$CE$120)-COUNTA($G$120:K$120)+1))*(1+discount_rate),0)</f>
        <v>0</v>
      </c>
      <c r="L176" s="1" cm="1">
        <f t="array" aca="1" ref="L176" ca="1">IF(AND($B176=L$28,$B176=$B177-1),NPV(discount_rate,OFFSET(L141,,,,COUNTA($G$120:$CE$120)-COUNTA($G$120:L$120)+1)-OFFSET(L142,,,,COUNTA($G$120:$CE$120)-COUNTA($G$120:L$120)+1))*(1+discount_rate),0)</f>
        <v>0</v>
      </c>
      <c r="M176" s="1" cm="1">
        <f t="array" aca="1" ref="M176" ca="1">IF(AND($B176=M$28,$B176=$B177-1),NPV(discount_rate,OFFSET(M141,,,,COUNTA($G$120:$CE$120)-COUNTA($G$120:M$120)+1)-OFFSET(M142,,,,COUNTA($G$120:$CE$120)-COUNTA($G$120:M$120)+1))*(1+discount_rate),0)</f>
        <v>0</v>
      </c>
      <c r="N176" s="1" cm="1">
        <f t="array" aca="1" ref="N176" ca="1">IF(AND($B176=N$28,$B176=$B177-1),NPV(discount_rate,OFFSET(N141,,,,COUNTA($G$120:$CE$120)-COUNTA($G$120:N$120)+1)-OFFSET(N142,,,,COUNTA($G$120:$CE$120)-COUNTA($G$120:N$120)+1))*(1+discount_rate),0)</f>
        <v>0</v>
      </c>
      <c r="O176" s="1" cm="1">
        <f t="array" aca="1" ref="O176" ca="1">IF(AND($B176=O$28,$B176=$B177-1),NPV(discount_rate,OFFSET(O141,,,,COUNTA($G$120:$CE$120)-COUNTA($G$120:O$120)+1)-OFFSET(O142,,,,COUNTA($G$120:$CE$120)-COUNTA($G$120:O$120)+1))*(1+discount_rate),0)</f>
        <v>0</v>
      </c>
      <c r="P176" s="1" cm="1">
        <f t="array" aca="1" ref="P176" ca="1">IF(AND($B176=P$28,$B176=$B177-1),NPV(discount_rate,OFFSET(P141,,,,COUNTA($G$120:$CE$120)-COUNTA($G$120:P$120)+1)-OFFSET(P142,,,,COUNTA($G$120:$CE$120)-COUNTA($G$120:P$120)+1))*(1+discount_rate),0)</f>
        <v>0</v>
      </c>
      <c r="Q176" s="1" cm="1">
        <f t="array" aca="1" ref="Q176" ca="1">IF(AND($B176=Q$28,$B176=$B177-1),NPV(discount_rate,OFFSET(Q141,,,,COUNTA($G$120:$CE$120)-COUNTA($G$120:Q$120)+1)-OFFSET(Q142,,,,COUNTA($G$120:$CE$120)-COUNTA($G$120:Q$120)+1))*(1+discount_rate),0)</f>
        <v>0</v>
      </c>
      <c r="R176" s="1" cm="1">
        <f t="array" aca="1" ref="R176" ca="1">IF(AND($B176=R$28,$B176=$B177-1),NPV(discount_rate,OFFSET(R141,,,,COUNTA($G$120:$CE$120)-COUNTA($G$120:R$120)+1)-OFFSET(R142,,,,COUNTA($G$120:$CE$120)-COUNTA($G$120:R$120)+1))*(1+discount_rate),0)</f>
        <v>0</v>
      </c>
      <c r="S176" s="1" cm="1">
        <f t="array" aca="1" ref="S176" ca="1">IF(AND($B176=S$28,$B176=$B177-1),NPV(discount_rate,OFFSET(S141,,,,COUNTA($G$120:$CE$120)-COUNTA($G$120:S$120)+1)-OFFSET(S142,,,,COUNTA($G$120:$CE$120)-COUNTA($G$120:S$120)+1))*(1+discount_rate),0)</f>
        <v>0</v>
      </c>
      <c r="T176" s="1" cm="1">
        <f t="array" aca="1" ref="T176" ca="1">IF(AND($B176=T$28,$B176=$B177-1),NPV(discount_rate,OFFSET(T141,,,,COUNTA($G$120:$CE$120)-COUNTA($G$120:T$120)+1)-OFFSET(T142,,,,COUNTA($G$120:$CE$120)-COUNTA($G$120:T$120)+1))*(1+discount_rate),0)</f>
        <v>0</v>
      </c>
      <c r="U176" s="1" cm="1">
        <f t="array" aca="1" ref="U176" ca="1">IF(AND($B176=U$28,$B176=$B177-1),NPV(discount_rate,OFFSET(U141,,,,COUNTA($G$120:$CE$120)-COUNTA($G$120:U$120)+1)-OFFSET(U142,,,,COUNTA($G$120:$CE$120)-COUNTA($G$120:U$120)+1))*(1+discount_rate),0)</f>
        <v>0</v>
      </c>
      <c r="V176" s="1" cm="1">
        <f t="array" aca="1" ref="V176" ca="1">IF(AND($B176=V$28,$B176=$B177-1),NPV(discount_rate,OFFSET(V141,,,,COUNTA($G$120:$CE$120)-COUNTA($G$120:V$120)+1)-OFFSET(V142,,,,COUNTA($G$120:$CE$120)-COUNTA($G$120:V$120)+1))*(1+discount_rate),0)</f>
        <v>0</v>
      </c>
      <c r="W176" s="1" cm="1">
        <f t="array" aca="1" ref="W176" ca="1">IF(AND($B176=W$28,$B176=$B177-1),NPV(discount_rate,OFFSET(W141,,,,COUNTA($G$120:$CE$120)-COUNTA($G$120:W$120)+1)-OFFSET(W142,,,,COUNTA($G$120:$CE$120)-COUNTA($G$120:W$120)+1))*(1+discount_rate),0)</f>
        <v>0</v>
      </c>
      <c r="X176" s="1" cm="1">
        <f t="array" aca="1" ref="X176" ca="1">IF(AND($B176=X$28,$B176=$B177-1),NPV(discount_rate,OFFSET(X141,,,,COUNTA($G$120:$CE$120)-COUNTA($G$120:X$120)+1)-OFFSET(X142,,,,COUNTA($G$120:$CE$120)-COUNTA($G$120:X$120)+1))*(1+discount_rate),0)</f>
        <v>0</v>
      </c>
      <c r="Y176" s="1" cm="1">
        <f t="array" aca="1" ref="Y176" ca="1">IF(AND($B176=Y$28,$B176=$B177-1),NPV(discount_rate,OFFSET(Y141,,,,COUNTA($G$120:$CE$120)-COUNTA($G$120:Y$120)+1)-OFFSET(Y142,,,,COUNTA($G$120:$CE$120)-COUNTA($G$120:Y$120)+1))*(1+discount_rate),0)</f>
        <v>0</v>
      </c>
      <c r="Z176" s="1" cm="1">
        <f t="array" aca="1" ref="Z176" ca="1">IF(AND($B176=Z$28,$B176=$B177-1),NPV(discount_rate,OFFSET(Z141,,,,COUNTA($G$120:$CE$120)-COUNTA($G$120:Z$120)+1)-OFFSET(Z142,,,,COUNTA($G$120:$CE$120)-COUNTA($G$120:Z$120)+1))*(1+discount_rate),0)</f>
        <v>0</v>
      </c>
      <c r="AA176" s="1" cm="1">
        <f t="array" aca="1" ref="AA176" ca="1">IF(AND($B176=AA$28,$B176=$B177-1),NPV(discount_rate,OFFSET(AA141,,,,COUNTA($G$120:$CE$120)-COUNTA($G$120:AA$120)+1)-OFFSET(AA142,,,,COUNTA($G$120:$CE$120)-COUNTA($G$120:AA$120)+1))*(1+discount_rate),0)</f>
        <v>0</v>
      </c>
      <c r="AB176" s="1" cm="1">
        <f t="array" aca="1" ref="AB176" ca="1">IF(AND($B176=AB$28,$B176=$B177-1),NPV(discount_rate,OFFSET(AB141,,,,COUNTA($G$120:$CE$120)-COUNTA($G$120:AB$120)+1)-OFFSET(AB142,,,,COUNTA($G$120:$CE$120)-COUNTA($G$120:AB$120)+1))*(1+discount_rate),0)</f>
        <v>244.70502431803408</v>
      </c>
      <c r="AC176" s="1" cm="1">
        <f t="array" aca="1" ref="AC176" ca="1">IF(AND($B176=AC$28,$B176=$B177-1),NPV(discount_rate,OFFSET(AC141,,,,COUNTA($G$120:$CE$120)-COUNTA($G$120:AC$120)+1)-OFFSET(AC142,,,,COUNTA($G$120:$CE$120)-COUNTA($G$120:AC$120)+1))*(1+discount_rate),0)</f>
        <v>0</v>
      </c>
      <c r="AD176" s="1" cm="1">
        <f t="array" aca="1" ref="AD176" ca="1">IF(AND($B176=AD$28,$B176=$B177-1),NPV(discount_rate,OFFSET(AD141,,,,COUNTA($G$120:$CE$120)-COUNTA($G$120:AD$120)+1)-OFFSET(AD142,,,,COUNTA($G$120:$CE$120)-COUNTA($G$120:AD$120)+1))*(1+discount_rate),0)</f>
        <v>0</v>
      </c>
      <c r="AE176" s="1" cm="1">
        <f t="array" aca="1" ref="AE176" ca="1">IF(AND($B176=AE$28,$B176=$B177-1),NPV(discount_rate,OFFSET(AE141,,,,COUNTA($G$120:$CE$120)-COUNTA($G$120:AE$120)+1)-OFFSET(AE142,,,,COUNTA($G$120:$CE$120)-COUNTA($G$120:AE$120)+1))*(1+discount_rate),0)</f>
        <v>0</v>
      </c>
      <c r="AF176" s="1" cm="1">
        <f t="array" aca="1" ref="AF176" ca="1">IF(AND($B176=AF$28,$B176=$B177-1),NPV(discount_rate,OFFSET(AF141,,,,COUNTA($G$120:$CE$120)-COUNTA($G$120:AF$120)+1)-OFFSET(AF142,,,,COUNTA($G$120:$CE$120)-COUNTA($G$120:AF$120)+1))*(1+discount_rate),0)</f>
        <v>0</v>
      </c>
      <c r="AG176" s="1" cm="1">
        <f t="array" aca="1" ref="AG176" ca="1">IF(AND($B176=AG$28,$B176=$B177-1),NPV(discount_rate,OFFSET(AG141,,,,COUNTA($G$120:$CE$120)-COUNTA($G$120:AG$120)+1)-OFFSET(AG142,,,,COUNTA($G$120:$CE$120)-COUNTA($G$120:AG$120)+1))*(1+discount_rate),0)</f>
        <v>0</v>
      </c>
      <c r="AH176" s="1" cm="1">
        <f t="array" aca="1" ref="AH176" ca="1">IF(AND($B176=AH$28,$B176=$B177-1),NPV(discount_rate,OFFSET(AH141,,,,COUNTA($G$120:$CE$120)-COUNTA($G$120:AH$120)+1)-OFFSET(AH142,,,,COUNTA($G$120:$CE$120)-COUNTA($G$120:AH$120)+1))*(1+discount_rate),0)</f>
        <v>0</v>
      </c>
      <c r="AI176" s="1" cm="1">
        <f t="array" aca="1" ref="AI176" ca="1">IF(AND($B176=AI$28,$B176=$B177-1),NPV(discount_rate,OFFSET(AI141,,,,COUNTA($G$120:$CE$120)-COUNTA($G$120:AI$120)+1)-OFFSET(AI142,,,,COUNTA($G$120:$CE$120)-COUNTA($G$120:AI$120)+1))*(1+discount_rate),0)</f>
        <v>0</v>
      </c>
      <c r="AJ176" s="1" cm="1">
        <f t="array" aca="1" ref="AJ176" ca="1">IF(AND($B176=AJ$28,$B176=$B177-1),NPV(discount_rate,OFFSET(AJ141,,,,COUNTA($G$120:$CE$120)-COUNTA($G$120:AJ$120)+1)-OFFSET(AJ142,,,,COUNTA($G$120:$CE$120)-COUNTA($G$120:AJ$120)+1))*(1+discount_rate),0)</f>
        <v>0</v>
      </c>
      <c r="AK176" s="1" cm="1">
        <f t="array" aca="1" ref="AK176" ca="1">IF(AND($B176=AK$28,$B176=$B177-1),NPV(discount_rate,OFFSET(AK141,,,,COUNTA($G$120:$CE$120)-COUNTA($G$120:AK$120)+1)-OFFSET(AK142,,,,COUNTA($G$120:$CE$120)-COUNTA($G$120:AK$120)+1))*(1+discount_rate),0)</f>
        <v>0</v>
      </c>
      <c r="AL176" s="1" cm="1">
        <f t="array" aca="1" ref="AL176" ca="1">IF(AND($B176=AL$28,$B176=$B177-1),NPV(discount_rate,OFFSET(AL141,,,,COUNTA($G$120:$CE$120)-COUNTA($G$120:AL$120)+1)-OFFSET(AL142,,,,COUNTA($G$120:$CE$120)-COUNTA($G$120:AL$120)+1))*(1+discount_rate),0)</f>
        <v>0</v>
      </c>
      <c r="AM176" s="1" cm="1">
        <f t="array" aca="1" ref="AM176" ca="1">IF(AND($B176=AM$28,$B176=$B177-1),NPV(discount_rate,OFFSET(AM141,,,,COUNTA($G$120:$CE$120)-COUNTA($G$120:AM$120)+1)-OFFSET(AM142,,,,COUNTA($G$120:$CE$120)-COUNTA($G$120:AM$120)+1))*(1+discount_rate),0)</f>
        <v>0</v>
      </c>
      <c r="AN176" s="1" cm="1">
        <f t="array" aca="1" ref="AN176" ca="1">IF(AND($B176=AN$28,$B176=$B177-1),NPV(discount_rate,OFFSET(AN141,,,,COUNTA($G$120:$CE$120)-COUNTA($G$120:AN$120)+1)-OFFSET(AN142,,,,COUNTA($G$120:$CE$120)-COUNTA($G$120:AN$120)+1))*(1+discount_rate),0)</f>
        <v>0</v>
      </c>
      <c r="AO176" s="1" cm="1">
        <f t="array" aca="1" ref="AO176" ca="1">IF(AND($B176=AO$28,$B176=$B177-1),NPV(discount_rate,OFFSET(AO141,,,,COUNTA($G$120:$CE$120)-COUNTA($G$120:AO$120)+1)-OFFSET(AO142,,,,COUNTA($G$120:$CE$120)-COUNTA($G$120:AO$120)+1))*(1+discount_rate),0)</f>
        <v>0</v>
      </c>
      <c r="AP176" s="1" cm="1">
        <f t="array" aca="1" ref="AP176" ca="1">IF(AND($B176=AP$28,$B176=$B177-1),NPV(discount_rate,OFFSET(AP141,,,,COUNTA($G$120:$CE$120)-COUNTA($G$120:AP$120)+1)-OFFSET(AP142,,,,COUNTA($G$120:$CE$120)-COUNTA($G$120:AP$120)+1))*(1+discount_rate),0)</f>
        <v>0</v>
      </c>
      <c r="AQ176" s="1" cm="1">
        <f t="array" aca="1" ref="AQ176" ca="1">IF(AND($B176=AQ$28,$B176=$B177-1),NPV(discount_rate,OFFSET(AQ141,,,,COUNTA($G$120:$CE$120)-COUNTA($G$120:AQ$120)+1)-OFFSET(AQ142,,,,COUNTA($G$120:$CE$120)-COUNTA($G$120:AQ$120)+1))*(1+discount_rate),0)</f>
        <v>0</v>
      </c>
      <c r="AR176" s="1" cm="1">
        <f t="array" aca="1" ref="AR176" ca="1">IF(AND($B176=AR$28,$B176=$B177-1),NPV(discount_rate,OFFSET(AR141,,,,COUNTA($G$120:$CE$120)-COUNTA($G$120:AR$120)+1)-OFFSET(AR142,,,,COUNTA($G$120:$CE$120)-COUNTA($G$120:AR$120)+1))*(1+discount_rate),0)</f>
        <v>0</v>
      </c>
      <c r="AS176" s="1" cm="1">
        <f t="array" aca="1" ref="AS176" ca="1">IF(AND($B176=AS$28,$B176=$B177-1),NPV(discount_rate,OFFSET(AS141,,,,COUNTA($G$120:$CE$120)-COUNTA($G$120:AS$120)+1)-OFFSET(AS142,,,,COUNTA($G$120:$CE$120)-COUNTA($G$120:AS$120)+1))*(1+discount_rate),0)</f>
        <v>0</v>
      </c>
      <c r="AT176" s="1" cm="1">
        <f t="array" aca="1" ref="AT176" ca="1">IF(AND($B176=AT$28,$B176=$B177-1),NPV(discount_rate,OFFSET(AT141,,,,COUNTA($G$120:$CE$120)-COUNTA($G$120:AT$120)+1)-OFFSET(AT142,,,,COUNTA($G$120:$CE$120)-COUNTA($G$120:AT$120)+1))*(1+discount_rate),0)</f>
        <v>0</v>
      </c>
      <c r="AU176" s="1" cm="1">
        <f t="array" aca="1" ref="AU176" ca="1">IF(AND($B176=AU$28,$B176=$B177-1),NPV(discount_rate,OFFSET(AU141,,,,COUNTA($G$120:$CE$120)-COUNTA($G$120:AU$120)+1)-OFFSET(AU142,,,,COUNTA($G$120:$CE$120)-COUNTA($G$120:AU$120)+1))*(1+discount_rate),0)</f>
        <v>0</v>
      </c>
      <c r="AV176" s="1" cm="1">
        <f t="array" aca="1" ref="AV176" ca="1">IF(AND($B176=AV$28,$B176=$B177-1),NPV(discount_rate,OFFSET(AV141,,,,COUNTA($G$120:$CE$120)-COUNTA($G$120:AV$120)+1)-OFFSET(AV142,,,,COUNTA($G$120:$CE$120)-COUNTA($G$120:AV$120)+1))*(1+discount_rate),0)</f>
        <v>0</v>
      </c>
      <c r="AW176" s="1" cm="1">
        <f t="array" aca="1" ref="AW176" ca="1">IF(AND($B176=AW$28,$B176=$B177-1),NPV(discount_rate,OFFSET(AW141,,,,COUNTA($G$120:$CE$120)-COUNTA($G$120:AW$120)+1)-OFFSET(AW142,,,,COUNTA($G$120:$CE$120)-COUNTA($G$120:AW$120)+1))*(1+discount_rate),0)</f>
        <v>0</v>
      </c>
      <c r="AX176" s="1" cm="1">
        <f t="array" aca="1" ref="AX176" ca="1">IF(AND($B176=AX$28,$B176=$B177-1),NPV(discount_rate,OFFSET(AX141,,,,COUNTA($G$120:$CE$120)-COUNTA($G$120:AX$120)+1)-OFFSET(AX142,,,,COUNTA($G$120:$CE$120)-COUNTA($G$120:AX$120)+1))*(1+discount_rate),0)</f>
        <v>0</v>
      </c>
      <c r="AY176" s="1" cm="1">
        <f t="array" aca="1" ref="AY176" ca="1">IF(AND($B176=AY$28,$B176=$B177-1),NPV(discount_rate,OFFSET(AY141,,,,COUNTA($G$120:$CE$120)-COUNTA($G$120:AY$120)+1)-OFFSET(AY142,,,,COUNTA($G$120:$CE$120)-COUNTA($G$120:AY$120)+1))*(1+discount_rate),0)</f>
        <v>0</v>
      </c>
      <c r="AZ176" s="1" cm="1">
        <f t="array" aca="1" ref="AZ176" ca="1">IF(AND($B176=AZ$28,$B176=$B177-1),NPV(discount_rate,OFFSET(AZ141,,,,COUNTA($G$120:$CE$120)-COUNTA($G$120:AZ$120)+1)-OFFSET(AZ142,,,,COUNTA($G$120:$CE$120)-COUNTA($G$120:AZ$120)+1))*(1+discount_rate),0)</f>
        <v>0</v>
      </c>
      <c r="BA176" s="1" cm="1">
        <f t="array" aca="1" ref="BA176" ca="1">IF(AND($B176=BA$28,$B176=$B177-1),NPV(discount_rate,OFFSET(BA141,,,,COUNTA($G$120:$CE$120)-COUNTA($G$120:BA$120)+1)-OFFSET(BA142,,,,COUNTA($G$120:$CE$120)-COUNTA($G$120:BA$120)+1))*(1+discount_rate),0)</f>
        <v>0</v>
      </c>
      <c r="BB176" s="1" cm="1">
        <f t="array" aca="1" ref="BB176" ca="1">IF(AND($B176=BB$28,$B176=$B177-1),NPV(discount_rate,OFFSET(BB141,,,,COUNTA($G$120:$CE$120)-COUNTA($G$120:BB$120)+1)-OFFSET(BB142,,,,COUNTA($G$120:$CE$120)-COUNTA($G$120:BB$120)+1))*(1+discount_rate),0)</f>
        <v>0</v>
      </c>
      <c r="BC176" s="1" cm="1">
        <f t="array" aca="1" ref="BC176" ca="1">IF(AND($B176=BC$28,$B176=$B177-1),NPV(discount_rate,OFFSET(BC141,,,,COUNTA($G$120:$CE$120)-COUNTA($G$120:BC$120)+1)-OFFSET(BC142,,,,COUNTA($G$120:$CE$120)-COUNTA($G$120:BC$120)+1))*(1+discount_rate),0)</f>
        <v>0</v>
      </c>
      <c r="BD176" s="1" cm="1">
        <f t="array" aca="1" ref="BD176" ca="1">IF(AND($B176=BD$28,$B176=$B177-1),NPV(discount_rate,OFFSET(BD141,,,,COUNTA($G$120:$CE$120)-COUNTA($G$120:BD$120)+1)-OFFSET(BD142,,,,COUNTA($G$120:$CE$120)-COUNTA($G$120:BD$120)+1))*(1+discount_rate),0)</f>
        <v>0</v>
      </c>
      <c r="BE176" s="1" cm="1">
        <f t="array" aca="1" ref="BE176" ca="1">IF(AND($B176=BE$28,$B176=$B177-1),NPV(discount_rate,OFFSET(BE141,,,,COUNTA($G$120:$CE$120)-COUNTA($G$120:BE$120)+1)-OFFSET(BE142,,,,COUNTA($G$120:$CE$120)-COUNTA($G$120:BE$120)+1))*(1+discount_rate),0)</f>
        <v>0</v>
      </c>
      <c r="BF176" s="1" cm="1">
        <f t="array" aca="1" ref="BF176" ca="1">IF(AND($B176=BF$28,$B176=$B177-1),NPV(discount_rate,OFFSET(BF141,,,,COUNTA($G$120:$CE$120)-COUNTA($G$120:BF$120)+1)-OFFSET(BF142,,,,COUNTA($G$120:$CE$120)-COUNTA($G$120:BF$120)+1))*(1+discount_rate),0)</f>
        <v>0</v>
      </c>
      <c r="BG176" s="1" cm="1">
        <f t="array" aca="1" ref="BG176" ca="1">IF(AND($B176=BG$28,$B176=$B177-1),NPV(discount_rate,OFFSET(BG141,,,,COUNTA($G$120:$CE$120)-COUNTA($G$120:BG$120)+1)-OFFSET(BG142,,,,COUNTA($G$120:$CE$120)-COUNTA($G$120:BG$120)+1))*(1+discount_rate),0)</f>
        <v>0</v>
      </c>
      <c r="BH176" s="1" cm="1">
        <f t="array" aca="1" ref="BH176" ca="1">IF(AND($B176=BH$28,$B176=$B177-1),NPV(discount_rate,OFFSET(BH141,,,,COUNTA($G$120:$CE$120)-COUNTA($G$120:BH$120)+1)-OFFSET(BH142,,,,COUNTA($G$120:$CE$120)-COUNTA($G$120:BH$120)+1))*(1+discount_rate),0)</f>
        <v>0</v>
      </c>
      <c r="BI176" s="1" cm="1">
        <f t="array" aca="1" ref="BI176" ca="1">IF(AND($B176=BI$28,$B176=$B177-1),NPV(discount_rate,OFFSET(BI141,,,,COUNTA($G$120:$CE$120)-COUNTA($G$120:BI$120)+1)-OFFSET(BI142,,,,COUNTA($G$120:$CE$120)-COUNTA($G$120:BI$120)+1))*(1+discount_rate),0)</f>
        <v>0</v>
      </c>
      <c r="BJ176" s="1" cm="1">
        <f t="array" aca="1" ref="BJ176" ca="1">IF(AND($B176=BJ$28,$B176=$B177-1),NPV(discount_rate,OFFSET(BJ141,,,,COUNTA($G$120:$CE$120)-COUNTA($G$120:BJ$120)+1)-OFFSET(BJ142,,,,COUNTA($G$120:$CE$120)-COUNTA($G$120:BJ$120)+1))*(1+discount_rate),0)</f>
        <v>0</v>
      </c>
      <c r="BK176" s="1" cm="1">
        <f t="array" aca="1" ref="BK176" ca="1">IF(AND($B176=BK$28,$B176=$B177-1),NPV(discount_rate,OFFSET(BK141,,,,COUNTA($G$120:$CE$120)-COUNTA($G$120:BK$120)+1)-OFFSET(BK142,,,,COUNTA($G$120:$CE$120)-COUNTA($G$120:BK$120)+1))*(1+discount_rate),0)</f>
        <v>0</v>
      </c>
      <c r="BL176" s="1" cm="1">
        <f t="array" aca="1" ref="BL176" ca="1">IF(AND($B176=BL$28,$B176=$B177-1),NPV(discount_rate,OFFSET(BL141,,,,COUNTA($G$120:$CE$120)-COUNTA($G$120:BL$120)+1)-OFFSET(BL142,,,,COUNTA($G$120:$CE$120)-COUNTA($G$120:BL$120)+1))*(1+discount_rate),0)</f>
        <v>0</v>
      </c>
      <c r="BM176" s="1" cm="1">
        <f t="array" aca="1" ref="BM176" ca="1">IF(AND($B176=BM$28,$B176=$B177-1),NPV(discount_rate,OFFSET(BM141,,,,COUNTA($G$120:$CE$120)-COUNTA($G$120:BM$120)+1)-OFFSET(BM142,,,,COUNTA($G$120:$CE$120)-COUNTA($G$120:BM$120)+1))*(1+discount_rate),0)</f>
        <v>0</v>
      </c>
      <c r="BN176" s="1" cm="1">
        <f t="array" aca="1" ref="BN176" ca="1">IF(AND($B176=BN$28,$B176=$B177-1),NPV(discount_rate,OFFSET(BN141,,,,COUNTA($G$120:$CE$120)-COUNTA($G$120:BN$120)+1)-OFFSET(BN142,,,,COUNTA($G$120:$CE$120)-COUNTA($G$120:BN$120)+1))*(1+discount_rate),0)</f>
        <v>0</v>
      </c>
      <c r="BO176" s="1" cm="1">
        <f t="array" aca="1" ref="BO176" ca="1">IF(AND($B176=BO$28,$B176=$B177-1),NPV(discount_rate,OFFSET(BO141,,,,COUNTA($G$120:$CE$120)-COUNTA($G$120:BO$120)+1)-OFFSET(BO142,,,,COUNTA($G$120:$CE$120)-COUNTA($G$120:BO$120)+1))*(1+discount_rate),0)</f>
        <v>0</v>
      </c>
      <c r="BP176" s="1" cm="1">
        <f t="array" aca="1" ref="BP176" ca="1">IF(AND($B176=BP$28,$B176=$B177-1),NPV(discount_rate,OFFSET(BP141,,,,COUNTA($G$120:$CE$120)-COUNTA($G$120:BP$120)+1)-OFFSET(BP142,,,,COUNTA($G$120:$CE$120)-COUNTA($G$120:BP$120)+1))*(1+discount_rate),0)</f>
        <v>0</v>
      </c>
      <c r="BQ176" s="1" cm="1">
        <f t="array" aca="1" ref="BQ176" ca="1">IF(AND($B176=BQ$28,$B176=$B177-1),NPV(discount_rate,OFFSET(BQ141,,,,COUNTA($G$120:$CE$120)-COUNTA($G$120:BQ$120)+1)-OFFSET(BQ142,,,,COUNTA($G$120:$CE$120)-COUNTA($G$120:BQ$120)+1))*(1+discount_rate),0)</f>
        <v>0</v>
      </c>
      <c r="BR176" s="1" cm="1">
        <f t="array" aca="1" ref="BR176" ca="1">IF(AND($B176=BR$28,$B176=$B177-1),NPV(discount_rate,OFFSET(BR141,,,,COUNTA($G$120:$CE$120)-COUNTA($G$120:BR$120)+1)-OFFSET(BR142,,,,COUNTA($G$120:$CE$120)-COUNTA($G$120:BR$120)+1))*(1+discount_rate),0)</f>
        <v>0</v>
      </c>
      <c r="BS176" s="1" cm="1">
        <f t="array" aca="1" ref="BS176" ca="1">IF(AND($B176=BS$28,$B176=$B177-1),NPV(discount_rate,OFFSET(BS141,,,,COUNTA($G$120:$CE$120)-COUNTA($G$120:BS$120)+1)-OFFSET(BS142,,,,COUNTA($G$120:$CE$120)-COUNTA($G$120:BS$120)+1))*(1+discount_rate),0)</f>
        <v>0</v>
      </c>
      <c r="BT176" s="1" cm="1">
        <f t="array" aca="1" ref="BT176" ca="1">IF(AND($B176=BT$28,$B176=$B177-1),NPV(discount_rate,OFFSET(BT141,,,,COUNTA($G$120:$CE$120)-COUNTA($G$120:BT$120)+1)-OFFSET(BT142,,,,COUNTA($G$120:$CE$120)-COUNTA($G$120:BT$120)+1))*(1+discount_rate),0)</f>
        <v>0</v>
      </c>
      <c r="BU176" s="1" cm="1">
        <f t="array" aca="1" ref="BU176" ca="1">IF(AND($B176=BU$28,$B176=$B177-1),NPV(discount_rate,OFFSET(BU141,,,,COUNTA($G$120:$CE$120)-COUNTA($G$120:BU$120)+1)-OFFSET(BU142,,,,COUNTA($G$120:$CE$120)-COUNTA($G$120:BU$120)+1))*(1+discount_rate),0)</f>
        <v>0</v>
      </c>
      <c r="BV176" s="1" cm="1">
        <f t="array" aca="1" ref="BV176" ca="1">IF(AND($B176=BV$28,$B176=$B177-1),NPV(discount_rate,OFFSET(BV141,,,,COUNTA($G$120:$CE$120)-COUNTA($G$120:BV$120)+1)-OFFSET(BV142,,,,COUNTA($G$120:$CE$120)-COUNTA($G$120:BV$120)+1))*(1+discount_rate),0)</f>
        <v>0</v>
      </c>
      <c r="BW176" s="1" cm="1">
        <f t="array" aca="1" ref="BW176" ca="1">IF(AND($B176=BW$28,$B176=$B177-1),NPV(discount_rate,OFFSET(BW141,,,,COUNTA($G$120:$CE$120)-COUNTA($G$120:BW$120)+1)-OFFSET(BW142,,,,COUNTA($G$120:$CE$120)-COUNTA($G$120:BW$120)+1))*(1+discount_rate),0)</f>
        <v>0</v>
      </c>
      <c r="BX176" s="1" cm="1">
        <f t="array" aca="1" ref="BX176" ca="1">IF(AND($B176=BX$28,$B176=$B177-1),NPV(discount_rate,OFFSET(BX141,,,,COUNTA($G$120:$CE$120)-COUNTA($G$120:BX$120)+1)-OFFSET(BX142,,,,COUNTA($G$120:$CE$120)-COUNTA($G$120:BX$120)+1))*(1+discount_rate),0)</f>
        <v>0</v>
      </c>
      <c r="BY176" s="1" cm="1">
        <f t="array" aca="1" ref="BY176" ca="1">IF(AND($B176=BY$28,$B176=$B177-1),NPV(discount_rate,OFFSET(BY141,,,,COUNTA($G$120:$CE$120)-COUNTA($G$120:BY$120)+1)-OFFSET(BY142,,,,COUNTA($G$120:$CE$120)-COUNTA($G$120:BY$120)+1))*(1+discount_rate),0)</f>
        <v>0</v>
      </c>
      <c r="BZ176" s="1" cm="1">
        <f t="array" aca="1" ref="BZ176" ca="1">IF(AND($B176=BZ$28,$B176=$B177-1),NPV(discount_rate,OFFSET(BZ141,,,,COUNTA($G$120:$CE$120)-COUNTA($G$120:BZ$120)+1)-OFFSET(BZ142,,,,COUNTA($G$120:$CE$120)-COUNTA($G$120:BZ$120)+1))*(1+discount_rate),0)</f>
        <v>0</v>
      </c>
      <c r="CA176" s="1" cm="1">
        <f t="array" aca="1" ref="CA176" ca="1">IF(AND($B176=CA$28,$B176=$B177-1),NPV(discount_rate,OFFSET(CA141,,,,COUNTA($G$120:$CE$120)-COUNTA($G$120:CA$120)+1)-OFFSET(CA142,,,,COUNTA($G$120:$CE$120)-COUNTA($G$120:CA$120)+1))*(1+discount_rate),0)</f>
        <v>0</v>
      </c>
      <c r="CB176" s="1" cm="1">
        <f t="array" aca="1" ref="CB176" ca="1">IF(AND($B176=CB$28,$B176=$B177-1),NPV(discount_rate,OFFSET(CB141,,,,COUNTA($G$120:$CE$120)-COUNTA($G$120:CB$120)+1)-OFFSET(CB142,,,,COUNTA($G$120:$CE$120)-COUNTA($G$120:CB$120)+1))*(1+discount_rate),0)</f>
        <v>0</v>
      </c>
      <c r="CC176" s="1" cm="1">
        <f t="array" aca="1" ref="CC176" ca="1">IF(AND($B176=CC$28,$B176=$B177-1),NPV(discount_rate,OFFSET(CC141,,,,COUNTA($G$120:$CE$120)-COUNTA($G$120:CC$120)+1)-OFFSET(CC142,,,,COUNTA($G$120:$CE$120)-COUNTA($G$120:CC$120)+1))*(1+discount_rate),0)</f>
        <v>0</v>
      </c>
      <c r="CD176" s="1" cm="1">
        <f t="array" aca="1" ref="CD176" ca="1">IF(AND($B176=CD$28,$B176=$B177-1),NPV(discount_rate,OFFSET(CD141,,,,COUNTA($G$120:$CE$120)-COUNTA($G$120:CD$120)+1)-OFFSET(CD142,,,,COUNTA($G$120:$CE$120)-COUNTA($G$120:CD$120)+1))*(1+discount_rate),0)</f>
        <v>0</v>
      </c>
      <c r="CE176" s="1" cm="1">
        <f t="array" aca="1" ref="CE176" ca="1">IF(AND($B176=CE$28,$B176=$B177-1),NPV(discount_rate,OFFSET(CE141,,,,COUNTA($G$120:$CE$120)-COUNTA($G$120:CE$120)+1)-OFFSET(CE142,,,,COUNTA($G$120:$CE$120)-COUNTA($G$120:CE$120)+1))*(1+discount_rate),0)</f>
        <v>0</v>
      </c>
    </row>
    <row r="177" spans="2:83" x14ac:dyDescent="0.35">
      <c r="B177">
        <f t="shared" si="164"/>
        <v>2046</v>
      </c>
      <c r="D177" t="s">
        <v>29</v>
      </c>
      <c r="G177" s="1" cm="1">
        <f t="array" aca="1" ref="G177" ca="1">IF(AND($B177=G$28,$B177=$B178-1),NPV(discount_rate,OFFSET(G142,,,,COUNTA($G$120:$CE$120)-COUNTA($G$120:G$120)+1)-OFFSET(G143,,,,COUNTA($G$120:$CE$120)-COUNTA($G$120:G$120)+1))*(1+discount_rate),0)</f>
        <v>0</v>
      </c>
      <c r="H177" s="1" cm="1">
        <f t="array" aca="1" ref="H177" ca="1">IF(AND($B177=H$28,$B177=$B178-1),NPV(discount_rate,OFFSET(H142,,,,COUNTA($G$120:$CE$120)-COUNTA($G$120:H$120)+1)-OFFSET(H143,,,,COUNTA($G$120:$CE$120)-COUNTA($G$120:H$120)+1))*(1+discount_rate),0)</f>
        <v>0</v>
      </c>
      <c r="I177" s="1" cm="1">
        <f t="array" aca="1" ref="I177" ca="1">IF(AND($B177=I$28,$B177=$B178-1),NPV(discount_rate,OFFSET(I142,,,,COUNTA($G$120:$CE$120)-COUNTA($G$120:I$120)+1)-OFFSET(I143,,,,COUNTA($G$120:$CE$120)-COUNTA($G$120:I$120)+1))*(1+discount_rate),0)</f>
        <v>0</v>
      </c>
      <c r="J177" s="1" cm="1">
        <f t="array" aca="1" ref="J177" ca="1">IF(AND($B177=J$28,$B177=$B178-1),NPV(discount_rate,OFFSET(J142,,,,COUNTA($G$120:$CE$120)-COUNTA($G$120:J$120)+1)-OFFSET(J143,,,,COUNTA($G$120:$CE$120)-COUNTA($G$120:J$120)+1))*(1+discount_rate),0)</f>
        <v>0</v>
      </c>
      <c r="K177" s="1" cm="1">
        <f t="array" aca="1" ref="K177" ca="1">IF(AND($B177=K$28,$B177=$B178-1),NPV(discount_rate,OFFSET(K142,,,,COUNTA($G$120:$CE$120)-COUNTA($G$120:K$120)+1)-OFFSET(K143,,,,COUNTA($G$120:$CE$120)-COUNTA($G$120:K$120)+1))*(1+discount_rate),0)</f>
        <v>0</v>
      </c>
      <c r="L177" s="1" cm="1">
        <f t="array" aca="1" ref="L177" ca="1">IF(AND($B177=L$28,$B177=$B178-1),NPV(discount_rate,OFFSET(L142,,,,COUNTA($G$120:$CE$120)-COUNTA($G$120:L$120)+1)-OFFSET(L143,,,,COUNTA($G$120:$CE$120)-COUNTA($G$120:L$120)+1))*(1+discount_rate),0)</f>
        <v>0</v>
      </c>
      <c r="M177" s="1" cm="1">
        <f t="array" aca="1" ref="M177" ca="1">IF(AND($B177=M$28,$B177=$B178-1),NPV(discount_rate,OFFSET(M142,,,,COUNTA($G$120:$CE$120)-COUNTA($G$120:M$120)+1)-OFFSET(M143,,,,COUNTA($G$120:$CE$120)-COUNTA($G$120:M$120)+1))*(1+discount_rate),0)</f>
        <v>0</v>
      </c>
      <c r="N177" s="1" cm="1">
        <f t="array" aca="1" ref="N177" ca="1">IF(AND($B177=N$28,$B177=$B178-1),NPV(discount_rate,OFFSET(N142,,,,COUNTA($G$120:$CE$120)-COUNTA($G$120:N$120)+1)-OFFSET(N143,,,,COUNTA($G$120:$CE$120)-COUNTA($G$120:N$120)+1))*(1+discount_rate),0)</f>
        <v>0</v>
      </c>
      <c r="O177" s="1" cm="1">
        <f t="array" aca="1" ref="O177" ca="1">IF(AND($B177=O$28,$B177=$B178-1),NPV(discount_rate,OFFSET(O142,,,,COUNTA($G$120:$CE$120)-COUNTA($G$120:O$120)+1)-OFFSET(O143,,,,COUNTA($G$120:$CE$120)-COUNTA($G$120:O$120)+1))*(1+discount_rate),0)</f>
        <v>0</v>
      </c>
      <c r="P177" s="1" cm="1">
        <f t="array" aca="1" ref="P177" ca="1">IF(AND($B177=P$28,$B177=$B178-1),NPV(discount_rate,OFFSET(P142,,,,COUNTA($G$120:$CE$120)-COUNTA($G$120:P$120)+1)-OFFSET(P143,,,,COUNTA($G$120:$CE$120)-COUNTA($G$120:P$120)+1))*(1+discount_rate),0)</f>
        <v>0</v>
      </c>
      <c r="Q177" s="1" cm="1">
        <f t="array" aca="1" ref="Q177" ca="1">IF(AND($B177=Q$28,$B177=$B178-1),NPV(discount_rate,OFFSET(Q142,,,,COUNTA($G$120:$CE$120)-COUNTA($G$120:Q$120)+1)-OFFSET(Q143,,,,COUNTA($G$120:$CE$120)-COUNTA($G$120:Q$120)+1))*(1+discount_rate),0)</f>
        <v>0</v>
      </c>
      <c r="R177" s="1" cm="1">
        <f t="array" aca="1" ref="R177" ca="1">IF(AND($B177=R$28,$B177=$B178-1),NPV(discount_rate,OFFSET(R142,,,,COUNTA($G$120:$CE$120)-COUNTA($G$120:R$120)+1)-OFFSET(R143,,,,COUNTA($G$120:$CE$120)-COUNTA($G$120:R$120)+1))*(1+discount_rate),0)</f>
        <v>0</v>
      </c>
      <c r="S177" s="1" cm="1">
        <f t="array" aca="1" ref="S177" ca="1">IF(AND($B177=S$28,$B177=$B178-1),NPV(discount_rate,OFFSET(S142,,,,COUNTA($G$120:$CE$120)-COUNTA($G$120:S$120)+1)-OFFSET(S143,,,,COUNTA($G$120:$CE$120)-COUNTA($G$120:S$120)+1))*(1+discount_rate),0)</f>
        <v>0</v>
      </c>
      <c r="T177" s="1" cm="1">
        <f t="array" aca="1" ref="T177" ca="1">IF(AND($B177=T$28,$B177=$B178-1),NPV(discount_rate,OFFSET(T142,,,,COUNTA($G$120:$CE$120)-COUNTA($G$120:T$120)+1)-OFFSET(T143,,,,COUNTA($G$120:$CE$120)-COUNTA($G$120:T$120)+1))*(1+discount_rate),0)</f>
        <v>0</v>
      </c>
      <c r="U177" s="1" cm="1">
        <f t="array" aca="1" ref="U177" ca="1">IF(AND($B177=U$28,$B177=$B178-1),NPV(discount_rate,OFFSET(U142,,,,COUNTA($G$120:$CE$120)-COUNTA($G$120:U$120)+1)-OFFSET(U143,,,,COUNTA($G$120:$CE$120)-COUNTA($G$120:U$120)+1))*(1+discount_rate),0)</f>
        <v>0</v>
      </c>
      <c r="V177" s="1" cm="1">
        <f t="array" aca="1" ref="V177" ca="1">IF(AND($B177=V$28,$B177=$B178-1),NPV(discount_rate,OFFSET(V142,,,,COUNTA($G$120:$CE$120)-COUNTA($G$120:V$120)+1)-OFFSET(V143,,,,COUNTA($G$120:$CE$120)-COUNTA($G$120:V$120)+1))*(1+discount_rate),0)</f>
        <v>0</v>
      </c>
      <c r="W177" s="1" cm="1">
        <f t="array" aca="1" ref="W177" ca="1">IF(AND($B177=W$28,$B177=$B178-1),NPV(discount_rate,OFFSET(W142,,,,COUNTA($G$120:$CE$120)-COUNTA($G$120:W$120)+1)-OFFSET(W143,,,,COUNTA($G$120:$CE$120)-COUNTA($G$120:W$120)+1))*(1+discount_rate),0)</f>
        <v>0</v>
      </c>
      <c r="X177" s="1" cm="1">
        <f t="array" aca="1" ref="X177" ca="1">IF(AND($B177=X$28,$B177=$B178-1),NPV(discount_rate,OFFSET(X142,,,,COUNTA($G$120:$CE$120)-COUNTA($G$120:X$120)+1)-OFFSET(X143,,,,COUNTA($G$120:$CE$120)-COUNTA($G$120:X$120)+1))*(1+discount_rate),0)</f>
        <v>0</v>
      </c>
      <c r="Y177" s="1" cm="1">
        <f t="array" aca="1" ref="Y177" ca="1">IF(AND($B177=Y$28,$B177=$B178-1),NPV(discount_rate,OFFSET(Y142,,,,COUNTA($G$120:$CE$120)-COUNTA($G$120:Y$120)+1)-OFFSET(Y143,,,,COUNTA($G$120:$CE$120)-COUNTA($G$120:Y$120)+1))*(1+discount_rate),0)</f>
        <v>0</v>
      </c>
      <c r="Z177" s="1" cm="1">
        <f t="array" aca="1" ref="Z177" ca="1">IF(AND($B177=Z$28,$B177=$B178-1),NPV(discount_rate,OFFSET(Z142,,,,COUNTA($G$120:$CE$120)-COUNTA($G$120:Z$120)+1)-OFFSET(Z143,,,,COUNTA($G$120:$CE$120)-COUNTA($G$120:Z$120)+1))*(1+discount_rate),0)</f>
        <v>0</v>
      </c>
      <c r="AA177" s="1" cm="1">
        <f t="array" aca="1" ref="AA177" ca="1">IF(AND($B177=AA$28,$B177=$B178-1),NPV(discount_rate,OFFSET(AA142,,,,COUNTA($G$120:$CE$120)-COUNTA($G$120:AA$120)+1)-OFFSET(AA143,,,,COUNTA($G$120:$CE$120)-COUNTA($G$120:AA$120)+1))*(1+discount_rate),0)</f>
        <v>0</v>
      </c>
      <c r="AB177" s="1" cm="1">
        <f t="array" aca="1" ref="AB177" ca="1">IF(AND($B177=AB$28,$B177=$B178-1),NPV(discount_rate,OFFSET(AB142,,,,COUNTA($G$120:$CE$120)-COUNTA($G$120:AB$120)+1)-OFFSET(AB143,,,,COUNTA($G$120:$CE$120)-COUNTA($G$120:AB$120)+1))*(1+discount_rate),0)</f>
        <v>0</v>
      </c>
      <c r="AC177" s="1" cm="1">
        <f t="array" aca="1" ref="AC177" ca="1">IF(AND($B177=AC$28,$B177=$B178-1),NPV(discount_rate,OFFSET(AC142,,,,COUNTA($G$120:$CE$120)-COUNTA($G$120:AC$120)+1)-OFFSET(AC143,,,,COUNTA($G$120:$CE$120)-COUNTA($G$120:AC$120)+1))*(1+discount_rate),0)</f>
        <v>249.59912480439462</v>
      </c>
      <c r="AD177" s="1" cm="1">
        <f t="array" aca="1" ref="AD177" ca="1">IF(AND($B177=AD$28,$B177=$B178-1),NPV(discount_rate,OFFSET(AD142,,,,COUNTA($G$120:$CE$120)-COUNTA($G$120:AD$120)+1)-OFFSET(AD143,,,,COUNTA($G$120:$CE$120)-COUNTA($G$120:AD$120)+1))*(1+discount_rate),0)</f>
        <v>0</v>
      </c>
      <c r="AE177" s="1" cm="1">
        <f t="array" aca="1" ref="AE177" ca="1">IF(AND($B177=AE$28,$B177=$B178-1),NPV(discount_rate,OFFSET(AE142,,,,COUNTA($G$120:$CE$120)-COUNTA($G$120:AE$120)+1)-OFFSET(AE143,,,,COUNTA($G$120:$CE$120)-COUNTA($G$120:AE$120)+1))*(1+discount_rate),0)</f>
        <v>0</v>
      </c>
      <c r="AF177" s="1" cm="1">
        <f t="array" aca="1" ref="AF177" ca="1">IF(AND($B177=AF$28,$B177=$B178-1),NPV(discount_rate,OFFSET(AF142,,,,COUNTA($G$120:$CE$120)-COUNTA($G$120:AF$120)+1)-OFFSET(AF143,,,,COUNTA($G$120:$CE$120)-COUNTA($G$120:AF$120)+1))*(1+discount_rate),0)</f>
        <v>0</v>
      </c>
      <c r="AG177" s="1" cm="1">
        <f t="array" aca="1" ref="AG177" ca="1">IF(AND($B177=AG$28,$B177=$B178-1),NPV(discount_rate,OFFSET(AG142,,,,COUNTA($G$120:$CE$120)-COUNTA($G$120:AG$120)+1)-OFFSET(AG143,,,,COUNTA($G$120:$CE$120)-COUNTA($G$120:AG$120)+1))*(1+discount_rate),0)</f>
        <v>0</v>
      </c>
      <c r="AH177" s="1" cm="1">
        <f t="array" aca="1" ref="AH177" ca="1">IF(AND($B177=AH$28,$B177=$B178-1),NPV(discount_rate,OFFSET(AH142,,,,COUNTA($G$120:$CE$120)-COUNTA($G$120:AH$120)+1)-OFFSET(AH143,,,,COUNTA($G$120:$CE$120)-COUNTA($G$120:AH$120)+1))*(1+discount_rate),0)</f>
        <v>0</v>
      </c>
      <c r="AI177" s="1" cm="1">
        <f t="array" aca="1" ref="AI177" ca="1">IF(AND($B177=AI$28,$B177=$B178-1),NPV(discount_rate,OFFSET(AI142,,,,COUNTA($G$120:$CE$120)-COUNTA($G$120:AI$120)+1)-OFFSET(AI143,,,,COUNTA($G$120:$CE$120)-COUNTA($G$120:AI$120)+1))*(1+discount_rate),0)</f>
        <v>0</v>
      </c>
      <c r="AJ177" s="1" cm="1">
        <f t="array" aca="1" ref="AJ177" ca="1">IF(AND($B177=AJ$28,$B177=$B178-1),NPV(discount_rate,OFFSET(AJ142,,,,COUNTA($G$120:$CE$120)-COUNTA($G$120:AJ$120)+1)-OFFSET(AJ143,,,,COUNTA($G$120:$CE$120)-COUNTA($G$120:AJ$120)+1))*(1+discount_rate),0)</f>
        <v>0</v>
      </c>
      <c r="AK177" s="1" cm="1">
        <f t="array" aca="1" ref="AK177" ca="1">IF(AND($B177=AK$28,$B177=$B178-1),NPV(discount_rate,OFFSET(AK142,,,,COUNTA($G$120:$CE$120)-COUNTA($G$120:AK$120)+1)-OFFSET(AK143,,,,COUNTA($G$120:$CE$120)-COUNTA($G$120:AK$120)+1))*(1+discount_rate),0)</f>
        <v>0</v>
      </c>
      <c r="AL177" s="1" cm="1">
        <f t="array" aca="1" ref="AL177" ca="1">IF(AND($B177=AL$28,$B177=$B178-1),NPV(discount_rate,OFFSET(AL142,,,,COUNTA($G$120:$CE$120)-COUNTA($G$120:AL$120)+1)-OFFSET(AL143,,,,COUNTA($G$120:$CE$120)-COUNTA($G$120:AL$120)+1))*(1+discount_rate),0)</f>
        <v>0</v>
      </c>
      <c r="AM177" s="1" cm="1">
        <f t="array" aca="1" ref="AM177" ca="1">IF(AND($B177=AM$28,$B177=$B178-1),NPV(discount_rate,OFFSET(AM142,,,,COUNTA($G$120:$CE$120)-COUNTA($G$120:AM$120)+1)-OFFSET(AM143,,,,COUNTA($G$120:$CE$120)-COUNTA($G$120:AM$120)+1))*(1+discount_rate),0)</f>
        <v>0</v>
      </c>
      <c r="AN177" s="1" cm="1">
        <f t="array" aca="1" ref="AN177" ca="1">IF(AND($B177=AN$28,$B177=$B178-1),NPV(discount_rate,OFFSET(AN142,,,,COUNTA($G$120:$CE$120)-COUNTA($G$120:AN$120)+1)-OFFSET(AN143,,,,COUNTA($G$120:$CE$120)-COUNTA($G$120:AN$120)+1))*(1+discount_rate),0)</f>
        <v>0</v>
      </c>
      <c r="AO177" s="1" cm="1">
        <f t="array" aca="1" ref="AO177" ca="1">IF(AND($B177=AO$28,$B177=$B178-1),NPV(discount_rate,OFFSET(AO142,,,,COUNTA($G$120:$CE$120)-COUNTA($G$120:AO$120)+1)-OFFSET(AO143,,,,COUNTA($G$120:$CE$120)-COUNTA($G$120:AO$120)+1))*(1+discount_rate),0)</f>
        <v>0</v>
      </c>
      <c r="AP177" s="1" cm="1">
        <f t="array" aca="1" ref="AP177" ca="1">IF(AND($B177=AP$28,$B177=$B178-1),NPV(discount_rate,OFFSET(AP142,,,,COUNTA($G$120:$CE$120)-COUNTA($G$120:AP$120)+1)-OFFSET(AP143,,,,COUNTA($G$120:$CE$120)-COUNTA($G$120:AP$120)+1))*(1+discount_rate),0)</f>
        <v>0</v>
      </c>
      <c r="AQ177" s="1" cm="1">
        <f t="array" aca="1" ref="AQ177" ca="1">IF(AND($B177=AQ$28,$B177=$B178-1),NPV(discount_rate,OFFSET(AQ142,,,,COUNTA($G$120:$CE$120)-COUNTA($G$120:AQ$120)+1)-OFFSET(AQ143,,,,COUNTA($G$120:$CE$120)-COUNTA($G$120:AQ$120)+1))*(1+discount_rate),0)</f>
        <v>0</v>
      </c>
      <c r="AR177" s="1" cm="1">
        <f t="array" aca="1" ref="AR177" ca="1">IF(AND($B177=AR$28,$B177=$B178-1),NPV(discount_rate,OFFSET(AR142,,,,COUNTA($G$120:$CE$120)-COUNTA($G$120:AR$120)+1)-OFFSET(AR143,,,,COUNTA($G$120:$CE$120)-COUNTA($G$120:AR$120)+1))*(1+discount_rate),0)</f>
        <v>0</v>
      </c>
      <c r="AS177" s="1" cm="1">
        <f t="array" aca="1" ref="AS177" ca="1">IF(AND($B177=AS$28,$B177=$B178-1),NPV(discount_rate,OFFSET(AS142,,,,COUNTA($G$120:$CE$120)-COUNTA($G$120:AS$120)+1)-OFFSET(AS143,,,,COUNTA($G$120:$CE$120)-COUNTA($G$120:AS$120)+1))*(1+discount_rate),0)</f>
        <v>0</v>
      </c>
      <c r="AT177" s="1" cm="1">
        <f t="array" aca="1" ref="AT177" ca="1">IF(AND($B177=AT$28,$B177=$B178-1),NPV(discount_rate,OFFSET(AT142,,,,COUNTA($G$120:$CE$120)-COUNTA($G$120:AT$120)+1)-OFFSET(AT143,,,,COUNTA($G$120:$CE$120)-COUNTA($G$120:AT$120)+1))*(1+discount_rate),0)</f>
        <v>0</v>
      </c>
      <c r="AU177" s="1" cm="1">
        <f t="array" aca="1" ref="AU177" ca="1">IF(AND($B177=AU$28,$B177=$B178-1),NPV(discount_rate,OFFSET(AU142,,,,COUNTA($G$120:$CE$120)-COUNTA($G$120:AU$120)+1)-OFFSET(AU143,,,,COUNTA($G$120:$CE$120)-COUNTA($G$120:AU$120)+1))*(1+discount_rate),0)</f>
        <v>0</v>
      </c>
      <c r="AV177" s="1" cm="1">
        <f t="array" aca="1" ref="AV177" ca="1">IF(AND($B177=AV$28,$B177=$B178-1),NPV(discount_rate,OFFSET(AV142,,,,COUNTA($G$120:$CE$120)-COUNTA($G$120:AV$120)+1)-OFFSET(AV143,,,,COUNTA($G$120:$CE$120)-COUNTA($G$120:AV$120)+1))*(1+discount_rate),0)</f>
        <v>0</v>
      </c>
      <c r="AW177" s="1" cm="1">
        <f t="array" aca="1" ref="AW177" ca="1">IF(AND($B177=AW$28,$B177=$B178-1),NPV(discount_rate,OFFSET(AW142,,,,COUNTA($G$120:$CE$120)-COUNTA($G$120:AW$120)+1)-OFFSET(AW143,,,,COUNTA($G$120:$CE$120)-COUNTA($G$120:AW$120)+1))*(1+discount_rate),0)</f>
        <v>0</v>
      </c>
      <c r="AX177" s="1" cm="1">
        <f t="array" aca="1" ref="AX177" ca="1">IF(AND($B177=AX$28,$B177=$B178-1),NPV(discount_rate,OFFSET(AX142,,,,COUNTA($G$120:$CE$120)-COUNTA($G$120:AX$120)+1)-OFFSET(AX143,,,,COUNTA($G$120:$CE$120)-COUNTA($G$120:AX$120)+1))*(1+discount_rate),0)</f>
        <v>0</v>
      </c>
      <c r="AY177" s="1" cm="1">
        <f t="array" aca="1" ref="AY177" ca="1">IF(AND($B177=AY$28,$B177=$B178-1),NPV(discount_rate,OFFSET(AY142,,,,COUNTA($G$120:$CE$120)-COUNTA($G$120:AY$120)+1)-OFFSET(AY143,,,,COUNTA($G$120:$CE$120)-COUNTA($G$120:AY$120)+1))*(1+discount_rate),0)</f>
        <v>0</v>
      </c>
      <c r="AZ177" s="1" cm="1">
        <f t="array" aca="1" ref="AZ177" ca="1">IF(AND($B177=AZ$28,$B177=$B178-1),NPV(discount_rate,OFFSET(AZ142,,,,COUNTA($G$120:$CE$120)-COUNTA($G$120:AZ$120)+1)-OFFSET(AZ143,,,,COUNTA($G$120:$CE$120)-COUNTA($G$120:AZ$120)+1))*(1+discount_rate),0)</f>
        <v>0</v>
      </c>
      <c r="BA177" s="1" cm="1">
        <f t="array" aca="1" ref="BA177" ca="1">IF(AND($B177=BA$28,$B177=$B178-1),NPV(discount_rate,OFFSET(BA142,,,,COUNTA($G$120:$CE$120)-COUNTA($G$120:BA$120)+1)-OFFSET(BA143,,,,COUNTA($G$120:$CE$120)-COUNTA($G$120:BA$120)+1))*(1+discount_rate),0)</f>
        <v>0</v>
      </c>
      <c r="BB177" s="1" cm="1">
        <f t="array" aca="1" ref="BB177" ca="1">IF(AND($B177=BB$28,$B177=$B178-1),NPV(discount_rate,OFFSET(BB142,,,,COUNTA($G$120:$CE$120)-COUNTA($G$120:BB$120)+1)-OFFSET(BB143,,,,COUNTA($G$120:$CE$120)-COUNTA($G$120:BB$120)+1))*(1+discount_rate),0)</f>
        <v>0</v>
      </c>
      <c r="BC177" s="1" cm="1">
        <f t="array" aca="1" ref="BC177" ca="1">IF(AND($B177=BC$28,$B177=$B178-1),NPV(discount_rate,OFFSET(BC142,,,,COUNTA($G$120:$CE$120)-COUNTA($G$120:BC$120)+1)-OFFSET(BC143,,,,COUNTA($G$120:$CE$120)-COUNTA($G$120:BC$120)+1))*(1+discount_rate),0)</f>
        <v>0</v>
      </c>
      <c r="BD177" s="1" cm="1">
        <f t="array" aca="1" ref="BD177" ca="1">IF(AND($B177=BD$28,$B177=$B178-1),NPV(discount_rate,OFFSET(BD142,,,,COUNTA($G$120:$CE$120)-COUNTA($G$120:BD$120)+1)-OFFSET(BD143,,,,COUNTA($G$120:$CE$120)-COUNTA($G$120:BD$120)+1))*(1+discount_rate),0)</f>
        <v>0</v>
      </c>
      <c r="BE177" s="1" cm="1">
        <f t="array" aca="1" ref="BE177" ca="1">IF(AND($B177=BE$28,$B177=$B178-1),NPV(discount_rate,OFFSET(BE142,,,,COUNTA($G$120:$CE$120)-COUNTA($G$120:BE$120)+1)-OFFSET(BE143,,,,COUNTA($G$120:$CE$120)-COUNTA($G$120:BE$120)+1))*(1+discount_rate),0)</f>
        <v>0</v>
      </c>
      <c r="BF177" s="1" cm="1">
        <f t="array" aca="1" ref="BF177" ca="1">IF(AND($B177=BF$28,$B177=$B178-1),NPV(discount_rate,OFFSET(BF142,,,,COUNTA($G$120:$CE$120)-COUNTA($G$120:BF$120)+1)-OFFSET(BF143,,,,COUNTA($G$120:$CE$120)-COUNTA($G$120:BF$120)+1))*(1+discount_rate),0)</f>
        <v>0</v>
      </c>
      <c r="BG177" s="1" cm="1">
        <f t="array" aca="1" ref="BG177" ca="1">IF(AND($B177=BG$28,$B177=$B178-1),NPV(discount_rate,OFFSET(BG142,,,,COUNTA($G$120:$CE$120)-COUNTA($G$120:BG$120)+1)-OFFSET(BG143,,,,COUNTA($G$120:$CE$120)-COUNTA($G$120:BG$120)+1))*(1+discount_rate),0)</f>
        <v>0</v>
      </c>
      <c r="BH177" s="1" cm="1">
        <f t="array" aca="1" ref="BH177" ca="1">IF(AND($B177=BH$28,$B177=$B178-1),NPV(discount_rate,OFFSET(BH142,,,,COUNTA($G$120:$CE$120)-COUNTA($G$120:BH$120)+1)-OFFSET(BH143,,,,COUNTA($G$120:$CE$120)-COUNTA($G$120:BH$120)+1))*(1+discount_rate),0)</f>
        <v>0</v>
      </c>
      <c r="BI177" s="1" cm="1">
        <f t="array" aca="1" ref="BI177" ca="1">IF(AND($B177=BI$28,$B177=$B178-1),NPV(discount_rate,OFFSET(BI142,,,,COUNTA($G$120:$CE$120)-COUNTA($G$120:BI$120)+1)-OFFSET(BI143,,,,COUNTA($G$120:$CE$120)-COUNTA($G$120:BI$120)+1))*(1+discount_rate),0)</f>
        <v>0</v>
      </c>
      <c r="BJ177" s="1" cm="1">
        <f t="array" aca="1" ref="BJ177" ca="1">IF(AND($B177=BJ$28,$B177=$B178-1),NPV(discount_rate,OFFSET(BJ142,,,,COUNTA($G$120:$CE$120)-COUNTA($G$120:BJ$120)+1)-OFFSET(BJ143,,,,COUNTA($G$120:$CE$120)-COUNTA($G$120:BJ$120)+1))*(1+discount_rate),0)</f>
        <v>0</v>
      </c>
      <c r="BK177" s="1" cm="1">
        <f t="array" aca="1" ref="BK177" ca="1">IF(AND($B177=BK$28,$B177=$B178-1),NPV(discount_rate,OFFSET(BK142,,,,COUNTA($G$120:$CE$120)-COUNTA($G$120:BK$120)+1)-OFFSET(BK143,,,,COUNTA($G$120:$CE$120)-COUNTA($G$120:BK$120)+1))*(1+discount_rate),0)</f>
        <v>0</v>
      </c>
      <c r="BL177" s="1" cm="1">
        <f t="array" aca="1" ref="BL177" ca="1">IF(AND($B177=BL$28,$B177=$B178-1),NPV(discount_rate,OFFSET(BL142,,,,COUNTA($G$120:$CE$120)-COUNTA($G$120:BL$120)+1)-OFFSET(BL143,,,,COUNTA($G$120:$CE$120)-COUNTA($G$120:BL$120)+1))*(1+discount_rate),0)</f>
        <v>0</v>
      </c>
      <c r="BM177" s="1" cm="1">
        <f t="array" aca="1" ref="BM177" ca="1">IF(AND($B177=BM$28,$B177=$B178-1),NPV(discount_rate,OFFSET(BM142,,,,COUNTA($G$120:$CE$120)-COUNTA($G$120:BM$120)+1)-OFFSET(BM143,,,,COUNTA($G$120:$CE$120)-COUNTA($G$120:BM$120)+1))*(1+discount_rate),0)</f>
        <v>0</v>
      </c>
      <c r="BN177" s="1" cm="1">
        <f t="array" aca="1" ref="BN177" ca="1">IF(AND($B177=BN$28,$B177=$B178-1),NPV(discount_rate,OFFSET(BN142,,,,COUNTA($G$120:$CE$120)-COUNTA($G$120:BN$120)+1)-OFFSET(BN143,,,,COUNTA($G$120:$CE$120)-COUNTA($G$120:BN$120)+1))*(1+discount_rate),0)</f>
        <v>0</v>
      </c>
      <c r="BO177" s="1" cm="1">
        <f t="array" aca="1" ref="BO177" ca="1">IF(AND($B177=BO$28,$B177=$B178-1),NPV(discount_rate,OFFSET(BO142,,,,COUNTA($G$120:$CE$120)-COUNTA($G$120:BO$120)+1)-OFFSET(BO143,,,,COUNTA($G$120:$CE$120)-COUNTA($G$120:BO$120)+1))*(1+discount_rate),0)</f>
        <v>0</v>
      </c>
      <c r="BP177" s="1" cm="1">
        <f t="array" aca="1" ref="BP177" ca="1">IF(AND($B177=BP$28,$B177=$B178-1),NPV(discount_rate,OFFSET(BP142,,,,COUNTA($G$120:$CE$120)-COUNTA($G$120:BP$120)+1)-OFFSET(BP143,,,,COUNTA($G$120:$CE$120)-COUNTA($G$120:BP$120)+1))*(1+discount_rate),0)</f>
        <v>0</v>
      </c>
      <c r="BQ177" s="1" cm="1">
        <f t="array" aca="1" ref="BQ177" ca="1">IF(AND($B177=BQ$28,$B177=$B178-1),NPV(discount_rate,OFFSET(BQ142,,,,COUNTA($G$120:$CE$120)-COUNTA($G$120:BQ$120)+1)-OFFSET(BQ143,,,,COUNTA($G$120:$CE$120)-COUNTA($G$120:BQ$120)+1))*(1+discount_rate),0)</f>
        <v>0</v>
      </c>
      <c r="BR177" s="1" cm="1">
        <f t="array" aca="1" ref="BR177" ca="1">IF(AND($B177=BR$28,$B177=$B178-1),NPV(discount_rate,OFFSET(BR142,,,,COUNTA($G$120:$CE$120)-COUNTA($G$120:BR$120)+1)-OFFSET(BR143,,,,COUNTA($G$120:$CE$120)-COUNTA($G$120:BR$120)+1))*(1+discount_rate),0)</f>
        <v>0</v>
      </c>
      <c r="BS177" s="1" cm="1">
        <f t="array" aca="1" ref="BS177" ca="1">IF(AND($B177=BS$28,$B177=$B178-1),NPV(discount_rate,OFFSET(BS142,,,,COUNTA($G$120:$CE$120)-COUNTA($G$120:BS$120)+1)-OFFSET(BS143,,,,COUNTA($G$120:$CE$120)-COUNTA($G$120:BS$120)+1))*(1+discount_rate),0)</f>
        <v>0</v>
      </c>
      <c r="BT177" s="1" cm="1">
        <f t="array" aca="1" ref="BT177" ca="1">IF(AND($B177=BT$28,$B177=$B178-1),NPV(discount_rate,OFFSET(BT142,,,,COUNTA($G$120:$CE$120)-COUNTA($G$120:BT$120)+1)-OFFSET(BT143,,,,COUNTA($G$120:$CE$120)-COUNTA($G$120:BT$120)+1))*(1+discount_rate),0)</f>
        <v>0</v>
      </c>
      <c r="BU177" s="1" cm="1">
        <f t="array" aca="1" ref="BU177" ca="1">IF(AND($B177=BU$28,$B177=$B178-1),NPV(discount_rate,OFFSET(BU142,,,,COUNTA($G$120:$CE$120)-COUNTA($G$120:BU$120)+1)-OFFSET(BU143,,,,COUNTA($G$120:$CE$120)-COUNTA($G$120:BU$120)+1))*(1+discount_rate),0)</f>
        <v>0</v>
      </c>
      <c r="BV177" s="1" cm="1">
        <f t="array" aca="1" ref="BV177" ca="1">IF(AND($B177=BV$28,$B177=$B178-1),NPV(discount_rate,OFFSET(BV142,,,,COUNTA($G$120:$CE$120)-COUNTA($G$120:BV$120)+1)-OFFSET(BV143,,,,COUNTA($G$120:$CE$120)-COUNTA($G$120:BV$120)+1))*(1+discount_rate),0)</f>
        <v>0</v>
      </c>
      <c r="BW177" s="1" cm="1">
        <f t="array" aca="1" ref="BW177" ca="1">IF(AND($B177=BW$28,$B177=$B178-1),NPV(discount_rate,OFFSET(BW142,,,,COUNTA($G$120:$CE$120)-COUNTA($G$120:BW$120)+1)-OFFSET(BW143,,,,COUNTA($G$120:$CE$120)-COUNTA($G$120:BW$120)+1))*(1+discount_rate),0)</f>
        <v>0</v>
      </c>
      <c r="BX177" s="1" cm="1">
        <f t="array" aca="1" ref="BX177" ca="1">IF(AND($B177=BX$28,$B177=$B178-1),NPV(discount_rate,OFFSET(BX142,,,,COUNTA($G$120:$CE$120)-COUNTA($G$120:BX$120)+1)-OFFSET(BX143,,,,COUNTA($G$120:$CE$120)-COUNTA($G$120:BX$120)+1))*(1+discount_rate),0)</f>
        <v>0</v>
      </c>
      <c r="BY177" s="1" cm="1">
        <f t="array" aca="1" ref="BY177" ca="1">IF(AND($B177=BY$28,$B177=$B178-1),NPV(discount_rate,OFFSET(BY142,,,,COUNTA($G$120:$CE$120)-COUNTA($G$120:BY$120)+1)-OFFSET(BY143,,,,COUNTA($G$120:$CE$120)-COUNTA($G$120:BY$120)+1))*(1+discount_rate),0)</f>
        <v>0</v>
      </c>
      <c r="BZ177" s="1" cm="1">
        <f t="array" aca="1" ref="BZ177" ca="1">IF(AND($B177=BZ$28,$B177=$B178-1),NPV(discount_rate,OFFSET(BZ142,,,,COUNTA($G$120:$CE$120)-COUNTA($G$120:BZ$120)+1)-OFFSET(BZ143,,,,COUNTA($G$120:$CE$120)-COUNTA($G$120:BZ$120)+1))*(1+discount_rate),0)</f>
        <v>0</v>
      </c>
      <c r="CA177" s="1" cm="1">
        <f t="array" aca="1" ref="CA177" ca="1">IF(AND($B177=CA$28,$B177=$B178-1),NPV(discount_rate,OFFSET(CA142,,,,COUNTA($G$120:$CE$120)-COUNTA($G$120:CA$120)+1)-OFFSET(CA143,,,,COUNTA($G$120:$CE$120)-COUNTA($G$120:CA$120)+1))*(1+discount_rate),0)</f>
        <v>0</v>
      </c>
      <c r="CB177" s="1" cm="1">
        <f t="array" aca="1" ref="CB177" ca="1">IF(AND($B177=CB$28,$B177=$B178-1),NPV(discount_rate,OFFSET(CB142,,,,COUNTA($G$120:$CE$120)-COUNTA($G$120:CB$120)+1)-OFFSET(CB143,,,,COUNTA($G$120:$CE$120)-COUNTA($G$120:CB$120)+1))*(1+discount_rate),0)</f>
        <v>0</v>
      </c>
      <c r="CC177" s="1" cm="1">
        <f t="array" aca="1" ref="CC177" ca="1">IF(AND($B177=CC$28,$B177=$B178-1),NPV(discount_rate,OFFSET(CC142,,,,COUNTA($G$120:$CE$120)-COUNTA($G$120:CC$120)+1)-OFFSET(CC143,,,,COUNTA($G$120:$CE$120)-COUNTA($G$120:CC$120)+1))*(1+discount_rate),0)</f>
        <v>0</v>
      </c>
      <c r="CD177" s="1" cm="1">
        <f t="array" aca="1" ref="CD177" ca="1">IF(AND($B177=CD$28,$B177=$B178-1),NPV(discount_rate,OFFSET(CD142,,,,COUNTA($G$120:$CE$120)-COUNTA($G$120:CD$120)+1)-OFFSET(CD143,,,,COUNTA($G$120:$CE$120)-COUNTA($G$120:CD$120)+1))*(1+discount_rate),0)</f>
        <v>0</v>
      </c>
      <c r="CE177" s="1" cm="1">
        <f t="array" aca="1" ref="CE177" ca="1">IF(AND($B177=CE$28,$B177=$B178-1),NPV(discount_rate,OFFSET(CE142,,,,COUNTA($G$120:$CE$120)-COUNTA($G$120:CE$120)+1)-OFFSET(CE143,,,,COUNTA($G$120:$CE$120)-COUNTA($G$120:CE$120)+1))*(1+discount_rate),0)</f>
        <v>0</v>
      </c>
    </row>
    <row r="178" spans="2:83" x14ac:dyDescent="0.35">
      <c r="B178">
        <f t="shared" si="164"/>
        <v>2047</v>
      </c>
      <c r="D178" t="s">
        <v>29</v>
      </c>
      <c r="G178" s="1" cm="1">
        <f t="array" aca="1" ref="G178" ca="1">IF(AND($B178=G$28,$B178=$B179-1),NPV(discount_rate,OFFSET(G143,,,,COUNTA($G$120:$CE$120)-COUNTA($G$120:G$120)+1)-OFFSET(G144,,,,COUNTA($G$120:$CE$120)-COUNTA($G$120:G$120)+1))*(1+discount_rate),0)</f>
        <v>0</v>
      </c>
      <c r="H178" s="1" cm="1">
        <f t="array" aca="1" ref="H178" ca="1">IF(AND($B178=H$28,$B178=$B179-1),NPV(discount_rate,OFFSET(H143,,,,COUNTA($G$120:$CE$120)-COUNTA($G$120:H$120)+1)-OFFSET(H144,,,,COUNTA($G$120:$CE$120)-COUNTA($G$120:H$120)+1))*(1+discount_rate),0)</f>
        <v>0</v>
      </c>
      <c r="I178" s="1" cm="1">
        <f t="array" aca="1" ref="I178" ca="1">IF(AND($B178=I$28,$B178=$B179-1),NPV(discount_rate,OFFSET(I143,,,,COUNTA($G$120:$CE$120)-COUNTA($G$120:I$120)+1)-OFFSET(I144,,,,COUNTA($G$120:$CE$120)-COUNTA($G$120:I$120)+1))*(1+discount_rate),0)</f>
        <v>0</v>
      </c>
      <c r="J178" s="1" cm="1">
        <f t="array" aca="1" ref="J178" ca="1">IF(AND($B178=J$28,$B178=$B179-1),NPV(discount_rate,OFFSET(J143,,,,COUNTA($G$120:$CE$120)-COUNTA($G$120:J$120)+1)-OFFSET(J144,,,,COUNTA($G$120:$CE$120)-COUNTA($G$120:J$120)+1))*(1+discount_rate),0)</f>
        <v>0</v>
      </c>
      <c r="K178" s="1" cm="1">
        <f t="array" aca="1" ref="K178" ca="1">IF(AND($B178=K$28,$B178=$B179-1),NPV(discount_rate,OFFSET(K143,,,,COUNTA($G$120:$CE$120)-COUNTA($G$120:K$120)+1)-OFFSET(K144,,,,COUNTA($G$120:$CE$120)-COUNTA($G$120:K$120)+1))*(1+discount_rate),0)</f>
        <v>0</v>
      </c>
      <c r="L178" s="1" cm="1">
        <f t="array" aca="1" ref="L178" ca="1">IF(AND($B178=L$28,$B178=$B179-1),NPV(discount_rate,OFFSET(L143,,,,COUNTA($G$120:$CE$120)-COUNTA($G$120:L$120)+1)-OFFSET(L144,,,,COUNTA($G$120:$CE$120)-COUNTA($G$120:L$120)+1))*(1+discount_rate),0)</f>
        <v>0</v>
      </c>
      <c r="M178" s="1" cm="1">
        <f t="array" aca="1" ref="M178" ca="1">IF(AND($B178=M$28,$B178=$B179-1),NPV(discount_rate,OFFSET(M143,,,,COUNTA($G$120:$CE$120)-COUNTA($G$120:M$120)+1)-OFFSET(M144,,,,COUNTA($G$120:$CE$120)-COUNTA($G$120:M$120)+1))*(1+discount_rate),0)</f>
        <v>0</v>
      </c>
      <c r="N178" s="1" cm="1">
        <f t="array" aca="1" ref="N178" ca="1">IF(AND($B178=N$28,$B178=$B179-1),NPV(discount_rate,OFFSET(N143,,,,COUNTA($G$120:$CE$120)-COUNTA($G$120:N$120)+1)-OFFSET(N144,,,,COUNTA($G$120:$CE$120)-COUNTA($G$120:N$120)+1))*(1+discount_rate),0)</f>
        <v>0</v>
      </c>
      <c r="O178" s="1" cm="1">
        <f t="array" aca="1" ref="O178" ca="1">IF(AND($B178=O$28,$B178=$B179-1),NPV(discount_rate,OFFSET(O143,,,,COUNTA($G$120:$CE$120)-COUNTA($G$120:O$120)+1)-OFFSET(O144,,,,COUNTA($G$120:$CE$120)-COUNTA($G$120:O$120)+1))*(1+discount_rate),0)</f>
        <v>0</v>
      </c>
      <c r="P178" s="1" cm="1">
        <f t="array" aca="1" ref="P178" ca="1">IF(AND($B178=P$28,$B178=$B179-1),NPV(discount_rate,OFFSET(P143,,,,COUNTA($G$120:$CE$120)-COUNTA($G$120:P$120)+1)-OFFSET(P144,,,,COUNTA($G$120:$CE$120)-COUNTA($G$120:P$120)+1))*(1+discount_rate),0)</f>
        <v>0</v>
      </c>
      <c r="Q178" s="1" cm="1">
        <f t="array" aca="1" ref="Q178" ca="1">IF(AND($B178=Q$28,$B178=$B179-1),NPV(discount_rate,OFFSET(Q143,,,,COUNTA($G$120:$CE$120)-COUNTA($G$120:Q$120)+1)-OFFSET(Q144,,,,COUNTA($G$120:$CE$120)-COUNTA($G$120:Q$120)+1))*(1+discount_rate),0)</f>
        <v>0</v>
      </c>
      <c r="R178" s="1" cm="1">
        <f t="array" aca="1" ref="R178" ca="1">IF(AND($B178=R$28,$B178=$B179-1),NPV(discount_rate,OFFSET(R143,,,,COUNTA($G$120:$CE$120)-COUNTA($G$120:R$120)+1)-OFFSET(R144,,,,COUNTA($G$120:$CE$120)-COUNTA($G$120:R$120)+1))*(1+discount_rate),0)</f>
        <v>0</v>
      </c>
      <c r="S178" s="1" cm="1">
        <f t="array" aca="1" ref="S178" ca="1">IF(AND($B178=S$28,$B178=$B179-1),NPV(discount_rate,OFFSET(S143,,,,COUNTA($G$120:$CE$120)-COUNTA($G$120:S$120)+1)-OFFSET(S144,,,,COUNTA($G$120:$CE$120)-COUNTA($G$120:S$120)+1))*(1+discount_rate),0)</f>
        <v>0</v>
      </c>
      <c r="T178" s="1" cm="1">
        <f t="array" aca="1" ref="T178" ca="1">IF(AND($B178=T$28,$B178=$B179-1),NPV(discount_rate,OFFSET(T143,,,,COUNTA($G$120:$CE$120)-COUNTA($G$120:T$120)+1)-OFFSET(T144,,,,COUNTA($G$120:$CE$120)-COUNTA($G$120:T$120)+1))*(1+discount_rate),0)</f>
        <v>0</v>
      </c>
      <c r="U178" s="1" cm="1">
        <f t="array" aca="1" ref="U178" ca="1">IF(AND($B178=U$28,$B178=$B179-1),NPV(discount_rate,OFFSET(U143,,,,COUNTA($G$120:$CE$120)-COUNTA($G$120:U$120)+1)-OFFSET(U144,,,,COUNTA($G$120:$CE$120)-COUNTA($G$120:U$120)+1))*(1+discount_rate),0)</f>
        <v>0</v>
      </c>
      <c r="V178" s="1" cm="1">
        <f t="array" aca="1" ref="V178" ca="1">IF(AND($B178=V$28,$B178=$B179-1),NPV(discount_rate,OFFSET(V143,,,,COUNTA($G$120:$CE$120)-COUNTA($G$120:V$120)+1)-OFFSET(V144,,,,COUNTA($G$120:$CE$120)-COUNTA($G$120:V$120)+1))*(1+discount_rate),0)</f>
        <v>0</v>
      </c>
      <c r="W178" s="1" cm="1">
        <f t="array" aca="1" ref="W178" ca="1">IF(AND($B178=W$28,$B178=$B179-1),NPV(discount_rate,OFFSET(W143,,,,COUNTA($G$120:$CE$120)-COUNTA($G$120:W$120)+1)-OFFSET(W144,,,,COUNTA($G$120:$CE$120)-COUNTA($G$120:W$120)+1))*(1+discount_rate),0)</f>
        <v>0</v>
      </c>
      <c r="X178" s="1" cm="1">
        <f t="array" aca="1" ref="X178" ca="1">IF(AND($B178=X$28,$B178=$B179-1),NPV(discount_rate,OFFSET(X143,,,,COUNTA($G$120:$CE$120)-COUNTA($G$120:X$120)+1)-OFFSET(X144,,,,COUNTA($G$120:$CE$120)-COUNTA($G$120:X$120)+1))*(1+discount_rate),0)</f>
        <v>0</v>
      </c>
      <c r="Y178" s="1" cm="1">
        <f t="array" aca="1" ref="Y178" ca="1">IF(AND($B178=Y$28,$B178=$B179-1),NPV(discount_rate,OFFSET(Y143,,,,COUNTA($G$120:$CE$120)-COUNTA($G$120:Y$120)+1)-OFFSET(Y144,,,,COUNTA($G$120:$CE$120)-COUNTA($G$120:Y$120)+1))*(1+discount_rate),0)</f>
        <v>0</v>
      </c>
      <c r="Z178" s="1" cm="1">
        <f t="array" aca="1" ref="Z178" ca="1">IF(AND($B178=Z$28,$B178=$B179-1),NPV(discount_rate,OFFSET(Z143,,,,COUNTA($G$120:$CE$120)-COUNTA($G$120:Z$120)+1)-OFFSET(Z144,,,,COUNTA($G$120:$CE$120)-COUNTA($G$120:Z$120)+1))*(1+discount_rate),0)</f>
        <v>0</v>
      </c>
      <c r="AA178" s="1" cm="1">
        <f t="array" aca="1" ref="AA178" ca="1">IF(AND($B178=AA$28,$B178=$B179-1),NPV(discount_rate,OFFSET(AA143,,,,COUNTA($G$120:$CE$120)-COUNTA($G$120:AA$120)+1)-OFFSET(AA144,,,,COUNTA($G$120:$CE$120)-COUNTA($G$120:AA$120)+1))*(1+discount_rate),0)</f>
        <v>0</v>
      </c>
      <c r="AB178" s="1" cm="1">
        <f t="array" aca="1" ref="AB178" ca="1">IF(AND($B178=AB$28,$B178=$B179-1),NPV(discount_rate,OFFSET(AB143,,,,COUNTA($G$120:$CE$120)-COUNTA($G$120:AB$120)+1)-OFFSET(AB144,,,,COUNTA($G$120:$CE$120)-COUNTA($G$120:AB$120)+1))*(1+discount_rate),0)</f>
        <v>0</v>
      </c>
      <c r="AC178" s="1" cm="1">
        <f t="array" aca="1" ref="AC178" ca="1">IF(AND($B178=AC$28,$B178=$B179-1),NPV(discount_rate,OFFSET(AC143,,,,COUNTA($G$120:$CE$120)-COUNTA($G$120:AC$120)+1)-OFFSET(AC144,,,,COUNTA($G$120:$CE$120)-COUNTA($G$120:AC$120)+1))*(1+discount_rate),0)</f>
        <v>0</v>
      </c>
      <c r="AD178" s="1" cm="1">
        <f t="array" aca="1" ref="AD178" ca="1">IF(AND($B178=AD$28,$B178=$B179-1),NPV(discount_rate,OFFSET(AD143,,,,COUNTA($G$120:$CE$120)-COUNTA($G$120:AD$120)+1)-OFFSET(AD144,,,,COUNTA($G$120:$CE$120)-COUNTA($G$120:AD$120)+1))*(1+discount_rate),0)</f>
        <v>254.59110730048252</v>
      </c>
      <c r="AE178" s="1" cm="1">
        <f t="array" aca="1" ref="AE178" ca="1">IF(AND($B178=AE$28,$B178=$B179-1),NPV(discount_rate,OFFSET(AE143,,,,COUNTA($G$120:$CE$120)-COUNTA($G$120:AE$120)+1)-OFFSET(AE144,,,,COUNTA($G$120:$CE$120)-COUNTA($G$120:AE$120)+1))*(1+discount_rate),0)</f>
        <v>0</v>
      </c>
      <c r="AF178" s="1" cm="1">
        <f t="array" aca="1" ref="AF178" ca="1">IF(AND($B178=AF$28,$B178=$B179-1),NPV(discount_rate,OFFSET(AF143,,,,COUNTA($G$120:$CE$120)-COUNTA($G$120:AF$120)+1)-OFFSET(AF144,,,,COUNTA($G$120:$CE$120)-COUNTA($G$120:AF$120)+1))*(1+discount_rate),0)</f>
        <v>0</v>
      </c>
      <c r="AG178" s="1" cm="1">
        <f t="array" aca="1" ref="AG178" ca="1">IF(AND($B178=AG$28,$B178=$B179-1),NPV(discount_rate,OFFSET(AG143,,,,COUNTA($G$120:$CE$120)-COUNTA($G$120:AG$120)+1)-OFFSET(AG144,,,,COUNTA($G$120:$CE$120)-COUNTA($G$120:AG$120)+1))*(1+discount_rate),0)</f>
        <v>0</v>
      </c>
      <c r="AH178" s="1" cm="1">
        <f t="array" aca="1" ref="AH178" ca="1">IF(AND($B178=AH$28,$B178=$B179-1),NPV(discount_rate,OFFSET(AH143,,,,COUNTA($G$120:$CE$120)-COUNTA($G$120:AH$120)+1)-OFFSET(AH144,,,,COUNTA($G$120:$CE$120)-COUNTA($G$120:AH$120)+1))*(1+discount_rate),0)</f>
        <v>0</v>
      </c>
      <c r="AI178" s="1" cm="1">
        <f t="array" aca="1" ref="AI178" ca="1">IF(AND($B178=AI$28,$B178=$B179-1),NPV(discount_rate,OFFSET(AI143,,,,COUNTA($G$120:$CE$120)-COUNTA($G$120:AI$120)+1)-OFFSET(AI144,,,,COUNTA($G$120:$CE$120)-COUNTA($G$120:AI$120)+1))*(1+discount_rate),0)</f>
        <v>0</v>
      </c>
      <c r="AJ178" s="1" cm="1">
        <f t="array" aca="1" ref="AJ178" ca="1">IF(AND($B178=AJ$28,$B178=$B179-1),NPV(discount_rate,OFFSET(AJ143,,,,COUNTA($G$120:$CE$120)-COUNTA($G$120:AJ$120)+1)-OFFSET(AJ144,,,,COUNTA($G$120:$CE$120)-COUNTA($G$120:AJ$120)+1))*(1+discount_rate),0)</f>
        <v>0</v>
      </c>
      <c r="AK178" s="1" cm="1">
        <f t="array" aca="1" ref="AK178" ca="1">IF(AND($B178=AK$28,$B178=$B179-1),NPV(discount_rate,OFFSET(AK143,,,,COUNTA($G$120:$CE$120)-COUNTA($G$120:AK$120)+1)-OFFSET(AK144,,,,COUNTA($G$120:$CE$120)-COUNTA($G$120:AK$120)+1))*(1+discount_rate),0)</f>
        <v>0</v>
      </c>
      <c r="AL178" s="1" cm="1">
        <f t="array" aca="1" ref="AL178" ca="1">IF(AND($B178=AL$28,$B178=$B179-1),NPV(discount_rate,OFFSET(AL143,,,,COUNTA($G$120:$CE$120)-COUNTA($G$120:AL$120)+1)-OFFSET(AL144,,,,COUNTA($G$120:$CE$120)-COUNTA($G$120:AL$120)+1))*(1+discount_rate),0)</f>
        <v>0</v>
      </c>
      <c r="AM178" s="1" cm="1">
        <f t="array" aca="1" ref="AM178" ca="1">IF(AND($B178=AM$28,$B178=$B179-1),NPV(discount_rate,OFFSET(AM143,,,,COUNTA($G$120:$CE$120)-COUNTA($G$120:AM$120)+1)-OFFSET(AM144,,,,COUNTA($G$120:$CE$120)-COUNTA($G$120:AM$120)+1))*(1+discount_rate),0)</f>
        <v>0</v>
      </c>
      <c r="AN178" s="1" cm="1">
        <f t="array" aca="1" ref="AN178" ca="1">IF(AND($B178=AN$28,$B178=$B179-1),NPV(discount_rate,OFFSET(AN143,,,,COUNTA($G$120:$CE$120)-COUNTA($G$120:AN$120)+1)-OFFSET(AN144,,,,COUNTA($G$120:$CE$120)-COUNTA($G$120:AN$120)+1))*(1+discount_rate),0)</f>
        <v>0</v>
      </c>
      <c r="AO178" s="1" cm="1">
        <f t="array" aca="1" ref="AO178" ca="1">IF(AND($B178=AO$28,$B178=$B179-1),NPV(discount_rate,OFFSET(AO143,,,,COUNTA($G$120:$CE$120)-COUNTA($G$120:AO$120)+1)-OFFSET(AO144,,,,COUNTA($G$120:$CE$120)-COUNTA($G$120:AO$120)+1))*(1+discount_rate),0)</f>
        <v>0</v>
      </c>
      <c r="AP178" s="1" cm="1">
        <f t="array" aca="1" ref="AP178" ca="1">IF(AND($B178=AP$28,$B178=$B179-1),NPV(discount_rate,OFFSET(AP143,,,,COUNTA($G$120:$CE$120)-COUNTA($G$120:AP$120)+1)-OFFSET(AP144,,,,COUNTA($G$120:$CE$120)-COUNTA($G$120:AP$120)+1))*(1+discount_rate),0)</f>
        <v>0</v>
      </c>
      <c r="AQ178" s="1" cm="1">
        <f t="array" aca="1" ref="AQ178" ca="1">IF(AND($B178=AQ$28,$B178=$B179-1),NPV(discount_rate,OFFSET(AQ143,,,,COUNTA($G$120:$CE$120)-COUNTA($G$120:AQ$120)+1)-OFFSET(AQ144,,,,COUNTA($G$120:$CE$120)-COUNTA($G$120:AQ$120)+1))*(1+discount_rate),0)</f>
        <v>0</v>
      </c>
      <c r="AR178" s="1" cm="1">
        <f t="array" aca="1" ref="AR178" ca="1">IF(AND($B178=AR$28,$B178=$B179-1),NPV(discount_rate,OFFSET(AR143,,,,COUNTA($G$120:$CE$120)-COUNTA($G$120:AR$120)+1)-OFFSET(AR144,,,,COUNTA($G$120:$CE$120)-COUNTA($G$120:AR$120)+1))*(1+discount_rate),0)</f>
        <v>0</v>
      </c>
      <c r="AS178" s="1" cm="1">
        <f t="array" aca="1" ref="AS178" ca="1">IF(AND($B178=AS$28,$B178=$B179-1),NPV(discount_rate,OFFSET(AS143,,,,COUNTA($G$120:$CE$120)-COUNTA($G$120:AS$120)+1)-OFFSET(AS144,,,,COUNTA($G$120:$CE$120)-COUNTA($G$120:AS$120)+1))*(1+discount_rate),0)</f>
        <v>0</v>
      </c>
      <c r="AT178" s="1" cm="1">
        <f t="array" aca="1" ref="AT178" ca="1">IF(AND($B178=AT$28,$B178=$B179-1),NPV(discount_rate,OFFSET(AT143,,,,COUNTA($G$120:$CE$120)-COUNTA($G$120:AT$120)+1)-OFFSET(AT144,,,,COUNTA($G$120:$CE$120)-COUNTA($G$120:AT$120)+1))*(1+discount_rate),0)</f>
        <v>0</v>
      </c>
      <c r="AU178" s="1" cm="1">
        <f t="array" aca="1" ref="AU178" ca="1">IF(AND($B178=AU$28,$B178=$B179-1),NPV(discount_rate,OFFSET(AU143,,,,COUNTA($G$120:$CE$120)-COUNTA($G$120:AU$120)+1)-OFFSET(AU144,,,,COUNTA($G$120:$CE$120)-COUNTA($G$120:AU$120)+1))*(1+discount_rate),0)</f>
        <v>0</v>
      </c>
      <c r="AV178" s="1" cm="1">
        <f t="array" aca="1" ref="AV178" ca="1">IF(AND($B178=AV$28,$B178=$B179-1),NPV(discount_rate,OFFSET(AV143,,,,COUNTA($G$120:$CE$120)-COUNTA($G$120:AV$120)+1)-OFFSET(AV144,,,,COUNTA($G$120:$CE$120)-COUNTA($G$120:AV$120)+1))*(1+discount_rate),0)</f>
        <v>0</v>
      </c>
      <c r="AW178" s="1" cm="1">
        <f t="array" aca="1" ref="AW178" ca="1">IF(AND($B178=AW$28,$B178=$B179-1),NPV(discount_rate,OFFSET(AW143,,,,COUNTA($G$120:$CE$120)-COUNTA($G$120:AW$120)+1)-OFFSET(AW144,,,,COUNTA($G$120:$CE$120)-COUNTA($G$120:AW$120)+1))*(1+discount_rate),0)</f>
        <v>0</v>
      </c>
      <c r="AX178" s="1" cm="1">
        <f t="array" aca="1" ref="AX178" ca="1">IF(AND($B178=AX$28,$B178=$B179-1),NPV(discount_rate,OFFSET(AX143,,,,COUNTA($G$120:$CE$120)-COUNTA($G$120:AX$120)+1)-OFFSET(AX144,,,,COUNTA($G$120:$CE$120)-COUNTA($G$120:AX$120)+1))*(1+discount_rate),0)</f>
        <v>0</v>
      </c>
      <c r="AY178" s="1" cm="1">
        <f t="array" aca="1" ref="AY178" ca="1">IF(AND($B178=AY$28,$B178=$B179-1),NPV(discount_rate,OFFSET(AY143,,,,COUNTA($G$120:$CE$120)-COUNTA($G$120:AY$120)+1)-OFFSET(AY144,,,,COUNTA($G$120:$CE$120)-COUNTA($G$120:AY$120)+1))*(1+discount_rate),0)</f>
        <v>0</v>
      </c>
      <c r="AZ178" s="1" cm="1">
        <f t="array" aca="1" ref="AZ178" ca="1">IF(AND($B178=AZ$28,$B178=$B179-1),NPV(discount_rate,OFFSET(AZ143,,,,COUNTA($G$120:$CE$120)-COUNTA($G$120:AZ$120)+1)-OFFSET(AZ144,,,,COUNTA($G$120:$CE$120)-COUNTA($G$120:AZ$120)+1))*(1+discount_rate),0)</f>
        <v>0</v>
      </c>
      <c r="BA178" s="1" cm="1">
        <f t="array" aca="1" ref="BA178" ca="1">IF(AND($B178=BA$28,$B178=$B179-1),NPV(discount_rate,OFFSET(BA143,,,,COUNTA($G$120:$CE$120)-COUNTA($G$120:BA$120)+1)-OFFSET(BA144,,,,COUNTA($G$120:$CE$120)-COUNTA($G$120:BA$120)+1))*(1+discount_rate),0)</f>
        <v>0</v>
      </c>
      <c r="BB178" s="1" cm="1">
        <f t="array" aca="1" ref="BB178" ca="1">IF(AND($B178=BB$28,$B178=$B179-1),NPV(discount_rate,OFFSET(BB143,,,,COUNTA($G$120:$CE$120)-COUNTA($G$120:BB$120)+1)-OFFSET(BB144,,,,COUNTA($G$120:$CE$120)-COUNTA($G$120:BB$120)+1))*(1+discount_rate),0)</f>
        <v>0</v>
      </c>
      <c r="BC178" s="1" cm="1">
        <f t="array" aca="1" ref="BC178" ca="1">IF(AND($B178=BC$28,$B178=$B179-1),NPV(discount_rate,OFFSET(BC143,,,,COUNTA($G$120:$CE$120)-COUNTA($G$120:BC$120)+1)-OFFSET(BC144,,,,COUNTA($G$120:$CE$120)-COUNTA($G$120:BC$120)+1))*(1+discount_rate),0)</f>
        <v>0</v>
      </c>
      <c r="BD178" s="1" cm="1">
        <f t="array" aca="1" ref="BD178" ca="1">IF(AND($B178=BD$28,$B178=$B179-1),NPV(discount_rate,OFFSET(BD143,,,,COUNTA($G$120:$CE$120)-COUNTA($G$120:BD$120)+1)-OFFSET(BD144,,,,COUNTA($G$120:$CE$120)-COUNTA($G$120:BD$120)+1))*(1+discount_rate),0)</f>
        <v>0</v>
      </c>
      <c r="BE178" s="1" cm="1">
        <f t="array" aca="1" ref="BE178" ca="1">IF(AND($B178=BE$28,$B178=$B179-1),NPV(discount_rate,OFFSET(BE143,,,,COUNTA($G$120:$CE$120)-COUNTA($G$120:BE$120)+1)-OFFSET(BE144,,,,COUNTA($G$120:$CE$120)-COUNTA($G$120:BE$120)+1))*(1+discount_rate),0)</f>
        <v>0</v>
      </c>
      <c r="BF178" s="1" cm="1">
        <f t="array" aca="1" ref="BF178" ca="1">IF(AND($B178=BF$28,$B178=$B179-1),NPV(discount_rate,OFFSET(BF143,,,,COUNTA($G$120:$CE$120)-COUNTA($G$120:BF$120)+1)-OFFSET(BF144,,,,COUNTA($G$120:$CE$120)-COUNTA($G$120:BF$120)+1))*(1+discount_rate),0)</f>
        <v>0</v>
      </c>
      <c r="BG178" s="1" cm="1">
        <f t="array" aca="1" ref="BG178" ca="1">IF(AND($B178=BG$28,$B178=$B179-1),NPV(discount_rate,OFFSET(BG143,,,,COUNTA($G$120:$CE$120)-COUNTA($G$120:BG$120)+1)-OFFSET(BG144,,,,COUNTA($G$120:$CE$120)-COUNTA($G$120:BG$120)+1))*(1+discount_rate),0)</f>
        <v>0</v>
      </c>
      <c r="BH178" s="1" cm="1">
        <f t="array" aca="1" ref="BH178" ca="1">IF(AND($B178=BH$28,$B178=$B179-1),NPV(discount_rate,OFFSET(BH143,,,,COUNTA($G$120:$CE$120)-COUNTA($G$120:BH$120)+1)-OFFSET(BH144,,,,COUNTA($G$120:$CE$120)-COUNTA($G$120:BH$120)+1))*(1+discount_rate),0)</f>
        <v>0</v>
      </c>
      <c r="BI178" s="1" cm="1">
        <f t="array" aca="1" ref="BI178" ca="1">IF(AND($B178=BI$28,$B178=$B179-1),NPV(discount_rate,OFFSET(BI143,,,,COUNTA($G$120:$CE$120)-COUNTA($G$120:BI$120)+1)-OFFSET(BI144,,,,COUNTA($G$120:$CE$120)-COUNTA($G$120:BI$120)+1))*(1+discount_rate),0)</f>
        <v>0</v>
      </c>
      <c r="BJ178" s="1" cm="1">
        <f t="array" aca="1" ref="BJ178" ca="1">IF(AND($B178=BJ$28,$B178=$B179-1),NPV(discount_rate,OFFSET(BJ143,,,,COUNTA($G$120:$CE$120)-COUNTA($G$120:BJ$120)+1)-OFFSET(BJ144,,,,COUNTA($G$120:$CE$120)-COUNTA($G$120:BJ$120)+1))*(1+discount_rate),0)</f>
        <v>0</v>
      </c>
      <c r="BK178" s="1" cm="1">
        <f t="array" aca="1" ref="BK178" ca="1">IF(AND($B178=BK$28,$B178=$B179-1),NPV(discount_rate,OFFSET(BK143,,,,COUNTA($G$120:$CE$120)-COUNTA($G$120:BK$120)+1)-OFFSET(BK144,,,,COUNTA($G$120:$CE$120)-COUNTA($G$120:BK$120)+1))*(1+discount_rate),0)</f>
        <v>0</v>
      </c>
      <c r="BL178" s="1" cm="1">
        <f t="array" aca="1" ref="BL178" ca="1">IF(AND($B178=BL$28,$B178=$B179-1),NPV(discount_rate,OFFSET(BL143,,,,COUNTA($G$120:$CE$120)-COUNTA($G$120:BL$120)+1)-OFFSET(BL144,,,,COUNTA($G$120:$CE$120)-COUNTA($G$120:BL$120)+1))*(1+discount_rate),0)</f>
        <v>0</v>
      </c>
      <c r="BM178" s="1" cm="1">
        <f t="array" aca="1" ref="BM178" ca="1">IF(AND($B178=BM$28,$B178=$B179-1),NPV(discount_rate,OFFSET(BM143,,,,COUNTA($G$120:$CE$120)-COUNTA($G$120:BM$120)+1)-OFFSET(BM144,,,,COUNTA($G$120:$CE$120)-COUNTA($G$120:BM$120)+1))*(1+discount_rate),0)</f>
        <v>0</v>
      </c>
      <c r="BN178" s="1" cm="1">
        <f t="array" aca="1" ref="BN178" ca="1">IF(AND($B178=BN$28,$B178=$B179-1),NPV(discount_rate,OFFSET(BN143,,,,COUNTA($G$120:$CE$120)-COUNTA($G$120:BN$120)+1)-OFFSET(BN144,,,,COUNTA($G$120:$CE$120)-COUNTA($G$120:BN$120)+1))*(1+discount_rate),0)</f>
        <v>0</v>
      </c>
      <c r="BO178" s="1" cm="1">
        <f t="array" aca="1" ref="BO178" ca="1">IF(AND($B178=BO$28,$B178=$B179-1),NPV(discount_rate,OFFSET(BO143,,,,COUNTA($G$120:$CE$120)-COUNTA($G$120:BO$120)+1)-OFFSET(BO144,,,,COUNTA($G$120:$CE$120)-COUNTA($G$120:BO$120)+1))*(1+discount_rate),0)</f>
        <v>0</v>
      </c>
      <c r="BP178" s="1" cm="1">
        <f t="array" aca="1" ref="BP178" ca="1">IF(AND($B178=BP$28,$B178=$B179-1),NPV(discount_rate,OFFSET(BP143,,,,COUNTA($G$120:$CE$120)-COUNTA($G$120:BP$120)+1)-OFFSET(BP144,,,,COUNTA($G$120:$CE$120)-COUNTA($G$120:BP$120)+1))*(1+discount_rate),0)</f>
        <v>0</v>
      </c>
      <c r="BQ178" s="1" cm="1">
        <f t="array" aca="1" ref="BQ178" ca="1">IF(AND($B178=BQ$28,$B178=$B179-1),NPV(discount_rate,OFFSET(BQ143,,,,COUNTA($G$120:$CE$120)-COUNTA($G$120:BQ$120)+1)-OFFSET(BQ144,,,,COUNTA($G$120:$CE$120)-COUNTA($G$120:BQ$120)+1))*(1+discount_rate),0)</f>
        <v>0</v>
      </c>
      <c r="BR178" s="1" cm="1">
        <f t="array" aca="1" ref="BR178" ca="1">IF(AND($B178=BR$28,$B178=$B179-1),NPV(discount_rate,OFFSET(BR143,,,,COUNTA($G$120:$CE$120)-COUNTA($G$120:BR$120)+1)-OFFSET(BR144,,,,COUNTA($G$120:$CE$120)-COUNTA($G$120:BR$120)+1))*(1+discount_rate),0)</f>
        <v>0</v>
      </c>
      <c r="BS178" s="1" cm="1">
        <f t="array" aca="1" ref="BS178" ca="1">IF(AND($B178=BS$28,$B178=$B179-1),NPV(discount_rate,OFFSET(BS143,,,,COUNTA($G$120:$CE$120)-COUNTA($G$120:BS$120)+1)-OFFSET(BS144,,,,COUNTA($G$120:$CE$120)-COUNTA($G$120:BS$120)+1))*(1+discount_rate),0)</f>
        <v>0</v>
      </c>
      <c r="BT178" s="1" cm="1">
        <f t="array" aca="1" ref="BT178" ca="1">IF(AND($B178=BT$28,$B178=$B179-1),NPV(discount_rate,OFFSET(BT143,,,,COUNTA($G$120:$CE$120)-COUNTA($G$120:BT$120)+1)-OFFSET(BT144,,,,COUNTA($G$120:$CE$120)-COUNTA($G$120:BT$120)+1))*(1+discount_rate),0)</f>
        <v>0</v>
      </c>
      <c r="BU178" s="1" cm="1">
        <f t="array" aca="1" ref="BU178" ca="1">IF(AND($B178=BU$28,$B178=$B179-1),NPV(discount_rate,OFFSET(BU143,,,,COUNTA($G$120:$CE$120)-COUNTA($G$120:BU$120)+1)-OFFSET(BU144,,,,COUNTA($G$120:$CE$120)-COUNTA($G$120:BU$120)+1))*(1+discount_rate),0)</f>
        <v>0</v>
      </c>
      <c r="BV178" s="1" cm="1">
        <f t="array" aca="1" ref="BV178" ca="1">IF(AND($B178=BV$28,$B178=$B179-1),NPV(discount_rate,OFFSET(BV143,,,,COUNTA($G$120:$CE$120)-COUNTA($G$120:BV$120)+1)-OFFSET(BV144,,,,COUNTA($G$120:$CE$120)-COUNTA($G$120:BV$120)+1))*(1+discount_rate),0)</f>
        <v>0</v>
      </c>
      <c r="BW178" s="1" cm="1">
        <f t="array" aca="1" ref="BW178" ca="1">IF(AND($B178=BW$28,$B178=$B179-1),NPV(discount_rate,OFFSET(BW143,,,,COUNTA($G$120:$CE$120)-COUNTA($G$120:BW$120)+1)-OFFSET(BW144,,,,COUNTA($G$120:$CE$120)-COUNTA($G$120:BW$120)+1))*(1+discount_rate),0)</f>
        <v>0</v>
      </c>
      <c r="BX178" s="1" cm="1">
        <f t="array" aca="1" ref="BX178" ca="1">IF(AND($B178=BX$28,$B178=$B179-1),NPV(discount_rate,OFFSET(BX143,,,,COUNTA($G$120:$CE$120)-COUNTA($G$120:BX$120)+1)-OFFSET(BX144,,,,COUNTA($G$120:$CE$120)-COUNTA($G$120:BX$120)+1))*(1+discount_rate),0)</f>
        <v>0</v>
      </c>
      <c r="BY178" s="1" cm="1">
        <f t="array" aca="1" ref="BY178" ca="1">IF(AND($B178=BY$28,$B178=$B179-1),NPV(discount_rate,OFFSET(BY143,,,,COUNTA($G$120:$CE$120)-COUNTA($G$120:BY$120)+1)-OFFSET(BY144,,,,COUNTA($G$120:$CE$120)-COUNTA($G$120:BY$120)+1))*(1+discount_rate),0)</f>
        <v>0</v>
      </c>
      <c r="BZ178" s="1" cm="1">
        <f t="array" aca="1" ref="BZ178" ca="1">IF(AND($B178=BZ$28,$B178=$B179-1),NPV(discount_rate,OFFSET(BZ143,,,,COUNTA($G$120:$CE$120)-COUNTA($G$120:BZ$120)+1)-OFFSET(BZ144,,,,COUNTA($G$120:$CE$120)-COUNTA($G$120:BZ$120)+1))*(1+discount_rate),0)</f>
        <v>0</v>
      </c>
      <c r="CA178" s="1" cm="1">
        <f t="array" aca="1" ref="CA178" ca="1">IF(AND($B178=CA$28,$B178=$B179-1),NPV(discount_rate,OFFSET(CA143,,,,COUNTA($G$120:$CE$120)-COUNTA($G$120:CA$120)+1)-OFFSET(CA144,,,,COUNTA($G$120:$CE$120)-COUNTA($G$120:CA$120)+1))*(1+discount_rate),0)</f>
        <v>0</v>
      </c>
      <c r="CB178" s="1" cm="1">
        <f t="array" aca="1" ref="CB178" ca="1">IF(AND($B178=CB$28,$B178=$B179-1),NPV(discount_rate,OFFSET(CB143,,,,COUNTA($G$120:$CE$120)-COUNTA($G$120:CB$120)+1)-OFFSET(CB144,,,,COUNTA($G$120:$CE$120)-COUNTA($G$120:CB$120)+1))*(1+discount_rate),0)</f>
        <v>0</v>
      </c>
      <c r="CC178" s="1" cm="1">
        <f t="array" aca="1" ref="CC178" ca="1">IF(AND($B178=CC$28,$B178=$B179-1),NPV(discount_rate,OFFSET(CC143,,,,COUNTA($G$120:$CE$120)-COUNTA($G$120:CC$120)+1)-OFFSET(CC144,,,,COUNTA($G$120:$CE$120)-COUNTA($G$120:CC$120)+1))*(1+discount_rate),0)</f>
        <v>0</v>
      </c>
      <c r="CD178" s="1" cm="1">
        <f t="array" aca="1" ref="CD178" ca="1">IF(AND($B178=CD$28,$B178=$B179-1),NPV(discount_rate,OFFSET(CD143,,,,COUNTA($G$120:$CE$120)-COUNTA($G$120:CD$120)+1)-OFFSET(CD144,,,,COUNTA($G$120:$CE$120)-COUNTA($G$120:CD$120)+1))*(1+discount_rate),0)</f>
        <v>0</v>
      </c>
      <c r="CE178" s="1" cm="1">
        <f t="array" aca="1" ref="CE178" ca="1">IF(AND($B178=CE$28,$B178=$B179-1),NPV(discount_rate,OFFSET(CE143,,,,COUNTA($G$120:$CE$120)-COUNTA($G$120:CE$120)+1)-OFFSET(CE144,,,,COUNTA($G$120:$CE$120)-COUNTA($G$120:CE$120)+1))*(1+discount_rate),0)</f>
        <v>0</v>
      </c>
    </row>
    <row r="179" spans="2:83" x14ac:dyDescent="0.35">
      <c r="B179">
        <f t="shared" si="164"/>
        <v>2048</v>
      </c>
      <c r="D179" t="s">
        <v>29</v>
      </c>
      <c r="G179" s="1" cm="1">
        <f t="array" aca="1" ref="G179" ca="1">IF(AND($B179=G$28,$B179=$B180-1),NPV(discount_rate,OFFSET(G144,,,,COUNTA($G$120:$CE$120)-COUNTA($G$120:G$120)+1)-OFFSET(G145,,,,COUNTA($G$120:$CE$120)-COUNTA($G$120:G$120)+1))*(1+discount_rate),0)</f>
        <v>0</v>
      </c>
      <c r="H179" s="1" cm="1">
        <f t="array" aca="1" ref="H179" ca="1">IF(AND($B179=H$28,$B179=$B180-1),NPV(discount_rate,OFFSET(H144,,,,COUNTA($G$120:$CE$120)-COUNTA($G$120:H$120)+1)-OFFSET(H145,,,,COUNTA($G$120:$CE$120)-COUNTA($G$120:H$120)+1))*(1+discount_rate),0)</f>
        <v>0</v>
      </c>
      <c r="I179" s="1" cm="1">
        <f t="array" aca="1" ref="I179" ca="1">IF(AND($B179=I$28,$B179=$B180-1),NPV(discount_rate,OFFSET(I144,,,,COUNTA($G$120:$CE$120)-COUNTA($G$120:I$120)+1)-OFFSET(I145,,,,COUNTA($G$120:$CE$120)-COUNTA($G$120:I$120)+1))*(1+discount_rate),0)</f>
        <v>0</v>
      </c>
      <c r="J179" s="1" cm="1">
        <f t="array" aca="1" ref="J179" ca="1">IF(AND($B179=J$28,$B179=$B180-1),NPV(discount_rate,OFFSET(J144,,,,COUNTA($G$120:$CE$120)-COUNTA($G$120:J$120)+1)-OFFSET(J145,,,,COUNTA($G$120:$CE$120)-COUNTA($G$120:J$120)+1))*(1+discount_rate),0)</f>
        <v>0</v>
      </c>
      <c r="K179" s="1" cm="1">
        <f t="array" aca="1" ref="K179" ca="1">IF(AND($B179=K$28,$B179=$B180-1),NPV(discount_rate,OFFSET(K144,,,,COUNTA($G$120:$CE$120)-COUNTA($G$120:K$120)+1)-OFFSET(K145,,,,COUNTA($G$120:$CE$120)-COUNTA($G$120:K$120)+1))*(1+discount_rate),0)</f>
        <v>0</v>
      </c>
      <c r="L179" s="1" cm="1">
        <f t="array" aca="1" ref="L179" ca="1">IF(AND($B179=L$28,$B179=$B180-1),NPV(discount_rate,OFFSET(L144,,,,COUNTA($G$120:$CE$120)-COUNTA($G$120:L$120)+1)-OFFSET(L145,,,,COUNTA($G$120:$CE$120)-COUNTA($G$120:L$120)+1))*(1+discount_rate),0)</f>
        <v>0</v>
      </c>
      <c r="M179" s="1" cm="1">
        <f t="array" aca="1" ref="M179" ca="1">IF(AND($B179=M$28,$B179=$B180-1),NPV(discount_rate,OFFSET(M144,,,,COUNTA($G$120:$CE$120)-COUNTA($G$120:M$120)+1)-OFFSET(M145,,,,COUNTA($G$120:$CE$120)-COUNTA($G$120:M$120)+1))*(1+discount_rate),0)</f>
        <v>0</v>
      </c>
      <c r="N179" s="1" cm="1">
        <f t="array" aca="1" ref="N179" ca="1">IF(AND($B179=N$28,$B179=$B180-1),NPV(discount_rate,OFFSET(N144,,,,COUNTA($G$120:$CE$120)-COUNTA($G$120:N$120)+1)-OFFSET(N145,,,,COUNTA($G$120:$CE$120)-COUNTA($G$120:N$120)+1))*(1+discount_rate),0)</f>
        <v>0</v>
      </c>
      <c r="O179" s="1" cm="1">
        <f t="array" aca="1" ref="O179" ca="1">IF(AND($B179=O$28,$B179=$B180-1),NPV(discount_rate,OFFSET(O144,,,,COUNTA($G$120:$CE$120)-COUNTA($G$120:O$120)+1)-OFFSET(O145,,,,COUNTA($G$120:$CE$120)-COUNTA($G$120:O$120)+1))*(1+discount_rate),0)</f>
        <v>0</v>
      </c>
      <c r="P179" s="1" cm="1">
        <f t="array" aca="1" ref="P179" ca="1">IF(AND($B179=P$28,$B179=$B180-1),NPV(discount_rate,OFFSET(P144,,,,COUNTA($G$120:$CE$120)-COUNTA($G$120:P$120)+1)-OFFSET(P145,,,,COUNTA($G$120:$CE$120)-COUNTA($G$120:P$120)+1))*(1+discount_rate),0)</f>
        <v>0</v>
      </c>
      <c r="Q179" s="1" cm="1">
        <f t="array" aca="1" ref="Q179" ca="1">IF(AND($B179=Q$28,$B179=$B180-1),NPV(discount_rate,OFFSET(Q144,,,,COUNTA($G$120:$CE$120)-COUNTA($G$120:Q$120)+1)-OFFSET(Q145,,,,COUNTA($G$120:$CE$120)-COUNTA($G$120:Q$120)+1))*(1+discount_rate),0)</f>
        <v>0</v>
      </c>
      <c r="R179" s="1" cm="1">
        <f t="array" aca="1" ref="R179" ca="1">IF(AND($B179=R$28,$B179=$B180-1),NPV(discount_rate,OFFSET(R144,,,,COUNTA($G$120:$CE$120)-COUNTA($G$120:R$120)+1)-OFFSET(R145,,,,COUNTA($G$120:$CE$120)-COUNTA($G$120:R$120)+1))*(1+discount_rate),0)</f>
        <v>0</v>
      </c>
      <c r="S179" s="1" cm="1">
        <f t="array" aca="1" ref="S179" ca="1">IF(AND($B179=S$28,$B179=$B180-1),NPV(discount_rate,OFFSET(S144,,,,COUNTA($G$120:$CE$120)-COUNTA($G$120:S$120)+1)-OFFSET(S145,,,,COUNTA($G$120:$CE$120)-COUNTA($G$120:S$120)+1))*(1+discount_rate),0)</f>
        <v>0</v>
      </c>
      <c r="T179" s="1" cm="1">
        <f t="array" aca="1" ref="T179" ca="1">IF(AND($B179=T$28,$B179=$B180-1),NPV(discount_rate,OFFSET(T144,,,,COUNTA($G$120:$CE$120)-COUNTA($G$120:T$120)+1)-OFFSET(T145,,,,COUNTA($G$120:$CE$120)-COUNTA($G$120:T$120)+1))*(1+discount_rate),0)</f>
        <v>0</v>
      </c>
      <c r="U179" s="1" cm="1">
        <f t="array" aca="1" ref="U179" ca="1">IF(AND($B179=U$28,$B179=$B180-1),NPV(discount_rate,OFFSET(U144,,,,COUNTA($G$120:$CE$120)-COUNTA($G$120:U$120)+1)-OFFSET(U145,,,,COUNTA($G$120:$CE$120)-COUNTA($G$120:U$120)+1))*(1+discount_rate),0)</f>
        <v>0</v>
      </c>
      <c r="V179" s="1" cm="1">
        <f t="array" aca="1" ref="V179" ca="1">IF(AND($B179=V$28,$B179=$B180-1),NPV(discount_rate,OFFSET(V144,,,,COUNTA($G$120:$CE$120)-COUNTA($G$120:V$120)+1)-OFFSET(V145,,,,COUNTA($G$120:$CE$120)-COUNTA($G$120:V$120)+1))*(1+discount_rate),0)</f>
        <v>0</v>
      </c>
      <c r="W179" s="1" cm="1">
        <f t="array" aca="1" ref="W179" ca="1">IF(AND($B179=W$28,$B179=$B180-1),NPV(discount_rate,OFFSET(W144,,,,COUNTA($G$120:$CE$120)-COUNTA($G$120:W$120)+1)-OFFSET(W145,,,,COUNTA($G$120:$CE$120)-COUNTA($G$120:W$120)+1))*(1+discount_rate),0)</f>
        <v>0</v>
      </c>
      <c r="X179" s="1" cm="1">
        <f t="array" aca="1" ref="X179" ca="1">IF(AND($B179=X$28,$B179=$B180-1),NPV(discount_rate,OFFSET(X144,,,,COUNTA($G$120:$CE$120)-COUNTA($G$120:X$120)+1)-OFFSET(X145,,,,COUNTA($G$120:$CE$120)-COUNTA($G$120:X$120)+1))*(1+discount_rate),0)</f>
        <v>0</v>
      </c>
      <c r="Y179" s="1" cm="1">
        <f t="array" aca="1" ref="Y179" ca="1">IF(AND($B179=Y$28,$B179=$B180-1),NPV(discount_rate,OFFSET(Y144,,,,COUNTA($G$120:$CE$120)-COUNTA($G$120:Y$120)+1)-OFFSET(Y145,,,,COUNTA($G$120:$CE$120)-COUNTA($G$120:Y$120)+1))*(1+discount_rate),0)</f>
        <v>0</v>
      </c>
      <c r="Z179" s="1" cm="1">
        <f t="array" aca="1" ref="Z179" ca="1">IF(AND($B179=Z$28,$B179=$B180-1),NPV(discount_rate,OFFSET(Z144,,,,COUNTA($G$120:$CE$120)-COUNTA($G$120:Z$120)+1)-OFFSET(Z145,,,,COUNTA($G$120:$CE$120)-COUNTA($G$120:Z$120)+1))*(1+discount_rate),0)</f>
        <v>0</v>
      </c>
      <c r="AA179" s="1" cm="1">
        <f t="array" aca="1" ref="AA179" ca="1">IF(AND($B179=AA$28,$B179=$B180-1),NPV(discount_rate,OFFSET(AA144,,,,COUNTA($G$120:$CE$120)-COUNTA($G$120:AA$120)+1)-OFFSET(AA145,,,,COUNTA($G$120:$CE$120)-COUNTA($G$120:AA$120)+1))*(1+discount_rate),0)</f>
        <v>0</v>
      </c>
      <c r="AB179" s="1" cm="1">
        <f t="array" aca="1" ref="AB179" ca="1">IF(AND($B179=AB$28,$B179=$B180-1),NPV(discount_rate,OFFSET(AB144,,,,COUNTA($G$120:$CE$120)-COUNTA($G$120:AB$120)+1)-OFFSET(AB145,,,,COUNTA($G$120:$CE$120)-COUNTA($G$120:AB$120)+1))*(1+discount_rate),0)</f>
        <v>0</v>
      </c>
      <c r="AC179" s="1" cm="1">
        <f t="array" aca="1" ref="AC179" ca="1">IF(AND($B179=AC$28,$B179=$B180-1),NPV(discount_rate,OFFSET(AC144,,,,COUNTA($G$120:$CE$120)-COUNTA($G$120:AC$120)+1)-OFFSET(AC145,,,,COUNTA($G$120:$CE$120)-COUNTA($G$120:AC$120)+1))*(1+discount_rate),0)</f>
        <v>0</v>
      </c>
      <c r="AD179" s="1" cm="1">
        <f t="array" aca="1" ref="AD179" ca="1">IF(AND($B179=AD$28,$B179=$B180-1),NPV(discount_rate,OFFSET(AD144,,,,COUNTA($G$120:$CE$120)-COUNTA($G$120:AD$120)+1)-OFFSET(AD145,,,,COUNTA($G$120:$CE$120)-COUNTA($G$120:AD$120)+1))*(1+discount_rate),0)</f>
        <v>0</v>
      </c>
      <c r="AE179" s="1" cm="1">
        <f t="array" aca="1" ref="AE179" ca="1">IF(AND($B179=AE$28,$B179=$B180-1),NPV(discount_rate,OFFSET(AE144,,,,COUNTA($G$120:$CE$120)-COUNTA($G$120:AE$120)+1)-OFFSET(AE145,,,,COUNTA($G$120:$CE$120)-COUNTA($G$120:AE$120)+1))*(1+discount_rate),0)</f>
        <v>259.6829294464921</v>
      </c>
      <c r="AF179" s="1" cm="1">
        <f t="array" aca="1" ref="AF179" ca="1">IF(AND($B179=AF$28,$B179=$B180-1),NPV(discount_rate,OFFSET(AF144,,,,COUNTA($G$120:$CE$120)-COUNTA($G$120:AF$120)+1)-OFFSET(AF145,,,,COUNTA($G$120:$CE$120)-COUNTA($G$120:AF$120)+1))*(1+discount_rate),0)</f>
        <v>0</v>
      </c>
      <c r="AG179" s="1" cm="1">
        <f t="array" aca="1" ref="AG179" ca="1">IF(AND($B179=AG$28,$B179=$B180-1),NPV(discount_rate,OFFSET(AG144,,,,COUNTA($G$120:$CE$120)-COUNTA($G$120:AG$120)+1)-OFFSET(AG145,,,,COUNTA($G$120:$CE$120)-COUNTA($G$120:AG$120)+1))*(1+discount_rate),0)</f>
        <v>0</v>
      </c>
      <c r="AH179" s="1" cm="1">
        <f t="array" aca="1" ref="AH179" ca="1">IF(AND($B179=AH$28,$B179=$B180-1),NPV(discount_rate,OFFSET(AH144,,,,COUNTA($G$120:$CE$120)-COUNTA($G$120:AH$120)+1)-OFFSET(AH145,,,,COUNTA($G$120:$CE$120)-COUNTA($G$120:AH$120)+1))*(1+discount_rate),0)</f>
        <v>0</v>
      </c>
      <c r="AI179" s="1" cm="1">
        <f t="array" aca="1" ref="AI179" ca="1">IF(AND($B179=AI$28,$B179=$B180-1),NPV(discount_rate,OFFSET(AI144,,,,COUNTA($G$120:$CE$120)-COUNTA($G$120:AI$120)+1)-OFFSET(AI145,,,,COUNTA($G$120:$CE$120)-COUNTA($G$120:AI$120)+1))*(1+discount_rate),0)</f>
        <v>0</v>
      </c>
      <c r="AJ179" s="1" cm="1">
        <f t="array" aca="1" ref="AJ179" ca="1">IF(AND($B179=AJ$28,$B179=$B180-1),NPV(discount_rate,OFFSET(AJ144,,,,COUNTA($G$120:$CE$120)-COUNTA($G$120:AJ$120)+1)-OFFSET(AJ145,,,,COUNTA($G$120:$CE$120)-COUNTA($G$120:AJ$120)+1))*(1+discount_rate),0)</f>
        <v>0</v>
      </c>
      <c r="AK179" s="1" cm="1">
        <f t="array" aca="1" ref="AK179" ca="1">IF(AND($B179=AK$28,$B179=$B180-1),NPV(discount_rate,OFFSET(AK144,,,,COUNTA($G$120:$CE$120)-COUNTA($G$120:AK$120)+1)-OFFSET(AK145,,,,COUNTA($G$120:$CE$120)-COUNTA($G$120:AK$120)+1))*(1+discount_rate),0)</f>
        <v>0</v>
      </c>
      <c r="AL179" s="1" cm="1">
        <f t="array" aca="1" ref="AL179" ca="1">IF(AND($B179=AL$28,$B179=$B180-1),NPV(discount_rate,OFFSET(AL144,,,,COUNTA($G$120:$CE$120)-COUNTA($G$120:AL$120)+1)-OFFSET(AL145,,,,COUNTA($G$120:$CE$120)-COUNTA($G$120:AL$120)+1))*(1+discount_rate),0)</f>
        <v>0</v>
      </c>
      <c r="AM179" s="1" cm="1">
        <f t="array" aca="1" ref="AM179" ca="1">IF(AND($B179=AM$28,$B179=$B180-1),NPV(discount_rate,OFFSET(AM144,,,,COUNTA($G$120:$CE$120)-COUNTA($G$120:AM$120)+1)-OFFSET(AM145,,,,COUNTA($G$120:$CE$120)-COUNTA($G$120:AM$120)+1))*(1+discount_rate),0)</f>
        <v>0</v>
      </c>
      <c r="AN179" s="1" cm="1">
        <f t="array" aca="1" ref="AN179" ca="1">IF(AND($B179=AN$28,$B179=$B180-1),NPV(discount_rate,OFFSET(AN144,,,,COUNTA($G$120:$CE$120)-COUNTA($G$120:AN$120)+1)-OFFSET(AN145,,,,COUNTA($G$120:$CE$120)-COUNTA($G$120:AN$120)+1))*(1+discount_rate),0)</f>
        <v>0</v>
      </c>
      <c r="AO179" s="1" cm="1">
        <f t="array" aca="1" ref="AO179" ca="1">IF(AND($B179=AO$28,$B179=$B180-1),NPV(discount_rate,OFFSET(AO144,,,,COUNTA($G$120:$CE$120)-COUNTA($G$120:AO$120)+1)-OFFSET(AO145,,,,COUNTA($G$120:$CE$120)-COUNTA($G$120:AO$120)+1))*(1+discount_rate),0)</f>
        <v>0</v>
      </c>
      <c r="AP179" s="1" cm="1">
        <f t="array" aca="1" ref="AP179" ca="1">IF(AND($B179=AP$28,$B179=$B180-1),NPV(discount_rate,OFFSET(AP144,,,,COUNTA($G$120:$CE$120)-COUNTA($G$120:AP$120)+1)-OFFSET(AP145,,,,COUNTA($G$120:$CE$120)-COUNTA($G$120:AP$120)+1))*(1+discount_rate),0)</f>
        <v>0</v>
      </c>
      <c r="AQ179" s="1" cm="1">
        <f t="array" aca="1" ref="AQ179" ca="1">IF(AND($B179=AQ$28,$B179=$B180-1),NPV(discount_rate,OFFSET(AQ144,,,,COUNTA($G$120:$CE$120)-COUNTA($G$120:AQ$120)+1)-OFFSET(AQ145,,,,COUNTA($G$120:$CE$120)-COUNTA($G$120:AQ$120)+1))*(1+discount_rate),0)</f>
        <v>0</v>
      </c>
      <c r="AR179" s="1" cm="1">
        <f t="array" aca="1" ref="AR179" ca="1">IF(AND($B179=AR$28,$B179=$B180-1),NPV(discount_rate,OFFSET(AR144,,,,COUNTA($G$120:$CE$120)-COUNTA($G$120:AR$120)+1)-OFFSET(AR145,,,,COUNTA($G$120:$CE$120)-COUNTA($G$120:AR$120)+1))*(1+discount_rate),0)</f>
        <v>0</v>
      </c>
      <c r="AS179" s="1" cm="1">
        <f t="array" aca="1" ref="AS179" ca="1">IF(AND($B179=AS$28,$B179=$B180-1),NPV(discount_rate,OFFSET(AS144,,,,COUNTA($G$120:$CE$120)-COUNTA($G$120:AS$120)+1)-OFFSET(AS145,,,,COUNTA($G$120:$CE$120)-COUNTA($G$120:AS$120)+1))*(1+discount_rate),0)</f>
        <v>0</v>
      </c>
      <c r="AT179" s="1" cm="1">
        <f t="array" aca="1" ref="AT179" ca="1">IF(AND($B179=AT$28,$B179=$B180-1),NPV(discount_rate,OFFSET(AT144,,,,COUNTA($G$120:$CE$120)-COUNTA($G$120:AT$120)+1)-OFFSET(AT145,,,,COUNTA($G$120:$CE$120)-COUNTA($G$120:AT$120)+1))*(1+discount_rate),0)</f>
        <v>0</v>
      </c>
      <c r="AU179" s="1" cm="1">
        <f t="array" aca="1" ref="AU179" ca="1">IF(AND($B179=AU$28,$B179=$B180-1),NPV(discount_rate,OFFSET(AU144,,,,COUNTA($G$120:$CE$120)-COUNTA($G$120:AU$120)+1)-OFFSET(AU145,,,,COUNTA($G$120:$CE$120)-COUNTA($G$120:AU$120)+1))*(1+discount_rate),0)</f>
        <v>0</v>
      </c>
      <c r="AV179" s="1" cm="1">
        <f t="array" aca="1" ref="AV179" ca="1">IF(AND($B179=AV$28,$B179=$B180-1),NPV(discount_rate,OFFSET(AV144,,,,COUNTA($G$120:$CE$120)-COUNTA($G$120:AV$120)+1)-OFFSET(AV145,,,,COUNTA($G$120:$CE$120)-COUNTA($G$120:AV$120)+1))*(1+discount_rate),0)</f>
        <v>0</v>
      </c>
      <c r="AW179" s="1" cm="1">
        <f t="array" aca="1" ref="AW179" ca="1">IF(AND($B179=AW$28,$B179=$B180-1),NPV(discount_rate,OFFSET(AW144,,,,COUNTA($G$120:$CE$120)-COUNTA($G$120:AW$120)+1)-OFFSET(AW145,,,,COUNTA($G$120:$CE$120)-COUNTA($G$120:AW$120)+1))*(1+discount_rate),0)</f>
        <v>0</v>
      </c>
      <c r="AX179" s="1" cm="1">
        <f t="array" aca="1" ref="AX179" ca="1">IF(AND($B179=AX$28,$B179=$B180-1),NPV(discount_rate,OFFSET(AX144,,,,COUNTA($G$120:$CE$120)-COUNTA($G$120:AX$120)+1)-OFFSET(AX145,,,,COUNTA($G$120:$CE$120)-COUNTA($G$120:AX$120)+1))*(1+discount_rate),0)</f>
        <v>0</v>
      </c>
      <c r="AY179" s="1" cm="1">
        <f t="array" aca="1" ref="AY179" ca="1">IF(AND($B179=AY$28,$B179=$B180-1),NPV(discount_rate,OFFSET(AY144,,,,COUNTA($G$120:$CE$120)-COUNTA($G$120:AY$120)+1)-OFFSET(AY145,,,,COUNTA($G$120:$CE$120)-COUNTA($G$120:AY$120)+1))*(1+discount_rate),0)</f>
        <v>0</v>
      </c>
      <c r="AZ179" s="1" cm="1">
        <f t="array" aca="1" ref="AZ179" ca="1">IF(AND($B179=AZ$28,$B179=$B180-1),NPV(discount_rate,OFFSET(AZ144,,,,COUNTA($G$120:$CE$120)-COUNTA($G$120:AZ$120)+1)-OFFSET(AZ145,,,,COUNTA($G$120:$CE$120)-COUNTA($G$120:AZ$120)+1))*(1+discount_rate),0)</f>
        <v>0</v>
      </c>
      <c r="BA179" s="1" cm="1">
        <f t="array" aca="1" ref="BA179" ca="1">IF(AND($B179=BA$28,$B179=$B180-1),NPV(discount_rate,OFFSET(BA144,,,,COUNTA($G$120:$CE$120)-COUNTA($G$120:BA$120)+1)-OFFSET(BA145,,,,COUNTA($G$120:$CE$120)-COUNTA($G$120:BA$120)+1))*(1+discount_rate),0)</f>
        <v>0</v>
      </c>
      <c r="BB179" s="1" cm="1">
        <f t="array" aca="1" ref="BB179" ca="1">IF(AND($B179=BB$28,$B179=$B180-1),NPV(discount_rate,OFFSET(BB144,,,,COUNTA($G$120:$CE$120)-COUNTA($G$120:BB$120)+1)-OFFSET(BB145,,,,COUNTA($G$120:$CE$120)-COUNTA($G$120:BB$120)+1))*(1+discount_rate),0)</f>
        <v>0</v>
      </c>
      <c r="BC179" s="1" cm="1">
        <f t="array" aca="1" ref="BC179" ca="1">IF(AND($B179=BC$28,$B179=$B180-1),NPV(discount_rate,OFFSET(BC144,,,,COUNTA($G$120:$CE$120)-COUNTA($G$120:BC$120)+1)-OFFSET(BC145,,,,COUNTA($G$120:$CE$120)-COUNTA($G$120:BC$120)+1))*(1+discount_rate),0)</f>
        <v>0</v>
      </c>
      <c r="BD179" s="1" cm="1">
        <f t="array" aca="1" ref="BD179" ca="1">IF(AND($B179=BD$28,$B179=$B180-1),NPV(discount_rate,OFFSET(BD144,,,,COUNTA($G$120:$CE$120)-COUNTA($G$120:BD$120)+1)-OFFSET(BD145,,,,COUNTA($G$120:$CE$120)-COUNTA($G$120:BD$120)+1))*(1+discount_rate),0)</f>
        <v>0</v>
      </c>
      <c r="BE179" s="1" cm="1">
        <f t="array" aca="1" ref="BE179" ca="1">IF(AND($B179=BE$28,$B179=$B180-1),NPV(discount_rate,OFFSET(BE144,,,,COUNTA($G$120:$CE$120)-COUNTA($G$120:BE$120)+1)-OFFSET(BE145,,,,COUNTA($G$120:$CE$120)-COUNTA($G$120:BE$120)+1))*(1+discount_rate),0)</f>
        <v>0</v>
      </c>
      <c r="BF179" s="1" cm="1">
        <f t="array" aca="1" ref="BF179" ca="1">IF(AND($B179=BF$28,$B179=$B180-1),NPV(discount_rate,OFFSET(BF144,,,,COUNTA($G$120:$CE$120)-COUNTA($G$120:BF$120)+1)-OFFSET(BF145,,,,COUNTA($G$120:$CE$120)-COUNTA($G$120:BF$120)+1))*(1+discount_rate),0)</f>
        <v>0</v>
      </c>
      <c r="BG179" s="1" cm="1">
        <f t="array" aca="1" ref="BG179" ca="1">IF(AND($B179=BG$28,$B179=$B180-1),NPV(discount_rate,OFFSET(BG144,,,,COUNTA($G$120:$CE$120)-COUNTA($G$120:BG$120)+1)-OFFSET(BG145,,,,COUNTA($G$120:$CE$120)-COUNTA($G$120:BG$120)+1))*(1+discount_rate),0)</f>
        <v>0</v>
      </c>
      <c r="BH179" s="1" cm="1">
        <f t="array" aca="1" ref="BH179" ca="1">IF(AND($B179=BH$28,$B179=$B180-1),NPV(discount_rate,OFFSET(BH144,,,,COUNTA($G$120:$CE$120)-COUNTA($G$120:BH$120)+1)-OFFSET(BH145,,,,COUNTA($G$120:$CE$120)-COUNTA($G$120:BH$120)+1))*(1+discount_rate),0)</f>
        <v>0</v>
      </c>
      <c r="BI179" s="1" cm="1">
        <f t="array" aca="1" ref="BI179" ca="1">IF(AND($B179=BI$28,$B179=$B180-1),NPV(discount_rate,OFFSET(BI144,,,,COUNTA($G$120:$CE$120)-COUNTA($G$120:BI$120)+1)-OFFSET(BI145,,,,COUNTA($G$120:$CE$120)-COUNTA($G$120:BI$120)+1))*(1+discount_rate),0)</f>
        <v>0</v>
      </c>
      <c r="BJ179" s="1" cm="1">
        <f t="array" aca="1" ref="BJ179" ca="1">IF(AND($B179=BJ$28,$B179=$B180-1),NPV(discount_rate,OFFSET(BJ144,,,,COUNTA($G$120:$CE$120)-COUNTA($G$120:BJ$120)+1)-OFFSET(BJ145,,,,COUNTA($G$120:$CE$120)-COUNTA($G$120:BJ$120)+1))*(1+discount_rate),0)</f>
        <v>0</v>
      </c>
      <c r="BK179" s="1" cm="1">
        <f t="array" aca="1" ref="BK179" ca="1">IF(AND($B179=BK$28,$B179=$B180-1),NPV(discount_rate,OFFSET(BK144,,,,COUNTA($G$120:$CE$120)-COUNTA($G$120:BK$120)+1)-OFFSET(BK145,,,,COUNTA($G$120:$CE$120)-COUNTA($G$120:BK$120)+1))*(1+discount_rate),0)</f>
        <v>0</v>
      </c>
      <c r="BL179" s="1" cm="1">
        <f t="array" aca="1" ref="BL179" ca="1">IF(AND($B179=BL$28,$B179=$B180-1),NPV(discount_rate,OFFSET(BL144,,,,COUNTA($G$120:$CE$120)-COUNTA($G$120:BL$120)+1)-OFFSET(BL145,,,,COUNTA($G$120:$CE$120)-COUNTA($G$120:BL$120)+1))*(1+discount_rate),0)</f>
        <v>0</v>
      </c>
      <c r="BM179" s="1" cm="1">
        <f t="array" aca="1" ref="BM179" ca="1">IF(AND($B179=BM$28,$B179=$B180-1),NPV(discount_rate,OFFSET(BM144,,,,COUNTA($G$120:$CE$120)-COUNTA($G$120:BM$120)+1)-OFFSET(BM145,,,,COUNTA($G$120:$CE$120)-COUNTA($G$120:BM$120)+1))*(1+discount_rate),0)</f>
        <v>0</v>
      </c>
      <c r="BN179" s="1" cm="1">
        <f t="array" aca="1" ref="BN179" ca="1">IF(AND($B179=BN$28,$B179=$B180-1),NPV(discount_rate,OFFSET(BN144,,,,COUNTA($G$120:$CE$120)-COUNTA($G$120:BN$120)+1)-OFFSET(BN145,,,,COUNTA($G$120:$CE$120)-COUNTA($G$120:BN$120)+1))*(1+discount_rate),0)</f>
        <v>0</v>
      </c>
      <c r="BO179" s="1" cm="1">
        <f t="array" aca="1" ref="BO179" ca="1">IF(AND($B179=BO$28,$B179=$B180-1),NPV(discount_rate,OFFSET(BO144,,,,COUNTA($G$120:$CE$120)-COUNTA($G$120:BO$120)+1)-OFFSET(BO145,,,,COUNTA($G$120:$CE$120)-COUNTA($G$120:BO$120)+1))*(1+discount_rate),0)</f>
        <v>0</v>
      </c>
      <c r="BP179" s="1" cm="1">
        <f t="array" aca="1" ref="BP179" ca="1">IF(AND($B179=BP$28,$B179=$B180-1),NPV(discount_rate,OFFSET(BP144,,,,COUNTA($G$120:$CE$120)-COUNTA($G$120:BP$120)+1)-OFFSET(BP145,,,,COUNTA($G$120:$CE$120)-COUNTA($G$120:BP$120)+1))*(1+discount_rate),0)</f>
        <v>0</v>
      </c>
      <c r="BQ179" s="1" cm="1">
        <f t="array" aca="1" ref="BQ179" ca="1">IF(AND($B179=BQ$28,$B179=$B180-1),NPV(discount_rate,OFFSET(BQ144,,,,COUNTA($G$120:$CE$120)-COUNTA($G$120:BQ$120)+1)-OFFSET(BQ145,,,,COUNTA($G$120:$CE$120)-COUNTA($G$120:BQ$120)+1))*(1+discount_rate),0)</f>
        <v>0</v>
      </c>
      <c r="BR179" s="1" cm="1">
        <f t="array" aca="1" ref="BR179" ca="1">IF(AND($B179=BR$28,$B179=$B180-1),NPV(discount_rate,OFFSET(BR144,,,,COUNTA($G$120:$CE$120)-COUNTA($G$120:BR$120)+1)-OFFSET(BR145,,,,COUNTA($G$120:$CE$120)-COUNTA($G$120:BR$120)+1))*(1+discount_rate),0)</f>
        <v>0</v>
      </c>
      <c r="BS179" s="1" cm="1">
        <f t="array" aca="1" ref="BS179" ca="1">IF(AND($B179=BS$28,$B179=$B180-1),NPV(discount_rate,OFFSET(BS144,,,,COUNTA($G$120:$CE$120)-COUNTA($G$120:BS$120)+1)-OFFSET(BS145,,,,COUNTA($G$120:$CE$120)-COUNTA($G$120:BS$120)+1))*(1+discount_rate),0)</f>
        <v>0</v>
      </c>
      <c r="BT179" s="1" cm="1">
        <f t="array" aca="1" ref="BT179" ca="1">IF(AND($B179=BT$28,$B179=$B180-1),NPV(discount_rate,OFFSET(BT144,,,,COUNTA($G$120:$CE$120)-COUNTA($G$120:BT$120)+1)-OFFSET(BT145,,,,COUNTA($G$120:$CE$120)-COUNTA($G$120:BT$120)+1))*(1+discount_rate),0)</f>
        <v>0</v>
      </c>
      <c r="BU179" s="1" cm="1">
        <f t="array" aca="1" ref="BU179" ca="1">IF(AND($B179=BU$28,$B179=$B180-1),NPV(discount_rate,OFFSET(BU144,,,,COUNTA($G$120:$CE$120)-COUNTA($G$120:BU$120)+1)-OFFSET(BU145,,,,COUNTA($G$120:$CE$120)-COUNTA($G$120:BU$120)+1))*(1+discount_rate),0)</f>
        <v>0</v>
      </c>
      <c r="BV179" s="1" cm="1">
        <f t="array" aca="1" ref="BV179" ca="1">IF(AND($B179=BV$28,$B179=$B180-1),NPV(discount_rate,OFFSET(BV144,,,,COUNTA($G$120:$CE$120)-COUNTA($G$120:BV$120)+1)-OFFSET(BV145,,,,COUNTA($G$120:$CE$120)-COUNTA($G$120:BV$120)+1))*(1+discount_rate),0)</f>
        <v>0</v>
      </c>
      <c r="BW179" s="1" cm="1">
        <f t="array" aca="1" ref="BW179" ca="1">IF(AND($B179=BW$28,$B179=$B180-1),NPV(discount_rate,OFFSET(BW144,,,,COUNTA($G$120:$CE$120)-COUNTA($G$120:BW$120)+1)-OFFSET(BW145,,,,COUNTA($G$120:$CE$120)-COUNTA($G$120:BW$120)+1))*(1+discount_rate),0)</f>
        <v>0</v>
      </c>
      <c r="BX179" s="1" cm="1">
        <f t="array" aca="1" ref="BX179" ca="1">IF(AND($B179=BX$28,$B179=$B180-1),NPV(discount_rate,OFFSET(BX144,,,,COUNTA($G$120:$CE$120)-COUNTA($G$120:BX$120)+1)-OFFSET(BX145,,,,COUNTA($G$120:$CE$120)-COUNTA($G$120:BX$120)+1))*(1+discount_rate),0)</f>
        <v>0</v>
      </c>
      <c r="BY179" s="1" cm="1">
        <f t="array" aca="1" ref="BY179" ca="1">IF(AND($B179=BY$28,$B179=$B180-1),NPV(discount_rate,OFFSET(BY144,,,,COUNTA($G$120:$CE$120)-COUNTA($G$120:BY$120)+1)-OFFSET(BY145,,,,COUNTA($G$120:$CE$120)-COUNTA($G$120:BY$120)+1))*(1+discount_rate),0)</f>
        <v>0</v>
      </c>
      <c r="BZ179" s="1" cm="1">
        <f t="array" aca="1" ref="BZ179" ca="1">IF(AND($B179=BZ$28,$B179=$B180-1),NPV(discount_rate,OFFSET(BZ144,,,,COUNTA($G$120:$CE$120)-COUNTA($G$120:BZ$120)+1)-OFFSET(BZ145,,,,COUNTA($G$120:$CE$120)-COUNTA($G$120:BZ$120)+1))*(1+discount_rate),0)</f>
        <v>0</v>
      </c>
      <c r="CA179" s="1" cm="1">
        <f t="array" aca="1" ref="CA179" ca="1">IF(AND($B179=CA$28,$B179=$B180-1),NPV(discount_rate,OFFSET(CA144,,,,COUNTA($G$120:$CE$120)-COUNTA($G$120:CA$120)+1)-OFFSET(CA145,,,,COUNTA($G$120:$CE$120)-COUNTA($G$120:CA$120)+1))*(1+discount_rate),0)</f>
        <v>0</v>
      </c>
      <c r="CB179" s="1" cm="1">
        <f t="array" aca="1" ref="CB179" ca="1">IF(AND($B179=CB$28,$B179=$B180-1),NPV(discount_rate,OFFSET(CB144,,,,COUNTA($G$120:$CE$120)-COUNTA($G$120:CB$120)+1)-OFFSET(CB145,,,,COUNTA($G$120:$CE$120)-COUNTA($G$120:CB$120)+1))*(1+discount_rate),0)</f>
        <v>0</v>
      </c>
      <c r="CC179" s="1" cm="1">
        <f t="array" aca="1" ref="CC179" ca="1">IF(AND($B179=CC$28,$B179=$B180-1),NPV(discount_rate,OFFSET(CC144,,,,COUNTA($G$120:$CE$120)-COUNTA($G$120:CC$120)+1)-OFFSET(CC145,,,,COUNTA($G$120:$CE$120)-COUNTA($G$120:CC$120)+1))*(1+discount_rate),0)</f>
        <v>0</v>
      </c>
      <c r="CD179" s="1" cm="1">
        <f t="array" aca="1" ref="CD179" ca="1">IF(AND($B179=CD$28,$B179=$B180-1),NPV(discount_rate,OFFSET(CD144,,,,COUNTA($G$120:$CE$120)-COUNTA($G$120:CD$120)+1)-OFFSET(CD145,,,,COUNTA($G$120:$CE$120)-COUNTA($G$120:CD$120)+1))*(1+discount_rate),0)</f>
        <v>0</v>
      </c>
      <c r="CE179" s="1" cm="1">
        <f t="array" aca="1" ref="CE179" ca="1">IF(AND($B179=CE$28,$B179=$B180-1),NPV(discount_rate,OFFSET(CE144,,,,COUNTA($G$120:$CE$120)-COUNTA($G$120:CE$120)+1)-OFFSET(CE145,,,,COUNTA($G$120:$CE$120)-COUNTA($G$120:CE$120)+1))*(1+discount_rate),0)</f>
        <v>0</v>
      </c>
    </row>
    <row r="180" spans="2:83" x14ac:dyDescent="0.35">
      <c r="B180">
        <f t="shared" si="164"/>
        <v>2049</v>
      </c>
      <c r="D180" t="s">
        <v>29</v>
      </c>
      <c r="G180" s="1" cm="1">
        <f t="array" aca="1" ref="G180" ca="1">IF(AND($B180=G$28,$B180=$B181-1),NPV(discount_rate,OFFSET(G145,,,,COUNTA($G$120:$CE$120)-COUNTA($G$120:G$120)+1)-OFFSET(G146,,,,COUNTA($G$120:$CE$120)-COUNTA($G$120:G$120)+1))*(1+discount_rate),0)</f>
        <v>0</v>
      </c>
      <c r="H180" s="1" cm="1">
        <f t="array" aca="1" ref="H180" ca="1">IF(AND($B180=H$28,$B180=$B181-1),NPV(discount_rate,OFFSET(H145,,,,COUNTA($G$120:$CE$120)-COUNTA($G$120:H$120)+1)-OFFSET(H146,,,,COUNTA($G$120:$CE$120)-COUNTA($G$120:H$120)+1))*(1+discount_rate),0)</f>
        <v>0</v>
      </c>
      <c r="I180" s="1" cm="1">
        <f t="array" aca="1" ref="I180" ca="1">IF(AND($B180=I$28,$B180=$B181-1),NPV(discount_rate,OFFSET(I145,,,,COUNTA($G$120:$CE$120)-COUNTA($G$120:I$120)+1)-OFFSET(I146,,,,COUNTA($G$120:$CE$120)-COUNTA($G$120:I$120)+1))*(1+discount_rate),0)</f>
        <v>0</v>
      </c>
      <c r="J180" s="1" cm="1">
        <f t="array" aca="1" ref="J180" ca="1">IF(AND($B180=J$28,$B180=$B181-1),NPV(discount_rate,OFFSET(J145,,,,COUNTA($G$120:$CE$120)-COUNTA($G$120:J$120)+1)-OFFSET(J146,,,,COUNTA($G$120:$CE$120)-COUNTA($G$120:J$120)+1))*(1+discount_rate),0)</f>
        <v>0</v>
      </c>
      <c r="K180" s="1" cm="1">
        <f t="array" aca="1" ref="K180" ca="1">IF(AND($B180=K$28,$B180=$B181-1),NPV(discount_rate,OFFSET(K145,,,,COUNTA($G$120:$CE$120)-COUNTA($G$120:K$120)+1)-OFFSET(K146,,,,COUNTA($G$120:$CE$120)-COUNTA($G$120:K$120)+1))*(1+discount_rate),0)</f>
        <v>0</v>
      </c>
      <c r="L180" s="1" cm="1">
        <f t="array" aca="1" ref="L180" ca="1">IF(AND($B180=L$28,$B180=$B181-1),NPV(discount_rate,OFFSET(L145,,,,COUNTA($G$120:$CE$120)-COUNTA($G$120:L$120)+1)-OFFSET(L146,,,,COUNTA($G$120:$CE$120)-COUNTA($G$120:L$120)+1))*(1+discount_rate),0)</f>
        <v>0</v>
      </c>
      <c r="M180" s="1" cm="1">
        <f t="array" aca="1" ref="M180" ca="1">IF(AND($B180=M$28,$B180=$B181-1),NPV(discount_rate,OFFSET(M145,,,,COUNTA($G$120:$CE$120)-COUNTA($G$120:M$120)+1)-OFFSET(M146,,,,COUNTA($G$120:$CE$120)-COUNTA($G$120:M$120)+1))*(1+discount_rate),0)</f>
        <v>0</v>
      </c>
      <c r="N180" s="1" cm="1">
        <f t="array" aca="1" ref="N180" ca="1">IF(AND($B180=N$28,$B180=$B181-1),NPV(discount_rate,OFFSET(N145,,,,COUNTA($G$120:$CE$120)-COUNTA($G$120:N$120)+1)-OFFSET(N146,,,,COUNTA($G$120:$CE$120)-COUNTA($G$120:N$120)+1))*(1+discount_rate),0)</f>
        <v>0</v>
      </c>
      <c r="O180" s="1" cm="1">
        <f t="array" aca="1" ref="O180" ca="1">IF(AND($B180=O$28,$B180=$B181-1),NPV(discount_rate,OFFSET(O145,,,,COUNTA($G$120:$CE$120)-COUNTA($G$120:O$120)+1)-OFFSET(O146,,,,COUNTA($G$120:$CE$120)-COUNTA($G$120:O$120)+1))*(1+discount_rate),0)</f>
        <v>0</v>
      </c>
      <c r="P180" s="1" cm="1">
        <f t="array" aca="1" ref="P180" ca="1">IF(AND($B180=P$28,$B180=$B181-1),NPV(discount_rate,OFFSET(P145,,,,COUNTA($G$120:$CE$120)-COUNTA($G$120:P$120)+1)-OFFSET(P146,,,,COUNTA($G$120:$CE$120)-COUNTA($G$120:P$120)+1))*(1+discount_rate),0)</f>
        <v>0</v>
      </c>
      <c r="Q180" s="1" cm="1">
        <f t="array" aca="1" ref="Q180" ca="1">IF(AND($B180=Q$28,$B180=$B181-1),NPV(discount_rate,OFFSET(Q145,,,,COUNTA($G$120:$CE$120)-COUNTA($G$120:Q$120)+1)-OFFSET(Q146,,,,COUNTA($G$120:$CE$120)-COUNTA($G$120:Q$120)+1))*(1+discount_rate),0)</f>
        <v>0</v>
      </c>
      <c r="R180" s="1" cm="1">
        <f t="array" aca="1" ref="R180" ca="1">IF(AND($B180=R$28,$B180=$B181-1),NPV(discount_rate,OFFSET(R145,,,,COUNTA($G$120:$CE$120)-COUNTA($G$120:R$120)+1)-OFFSET(R146,,,,COUNTA($G$120:$CE$120)-COUNTA($G$120:R$120)+1))*(1+discount_rate),0)</f>
        <v>0</v>
      </c>
      <c r="S180" s="1" cm="1">
        <f t="array" aca="1" ref="S180" ca="1">IF(AND($B180=S$28,$B180=$B181-1),NPV(discount_rate,OFFSET(S145,,,,COUNTA($G$120:$CE$120)-COUNTA($G$120:S$120)+1)-OFFSET(S146,,,,COUNTA($G$120:$CE$120)-COUNTA($G$120:S$120)+1))*(1+discount_rate),0)</f>
        <v>0</v>
      </c>
      <c r="T180" s="1" cm="1">
        <f t="array" aca="1" ref="T180" ca="1">IF(AND($B180=T$28,$B180=$B181-1),NPV(discount_rate,OFFSET(T145,,,,COUNTA($G$120:$CE$120)-COUNTA($G$120:T$120)+1)-OFFSET(T146,,,,COUNTA($G$120:$CE$120)-COUNTA($G$120:T$120)+1))*(1+discount_rate),0)</f>
        <v>0</v>
      </c>
      <c r="U180" s="1" cm="1">
        <f t="array" aca="1" ref="U180" ca="1">IF(AND($B180=U$28,$B180=$B181-1),NPV(discount_rate,OFFSET(U145,,,,COUNTA($G$120:$CE$120)-COUNTA($G$120:U$120)+1)-OFFSET(U146,,,,COUNTA($G$120:$CE$120)-COUNTA($G$120:U$120)+1))*(1+discount_rate),0)</f>
        <v>0</v>
      </c>
      <c r="V180" s="1" cm="1">
        <f t="array" aca="1" ref="V180" ca="1">IF(AND($B180=V$28,$B180=$B181-1),NPV(discount_rate,OFFSET(V145,,,,COUNTA($G$120:$CE$120)-COUNTA($G$120:V$120)+1)-OFFSET(V146,,,,COUNTA($G$120:$CE$120)-COUNTA($G$120:V$120)+1))*(1+discount_rate),0)</f>
        <v>0</v>
      </c>
      <c r="W180" s="1" cm="1">
        <f t="array" aca="1" ref="W180" ca="1">IF(AND($B180=W$28,$B180=$B181-1),NPV(discount_rate,OFFSET(W145,,,,COUNTA($G$120:$CE$120)-COUNTA($G$120:W$120)+1)-OFFSET(W146,,,,COUNTA($G$120:$CE$120)-COUNTA($G$120:W$120)+1))*(1+discount_rate),0)</f>
        <v>0</v>
      </c>
      <c r="X180" s="1" cm="1">
        <f t="array" aca="1" ref="X180" ca="1">IF(AND($B180=X$28,$B180=$B181-1),NPV(discount_rate,OFFSET(X145,,,,COUNTA($G$120:$CE$120)-COUNTA($G$120:X$120)+1)-OFFSET(X146,,,,COUNTA($G$120:$CE$120)-COUNTA($G$120:X$120)+1))*(1+discount_rate),0)</f>
        <v>0</v>
      </c>
      <c r="Y180" s="1" cm="1">
        <f t="array" aca="1" ref="Y180" ca="1">IF(AND($B180=Y$28,$B180=$B181-1),NPV(discount_rate,OFFSET(Y145,,,,COUNTA($G$120:$CE$120)-COUNTA($G$120:Y$120)+1)-OFFSET(Y146,,,,COUNTA($G$120:$CE$120)-COUNTA($G$120:Y$120)+1))*(1+discount_rate),0)</f>
        <v>0</v>
      </c>
      <c r="Z180" s="1" cm="1">
        <f t="array" aca="1" ref="Z180" ca="1">IF(AND($B180=Z$28,$B180=$B181-1),NPV(discount_rate,OFFSET(Z145,,,,COUNTA($G$120:$CE$120)-COUNTA($G$120:Z$120)+1)-OFFSET(Z146,,,,COUNTA($G$120:$CE$120)-COUNTA($G$120:Z$120)+1))*(1+discount_rate),0)</f>
        <v>0</v>
      </c>
      <c r="AA180" s="1" cm="1">
        <f t="array" aca="1" ref="AA180" ca="1">IF(AND($B180=AA$28,$B180=$B181-1),NPV(discount_rate,OFFSET(AA145,,,,COUNTA($G$120:$CE$120)-COUNTA($G$120:AA$120)+1)-OFFSET(AA146,,,,COUNTA($G$120:$CE$120)-COUNTA($G$120:AA$120)+1))*(1+discount_rate),0)</f>
        <v>0</v>
      </c>
      <c r="AB180" s="1" cm="1">
        <f t="array" aca="1" ref="AB180" ca="1">IF(AND($B180=AB$28,$B180=$B181-1),NPV(discount_rate,OFFSET(AB145,,,,COUNTA($G$120:$CE$120)-COUNTA($G$120:AB$120)+1)-OFFSET(AB146,,,,COUNTA($G$120:$CE$120)-COUNTA($G$120:AB$120)+1))*(1+discount_rate),0)</f>
        <v>0</v>
      </c>
      <c r="AC180" s="1" cm="1">
        <f t="array" aca="1" ref="AC180" ca="1">IF(AND($B180=AC$28,$B180=$B181-1),NPV(discount_rate,OFFSET(AC145,,,,COUNTA($G$120:$CE$120)-COUNTA($G$120:AC$120)+1)-OFFSET(AC146,,,,COUNTA($G$120:$CE$120)-COUNTA($G$120:AC$120)+1))*(1+discount_rate),0)</f>
        <v>0</v>
      </c>
      <c r="AD180" s="1" cm="1">
        <f t="array" aca="1" ref="AD180" ca="1">IF(AND($B180=AD$28,$B180=$B181-1),NPV(discount_rate,OFFSET(AD145,,,,COUNTA($G$120:$CE$120)-COUNTA($G$120:AD$120)+1)-OFFSET(AD146,,,,COUNTA($G$120:$CE$120)-COUNTA($G$120:AD$120)+1))*(1+discount_rate),0)</f>
        <v>0</v>
      </c>
      <c r="AE180" s="1" cm="1">
        <f t="array" aca="1" ref="AE180" ca="1">IF(AND($B180=AE$28,$B180=$B181-1),NPV(discount_rate,OFFSET(AE145,,,,COUNTA($G$120:$CE$120)-COUNTA($G$120:AE$120)+1)-OFFSET(AE146,,,,COUNTA($G$120:$CE$120)-COUNTA($G$120:AE$120)+1))*(1+discount_rate),0)</f>
        <v>0</v>
      </c>
      <c r="AF180" s="1" cm="1">
        <f t="array" aca="1" ref="AF180" ca="1">IF(AND($B180=AF$28,$B180=$B181-1),NPV(discount_rate,OFFSET(AF145,,,,COUNTA($G$120:$CE$120)-COUNTA($G$120:AF$120)+1)-OFFSET(AF146,,,,COUNTA($G$120:$CE$120)-COUNTA($G$120:AF$120)+1))*(1+discount_rate),0)</f>
        <v>264.87658803542183</v>
      </c>
      <c r="AG180" s="1" cm="1">
        <f t="array" aca="1" ref="AG180" ca="1">IF(AND($B180=AG$28,$B180=$B181-1),NPV(discount_rate,OFFSET(AG145,,,,COUNTA($G$120:$CE$120)-COUNTA($G$120:AG$120)+1)-OFFSET(AG146,,,,COUNTA($G$120:$CE$120)-COUNTA($G$120:AG$120)+1))*(1+discount_rate),0)</f>
        <v>0</v>
      </c>
      <c r="AH180" s="1" cm="1">
        <f t="array" aca="1" ref="AH180" ca="1">IF(AND($B180=AH$28,$B180=$B181-1),NPV(discount_rate,OFFSET(AH145,,,,COUNTA($G$120:$CE$120)-COUNTA($G$120:AH$120)+1)-OFFSET(AH146,,,,COUNTA($G$120:$CE$120)-COUNTA($G$120:AH$120)+1))*(1+discount_rate),0)</f>
        <v>0</v>
      </c>
      <c r="AI180" s="1" cm="1">
        <f t="array" aca="1" ref="AI180" ca="1">IF(AND($B180=AI$28,$B180=$B181-1),NPV(discount_rate,OFFSET(AI145,,,,COUNTA($G$120:$CE$120)-COUNTA($G$120:AI$120)+1)-OFFSET(AI146,,,,COUNTA($G$120:$CE$120)-COUNTA($G$120:AI$120)+1))*(1+discount_rate),0)</f>
        <v>0</v>
      </c>
      <c r="AJ180" s="1" cm="1">
        <f t="array" aca="1" ref="AJ180" ca="1">IF(AND($B180=AJ$28,$B180=$B181-1),NPV(discount_rate,OFFSET(AJ145,,,,COUNTA($G$120:$CE$120)-COUNTA($G$120:AJ$120)+1)-OFFSET(AJ146,,,,COUNTA($G$120:$CE$120)-COUNTA($G$120:AJ$120)+1))*(1+discount_rate),0)</f>
        <v>0</v>
      </c>
      <c r="AK180" s="1" cm="1">
        <f t="array" aca="1" ref="AK180" ca="1">IF(AND($B180=AK$28,$B180=$B181-1),NPV(discount_rate,OFFSET(AK145,,,,COUNTA($G$120:$CE$120)-COUNTA($G$120:AK$120)+1)-OFFSET(AK146,,,,COUNTA($G$120:$CE$120)-COUNTA($G$120:AK$120)+1))*(1+discount_rate),0)</f>
        <v>0</v>
      </c>
      <c r="AL180" s="1" cm="1">
        <f t="array" aca="1" ref="AL180" ca="1">IF(AND($B180=AL$28,$B180=$B181-1),NPV(discount_rate,OFFSET(AL145,,,,COUNTA($G$120:$CE$120)-COUNTA($G$120:AL$120)+1)-OFFSET(AL146,,,,COUNTA($G$120:$CE$120)-COUNTA($G$120:AL$120)+1))*(1+discount_rate),0)</f>
        <v>0</v>
      </c>
      <c r="AM180" s="1" cm="1">
        <f t="array" aca="1" ref="AM180" ca="1">IF(AND($B180=AM$28,$B180=$B181-1),NPV(discount_rate,OFFSET(AM145,,,,COUNTA($G$120:$CE$120)-COUNTA($G$120:AM$120)+1)-OFFSET(AM146,,,,COUNTA($G$120:$CE$120)-COUNTA($G$120:AM$120)+1))*(1+discount_rate),0)</f>
        <v>0</v>
      </c>
      <c r="AN180" s="1" cm="1">
        <f t="array" aca="1" ref="AN180" ca="1">IF(AND($B180=AN$28,$B180=$B181-1),NPV(discount_rate,OFFSET(AN145,,,,COUNTA($G$120:$CE$120)-COUNTA($G$120:AN$120)+1)-OFFSET(AN146,,,,COUNTA($G$120:$CE$120)-COUNTA($G$120:AN$120)+1))*(1+discount_rate),0)</f>
        <v>0</v>
      </c>
      <c r="AO180" s="1" cm="1">
        <f t="array" aca="1" ref="AO180" ca="1">IF(AND($B180=AO$28,$B180=$B181-1),NPV(discount_rate,OFFSET(AO145,,,,COUNTA($G$120:$CE$120)-COUNTA($G$120:AO$120)+1)-OFFSET(AO146,,,,COUNTA($G$120:$CE$120)-COUNTA($G$120:AO$120)+1))*(1+discount_rate),0)</f>
        <v>0</v>
      </c>
      <c r="AP180" s="1" cm="1">
        <f t="array" aca="1" ref="AP180" ca="1">IF(AND($B180=AP$28,$B180=$B181-1),NPV(discount_rate,OFFSET(AP145,,,,COUNTA($G$120:$CE$120)-COUNTA($G$120:AP$120)+1)-OFFSET(AP146,,,,COUNTA($G$120:$CE$120)-COUNTA($G$120:AP$120)+1))*(1+discount_rate),0)</f>
        <v>0</v>
      </c>
      <c r="AQ180" s="1" cm="1">
        <f t="array" aca="1" ref="AQ180" ca="1">IF(AND($B180=AQ$28,$B180=$B181-1),NPV(discount_rate,OFFSET(AQ145,,,,COUNTA($G$120:$CE$120)-COUNTA($G$120:AQ$120)+1)-OFFSET(AQ146,,,,COUNTA($G$120:$CE$120)-COUNTA($G$120:AQ$120)+1))*(1+discount_rate),0)</f>
        <v>0</v>
      </c>
      <c r="AR180" s="1" cm="1">
        <f t="array" aca="1" ref="AR180" ca="1">IF(AND($B180=AR$28,$B180=$B181-1),NPV(discount_rate,OFFSET(AR145,,,,COUNTA($G$120:$CE$120)-COUNTA($G$120:AR$120)+1)-OFFSET(AR146,,,,COUNTA($G$120:$CE$120)-COUNTA($G$120:AR$120)+1))*(1+discount_rate),0)</f>
        <v>0</v>
      </c>
      <c r="AS180" s="1" cm="1">
        <f t="array" aca="1" ref="AS180" ca="1">IF(AND($B180=AS$28,$B180=$B181-1),NPV(discount_rate,OFFSET(AS145,,,,COUNTA($G$120:$CE$120)-COUNTA($G$120:AS$120)+1)-OFFSET(AS146,,,,COUNTA($G$120:$CE$120)-COUNTA($G$120:AS$120)+1))*(1+discount_rate),0)</f>
        <v>0</v>
      </c>
      <c r="AT180" s="1" cm="1">
        <f t="array" aca="1" ref="AT180" ca="1">IF(AND($B180=AT$28,$B180=$B181-1),NPV(discount_rate,OFFSET(AT145,,,,COUNTA($G$120:$CE$120)-COUNTA($G$120:AT$120)+1)-OFFSET(AT146,,,,COUNTA($G$120:$CE$120)-COUNTA($G$120:AT$120)+1))*(1+discount_rate),0)</f>
        <v>0</v>
      </c>
      <c r="AU180" s="1" cm="1">
        <f t="array" aca="1" ref="AU180" ca="1">IF(AND($B180=AU$28,$B180=$B181-1),NPV(discount_rate,OFFSET(AU145,,,,COUNTA($G$120:$CE$120)-COUNTA($G$120:AU$120)+1)-OFFSET(AU146,,,,COUNTA($G$120:$CE$120)-COUNTA($G$120:AU$120)+1))*(1+discount_rate),0)</f>
        <v>0</v>
      </c>
      <c r="AV180" s="1" cm="1">
        <f t="array" aca="1" ref="AV180" ca="1">IF(AND($B180=AV$28,$B180=$B181-1),NPV(discount_rate,OFFSET(AV145,,,,COUNTA($G$120:$CE$120)-COUNTA($G$120:AV$120)+1)-OFFSET(AV146,,,,COUNTA($G$120:$CE$120)-COUNTA($G$120:AV$120)+1))*(1+discount_rate),0)</f>
        <v>0</v>
      </c>
      <c r="AW180" s="1" cm="1">
        <f t="array" aca="1" ref="AW180" ca="1">IF(AND($B180=AW$28,$B180=$B181-1),NPV(discount_rate,OFFSET(AW145,,,,COUNTA($G$120:$CE$120)-COUNTA($G$120:AW$120)+1)-OFFSET(AW146,,,,COUNTA($G$120:$CE$120)-COUNTA($G$120:AW$120)+1))*(1+discount_rate),0)</f>
        <v>0</v>
      </c>
      <c r="AX180" s="1" cm="1">
        <f t="array" aca="1" ref="AX180" ca="1">IF(AND($B180=AX$28,$B180=$B181-1),NPV(discount_rate,OFFSET(AX145,,,,COUNTA($G$120:$CE$120)-COUNTA($G$120:AX$120)+1)-OFFSET(AX146,,,,COUNTA($G$120:$CE$120)-COUNTA($G$120:AX$120)+1))*(1+discount_rate),0)</f>
        <v>0</v>
      </c>
      <c r="AY180" s="1" cm="1">
        <f t="array" aca="1" ref="AY180" ca="1">IF(AND($B180=AY$28,$B180=$B181-1),NPV(discount_rate,OFFSET(AY145,,,,COUNTA($G$120:$CE$120)-COUNTA($G$120:AY$120)+1)-OFFSET(AY146,,,,COUNTA($G$120:$CE$120)-COUNTA($G$120:AY$120)+1))*(1+discount_rate),0)</f>
        <v>0</v>
      </c>
      <c r="AZ180" s="1" cm="1">
        <f t="array" aca="1" ref="AZ180" ca="1">IF(AND($B180=AZ$28,$B180=$B181-1),NPV(discount_rate,OFFSET(AZ145,,,,COUNTA($G$120:$CE$120)-COUNTA($G$120:AZ$120)+1)-OFFSET(AZ146,,,,COUNTA($G$120:$CE$120)-COUNTA($G$120:AZ$120)+1))*(1+discount_rate),0)</f>
        <v>0</v>
      </c>
      <c r="BA180" s="1" cm="1">
        <f t="array" aca="1" ref="BA180" ca="1">IF(AND($B180=BA$28,$B180=$B181-1),NPV(discount_rate,OFFSET(BA145,,,,COUNTA($G$120:$CE$120)-COUNTA($G$120:BA$120)+1)-OFFSET(BA146,,,,COUNTA($G$120:$CE$120)-COUNTA($G$120:BA$120)+1))*(1+discount_rate),0)</f>
        <v>0</v>
      </c>
      <c r="BB180" s="1" cm="1">
        <f t="array" aca="1" ref="BB180" ca="1">IF(AND($B180=BB$28,$B180=$B181-1),NPV(discount_rate,OFFSET(BB145,,,,COUNTA($G$120:$CE$120)-COUNTA($G$120:BB$120)+1)-OFFSET(BB146,,,,COUNTA($G$120:$CE$120)-COUNTA($G$120:BB$120)+1))*(1+discount_rate),0)</f>
        <v>0</v>
      </c>
      <c r="BC180" s="1" cm="1">
        <f t="array" aca="1" ref="BC180" ca="1">IF(AND($B180=BC$28,$B180=$B181-1),NPV(discount_rate,OFFSET(BC145,,,,COUNTA($G$120:$CE$120)-COUNTA($G$120:BC$120)+1)-OFFSET(BC146,,,,COUNTA($G$120:$CE$120)-COUNTA($G$120:BC$120)+1))*(1+discount_rate),0)</f>
        <v>0</v>
      </c>
      <c r="BD180" s="1" cm="1">
        <f t="array" aca="1" ref="BD180" ca="1">IF(AND($B180=BD$28,$B180=$B181-1),NPV(discount_rate,OFFSET(BD145,,,,COUNTA($G$120:$CE$120)-COUNTA($G$120:BD$120)+1)-OFFSET(BD146,,,,COUNTA($G$120:$CE$120)-COUNTA($G$120:BD$120)+1))*(1+discount_rate),0)</f>
        <v>0</v>
      </c>
      <c r="BE180" s="1" cm="1">
        <f t="array" aca="1" ref="BE180" ca="1">IF(AND($B180=BE$28,$B180=$B181-1),NPV(discount_rate,OFFSET(BE145,,,,COUNTA($G$120:$CE$120)-COUNTA($G$120:BE$120)+1)-OFFSET(BE146,,,,COUNTA($G$120:$CE$120)-COUNTA($G$120:BE$120)+1))*(1+discount_rate),0)</f>
        <v>0</v>
      </c>
      <c r="BF180" s="1" cm="1">
        <f t="array" aca="1" ref="BF180" ca="1">IF(AND($B180=BF$28,$B180=$B181-1),NPV(discount_rate,OFFSET(BF145,,,,COUNTA($G$120:$CE$120)-COUNTA($G$120:BF$120)+1)-OFFSET(BF146,,,,COUNTA($G$120:$CE$120)-COUNTA($G$120:BF$120)+1))*(1+discount_rate),0)</f>
        <v>0</v>
      </c>
      <c r="BG180" s="1" cm="1">
        <f t="array" aca="1" ref="BG180" ca="1">IF(AND($B180=BG$28,$B180=$B181-1),NPV(discount_rate,OFFSET(BG145,,,,COUNTA($G$120:$CE$120)-COUNTA($G$120:BG$120)+1)-OFFSET(BG146,,,,COUNTA($G$120:$CE$120)-COUNTA($G$120:BG$120)+1))*(1+discount_rate),0)</f>
        <v>0</v>
      </c>
      <c r="BH180" s="1" cm="1">
        <f t="array" aca="1" ref="BH180" ca="1">IF(AND($B180=BH$28,$B180=$B181-1),NPV(discount_rate,OFFSET(BH145,,,,COUNTA($G$120:$CE$120)-COUNTA($G$120:BH$120)+1)-OFFSET(BH146,,,,COUNTA($G$120:$CE$120)-COUNTA($G$120:BH$120)+1))*(1+discount_rate),0)</f>
        <v>0</v>
      </c>
      <c r="BI180" s="1" cm="1">
        <f t="array" aca="1" ref="BI180" ca="1">IF(AND($B180=BI$28,$B180=$B181-1),NPV(discount_rate,OFFSET(BI145,,,,COUNTA($G$120:$CE$120)-COUNTA($G$120:BI$120)+1)-OFFSET(BI146,,,,COUNTA($G$120:$CE$120)-COUNTA($G$120:BI$120)+1))*(1+discount_rate),0)</f>
        <v>0</v>
      </c>
      <c r="BJ180" s="1" cm="1">
        <f t="array" aca="1" ref="BJ180" ca="1">IF(AND($B180=BJ$28,$B180=$B181-1),NPV(discount_rate,OFFSET(BJ145,,,,COUNTA($G$120:$CE$120)-COUNTA($G$120:BJ$120)+1)-OFFSET(BJ146,,,,COUNTA($G$120:$CE$120)-COUNTA($G$120:BJ$120)+1))*(1+discount_rate),0)</f>
        <v>0</v>
      </c>
      <c r="BK180" s="1" cm="1">
        <f t="array" aca="1" ref="BK180" ca="1">IF(AND($B180=BK$28,$B180=$B181-1),NPV(discount_rate,OFFSET(BK145,,,,COUNTA($G$120:$CE$120)-COUNTA($G$120:BK$120)+1)-OFFSET(BK146,,,,COUNTA($G$120:$CE$120)-COUNTA($G$120:BK$120)+1))*(1+discount_rate),0)</f>
        <v>0</v>
      </c>
      <c r="BL180" s="1" cm="1">
        <f t="array" aca="1" ref="BL180" ca="1">IF(AND($B180=BL$28,$B180=$B181-1),NPV(discount_rate,OFFSET(BL145,,,,COUNTA($G$120:$CE$120)-COUNTA($G$120:BL$120)+1)-OFFSET(BL146,,,,COUNTA($G$120:$CE$120)-COUNTA($G$120:BL$120)+1))*(1+discount_rate),0)</f>
        <v>0</v>
      </c>
      <c r="BM180" s="1" cm="1">
        <f t="array" aca="1" ref="BM180" ca="1">IF(AND($B180=BM$28,$B180=$B181-1),NPV(discount_rate,OFFSET(BM145,,,,COUNTA($G$120:$CE$120)-COUNTA($G$120:BM$120)+1)-OFFSET(BM146,,,,COUNTA($G$120:$CE$120)-COUNTA($G$120:BM$120)+1))*(1+discount_rate),0)</f>
        <v>0</v>
      </c>
      <c r="BN180" s="1" cm="1">
        <f t="array" aca="1" ref="BN180" ca="1">IF(AND($B180=BN$28,$B180=$B181-1),NPV(discount_rate,OFFSET(BN145,,,,COUNTA($G$120:$CE$120)-COUNTA($G$120:BN$120)+1)-OFFSET(BN146,,,,COUNTA($G$120:$CE$120)-COUNTA($G$120:BN$120)+1))*(1+discount_rate),0)</f>
        <v>0</v>
      </c>
      <c r="BO180" s="1" cm="1">
        <f t="array" aca="1" ref="BO180" ca="1">IF(AND($B180=BO$28,$B180=$B181-1),NPV(discount_rate,OFFSET(BO145,,,,COUNTA($G$120:$CE$120)-COUNTA($G$120:BO$120)+1)-OFFSET(BO146,,,,COUNTA($G$120:$CE$120)-COUNTA($G$120:BO$120)+1))*(1+discount_rate),0)</f>
        <v>0</v>
      </c>
      <c r="BP180" s="1" cm="1">
        <f t="array" aca="1" ref="BP180" ca="1">IF(AND($B180=BP$28,$B180=$B181-1),NPV(discount_rate,OFFSET(BP145,,,,COUNTA($G$120:$CE$120)-COUNTA($G$120:BP$120)+1)-OFFSET(BP146,,,,COUNTA($G$120:$CE$120)-COUNTA($G$120:BP$120)+1))*(1+discount_rate),0)</f>
        <v>0</v>
      </c>
      <c r="BQ180" s="1" cm="1">
        <f t="array" aca="1" ref="BQ180" ca="1">IF(AND($B180=BQ$28,$B180=$B181-1),NPV(discount_rate,OFFSET(BQ145,,,,COUNTA($G$120:$CE$120)-COUNTA($G$120:BQ$120)+1)-OFFSET(BQ146,,,,COUNTA($G$120:$CE$120)-COUNTA($G$120:BQ$120)+1))*(1+discount_rate),0)</f>
        <v>0</v>
      </c>
      <c r="BR180" s="1" cm="1">
        <f t="array" aca="1" ref="BR180" ca="1">IF(AND($B180=BR$28,$B180=$B181-1),NPV(discount_rate,OFFSET(BR145,,,,COUNTA($G$120:$CE$120)-COUNTA($G$120:BR$120)+1)-OFFSET(BR146,,,,COUNTA($G$120:$CE$120)-COUNTA($G$120:BR$120)+1))*(1+discount_rate),0)</f>
        <v>0</v>
      </c>
      <c r="BS180" s="1" cm="1">
        <f t="array" aca="1" ref="BS180" ca="1">IF(AND($B180=BS$28,$B180=$B181-1),NPV(discount_rate,OFFSET(BS145,,,,COUNTA($G$120:$CE$120)-COUNTA($G$120:BS$120)+1)-OFFSET(BS146,,,,COUNTA($G$120:$CE$120)-COUNTA($G$120:BS$120)+1))*(1+discount_rate),0)</f>
        <v>0</v>
      </c>
      <c r="BT180" s="1" cm="1">
        <f t="array" aca="1" ref="BT180" ca="1">IF(AND($B180=BT$28,$B180=$B181-1),NPV(discount_rate,OFFSET(BT145,,,,COUNTA($G$120:$CE$120)-COUNTA($G$120:BT$120)+1)-OFFSET(BT146,,,,COUNTA($G$120:$CE$120)-COUNTA($G$120:BT$120)+1))*(1+discount_rate),0)</f>
        <v>0</v>
      </c>
      <c r="BU180" s="1" cm="1">
        <f t="array" aca="1" ref="BU180" ca="1">IF(AND($B180=BU$28,$B180=$B181-1),NPV(discount_rate,OFFSET(BU145,,,,COUNTA($G$120:$CE$120)-COUNTA($G$120:BU$120)+1)-OFFSET(BU146,,,,COUNTA($G$120:$CE$120)-COUNTA($G$120:BU$120)+1))*(1+discount_rate),0)</f>
        <v>0</v>
      </c>
      <c r="BV180" s="1" cm="1">
        <f t="array" aca="1" ref="BV180" ca="1">IF(AND($B180=BV$28,$B180=$B181-1),NPV(discount_rate,OFFSET(BV145,,,,COUNTA($G$120:$CE$120)-COUNTA($G$120:BV$120)+1)-OFFSET(BV146,,,,COUNTA($G$120:$CE$120)-COUNTA($G$120:BV$120)+1))*(1+discount_rate),0)</f>
        <v>0</v>
      </c>
      <c r="BW180" s="1" cm="1">
        <f t="array" aca="1" ref="BW180" ca="1">IF(AND($B180=BW$28,$B180=$B181-1),NPV(discount_rate,OFFSET(BW145,,,,COUNTA($G$120:$CE$120)-COUNTA($G$120:BW$120)+1)-OFFSET(BW146,,,,COUNTA($G$120:$CE$120)-COUNTA($G$120:BW$120)+1))*(1+discount_rate),0)</f>
        <v>0</v>
      </c>
      <c r="BX180" s="1" cm="1">
        <f t="array" aca="1" ref="BX180" ca="1">IF(AND($B180=BX$28,$B180=$B181-1),NPV(discount_rate,OFFSET(BX145,,,,COUNTA($G$120:$CE$120)-COUNTA($G$120:BX$120)+1)-OFFSET(BX146,,,,COUNTA($G$120:$CE$120)-COUNTA($G$120:BX$120)+1))*(1+discount_rate),0)</f>
        <v>0</v>
      </c>
      <c r="BY180" s="1" cm="1">
        <f t="array" aca="1" ref="BY180" ca="1">IF(AND($B180=BY$28,$B180=$B181-1),NPV(discount_rate,OFFSET(BY145,,,,COUNTA($G$120:$CE$120)-COUNTA($G$120:BY$120)+1)-OFFSET(BY146,,,,COUNTA($G$120:$CE$120)-COUNTA($G$120:BY$120)+1))*(1+discount_rate),0)</f>
        <v>0</v>
      </c>
      <c r="BZ180" s="1" cm="1">
        <f t="array" aca="1" ref="BZ180" ca="1">IF(AND($B180=BZ$28,$B180=$B181-1),NPV(discount_rate,OFFSET(BZ145,,,,COUNTA($G$120:$CE$120)-COUNTA($G$120:BZ$120)+1)-OFFSET(BZ146,,,,COUNTA($G$120:$CE$120)-COUNTA($G$120:BZ$120)+1))*(1+discount_rate),0)</f>
        <v>0</v>
      </c>
      <c r="CA180" s="1" cm="1">
        <f t="array" aca="1" ref="CA180" ca="1">IF(AND($B180=CA$28,$B180=$B181-1),NPV(discount_rate,OFFSET(CA145,,,,COUNTA($G$120:$CE$120)-COUNTA($G$120:CA$120)+1)-OFFSET(CA146,,,,COUNTA($G$120:$CE$120)-COUNTA($G$120:CA$120)+1))*(1+discount_rate),0)</f>
        <v>0</v>
      </c>
      <c r="CB180" s="1" cm="1">
        <f t="array" aca="1" ref="CB180" ca="1">IF(AND($B180=CB$28,$B180=$B181-1),NPV(discount_rate,OFFSET(CB145,,,,COUNTA($G$120:$CE$120)-COUNTA($G$120:CB$120)+1)-OFFSET(CB146,,,,COUNTA($G$120:$CE$120)-COUNTA($G$120:CB$120)+1))*(1+discount_rate),0)</f>
        <v>0</v>
      </c>
      <c r="CC180" s="1" cm="1">
        <f t="array" aca="1" ref="CC180" ca="1">IF(AND($B180=CC$28,$B180=$B181-1),NPV(discount_rate,OFFSET(CC145,,,,COUNTA($G$120:$CE$120)-COUNTA($G$120:CC$120)+1)-OFFSET(CC146,,,,COUNTA($G$120:$CE$120)-COUNTA($G$120:CC$120)+1))*(1+discount_rate),0)</f>
        <v>0</v>
      </c>
      <c r="CD180" s="1" cm="1">
        <f t="array" aca="1" ref="CD180" ca="1">IF(AND($B180=CD$28,$B180=$B181-1),NPV(discount_rate,OFFSET(CD145,,,,COUNTA($G$120:$CE$120)-COUNTA($G$120:CD$120)+1)-OFFSET(CD146,,,,COUNTA($G$120:$CE$120)-COUNTA($G$120:CD$120)+1))*(1+discount_rate),0)</f>
        <v>0</v>
      </c>
      <c r="CE180" s="1" cm="1">
        <f t="array" aca="1" ref="CE180" ca="1">IF(AND($B180=CE$28,$B180=$B181-1),NPV(discount_rate,OFFSET(CE145,,,,COUNTA($G$120:$CE$120)-COUNTA($G$120:CE$120)+1)-OFFSET(CE146,,,,COUNTA($G$120:$CE$120)-COUNTA($G$120:CE$120)+1))*(1+discount_rate),0)</f>
        <v>0</v>
      </c>
    </row>
    <row r="181" spans="2:83" x14ac:dyDescent="0.35">
      <c r="B181">
        <f t="shared" si="164"/>
        <v>2050</v>
      </c>
      <c r="D181" t="s">
        <v>29</v>
      </c>
      <c r="G181" s="1" cm="1">
        <f t="array" aca="1" ref="G181" ca="1">IF(AND($B181=G$28,$B181=$B182-1),NPV(discount_rate,OFFSET(G146,,,,COUNTA($G$120:$CE$120)-COUNTA($G$120:G$120)+1)-OFFSET(G147,,,,COUNTA($G$120:$CE$120)-COUNTA($G$120:G$120)+1))*(1+discount_rate),0)</f>
        <v>0</v>
      </c>
      <c r="H181" s="1" cm="1">
        <f t="array" aca="1" ref="H181" ca="1">IF(AND($B181=H$28,$B181=$B182-1),NPV(discount_rate,OFFSET(H146,,,,COUNTA($G$120:$CE$120)-COUNTA($G$120:H$120)+1)-OFFSET(H147,,,,COUNTA($G$120:$CE$120)-COUNTA($G$120:H$120)+1))*(1+discount_rate),0)</f>
        <v>0</v>
      </c>
      <c r="I181" s="1" cm="1">
        <f t="array" aca="1" ref="I181" ca="1">IF(AND($B181=I$28,$B181=$B182-1),NPV(discount_rate,OFFSET(I146,,,,COUNTA($G$120:$CE$120)-COUNTA($G$120:I$120)+1)-OFFSET(I147,,,,COUNTA($G$120:$CE$120)-COUNTA($G$120:I$120)+1))*(1+discount_rate),0)</f>
        <v>0</v>
      </c>
      <c r="J181" s="1" cm="1">
        <f t="array" aca="1" ref="J181" ca="1">IF(AND($B181=J$28,$B181=$B182-1),NPV(discount_rate,OFFSET(J146,,,,COUNTA($G$120:$CE$120)-COUNTA($G$120:J$120)+1)-OFFSET(J147,,,,COUNTA($G$120:$CE$120)-COUNTA($G$120:J$120)+1))*(1+discount_rate),0)</f>
        <v>0</v>
      </c>
      <c r="K181" s="1" cm="1">
        <f t="array" aca="1" ref="K181" ca="1">IF(AND($B181=K$28,$B181=$B182-1),NPV(discount_rate,OFFSET(K146,,,,COUNTA($G$120:$CE$120)-COUNTA($G$120:K$120)+1)-OFFSET(K147,,,,COUNTA($G$120:$CE$120)-COUNTA($G$120:K$120)+1))*(1+discount_rate),0)</f>
        <v>0</v>
      </c>
      <c r="L181" s="1" cm="1">
        <f t="array" aca="1" ref="L181" ca="1">IF(AND($B181=L$28,$B181=$B182-1),NPV(discount_rate,OFFSET(L146,,,,COUNTA($G$120:$CE$120)-COUNTA($G$120:L$120)+1)-OFFSET(L147,,,,COUNTA($G$120:$CE$120)-COUNTA($G$120:L$120)+1))*(1+discount_rate),0)</f>
        <v>0</v>
      </c>
      <c r="M181" s="1" cm="1">
        <f t="array" aca="1" ref="M181" ca="1">IF(AND($B181=M$28,$B181=$B182-1),NPV(discount_rate,OFFSET(M146,,,,COUNTA($G$120:$CE$120)-COUNTA($G$120:M$120)+1)-OFFSET(M147,,,,COUNTA($G$120:$CE$120)-COUNTA($G$120:M$120)+1))*(1+discount_rate),0)</f>
        <v>0</v>
      </c>
      <c r="N181" s="1" cm="1">
        <f t="array" aca="1" ref="N181" ca="1">IF(AND($B181=N$28,$B181=$B182-1),NPV(discount_rate,OFFSET(N146,,,,COUNTA($G$120:$CE$120)-COUNTA($G$120:N$120)+1)-OFFSET(N147,,,,COUNTA($G$120:$CE$120)-COUNTA($G$120:N$120)+1))*(1+discount_rate),0)</f>
        <v>0</v>
      </c>
      <c r="O181" s="1" cm="1">
        <f t="array" aca="1" ref="O181" ca="1">IF(AND($B181=O$28,$B181=$B182-1),NPV(discount_rate,OFFSET(O146,,,,COUNTA($G$120:$CE$120)-COUNTA($G$120:O$120)+1)-OFFSET(O147,,,,COUNTA($G$120:$CE$120)-COUNTA($G$120:O$120)+1))*(1+discount_rate),0)</f>
        <v>0</v>
      </c>
      <c r="P181" s="1" cm="1">
        <f t="array" aca="1" ref="P181" ca="1">IF(AND($B181=P$28,$B181=$B182-1),NPV(discount_rate,OFFSET(P146,,,,COUNTA($G$120:$CE$120)-COUNTA($G$120:P$120)+1)-OFFSET(P147,,,,COUNTA($G$120:$CE$120)-COUNTA($G$120:P$120)+1))*(1+discount_rate),0)</f>
        <v>0</v>
      </c>
      <c r="Q181" s="1" cm="1">
        <f t="array" aca="1" ref="Q181" ca="1">IF(AND($B181=Q$28,$B181=$B182-1),NPV(discount_rate,OFFSET(Q146,,,,COUNTA($G$120:$CE$120)-COUNTA($G$120:Q$120)+1)-OFFSET(Q147,,,,COUNTA($G$120:$CE$120)-COUNTA($G$120:Q$120)+1))*(1+discount_rate),0)</f>
        <v>0</v>
      </c>
      <c r="R181" s="1" cm="1">
        <f t="array" aca="1" ref="R181" ca="1">IF(AND($B181=R$28,$B181=$B182-1),NPV(discount_rate,OFFSET(R146,,,,COUNTA($G$120:$CE$120)-COUNTA($G$120:R$120)+1)-OFFSET(R147,,,,COUNTA($G$120:$CE$120)-COUNTA($G$120:R$120)+1))*(1+discount_rate),0)</f>
        <v>0</v>
      </c>
      <c r="S181" s="1" cm="1">
        <f t="array" aca="1" ref="S181" ca="1">IF(AND($B181=S$28,$B181=$B182-1),NPV(discount_rate,OFFSET(S146,,,,COUNTA($G$120:$CE$120)-COUNTA($G$120:S$120)+1)-OFFSET(S147,,,,COUNTA($G$120:$CE$120)-COUNTA($G$120:S$120)+1))*(1+discount_rate),0)</f>
        <v>0</v>
      </c>
      <c r="T181" s="1" cm="1">
        <f t="array" aca="1" ref="T181" ca="1">IF(AND($B181=T$28,$B181=$B182-1),NPV(discount_rate,OFFSET(T146,,,,COUNTA($G$120:$CE$120)-COUNTA($G$120:T$120)+1)-OFFSET(T147,,,,COUNTA($G$120:$CE$120)-COUNTA($G$120:T$120)+1))*(1+discount_rate),0)</f>
        <v>0</v>
      </c>
      <c r="U181" s="1" cm="1">
        <f t="array" aca="1" ref="U181" ca="1">IF(AND($B181=U$28,$B181=$B182-1),NPV(discount_rate,OFFSET(U146,,,,COUNTA($G$120:$CE$120)-COUNTA($G$120:U$120)+1)-OFFSET(U147,,,,COUNTA($G$120:$CE$120)-COUNTA($G$120:U$120)+1))*(1+discount_rate),0)</f>
        <v>0</v>
      </c>
      <c r="V181" s="1" cm="1">
        <f t="array" aca="1" ref="V181" ca="1">IF(AND($B181=V$28,$B181=$B182-1),NPV(discount_rate,OFFSET(V146,,,,COUNTA($G$120:$CE$120)-COUNTA($G$120:V$120)+1)-OFFSET(V147,,,,COUNTA($G$120:$CE$120)-COUNTA($G$120:V$120)+1))*(1+discount_rate),0)</f>
        <v>0</v>
      </c>
      <c r="W181" s="1" cm="1">
        <f t="array" aca="1" ref="W181" ca="1">IF(AND($B181=W$28,$B181=$B182-1),NPV(discount_rate,OFFSET(W146,,,,COUNTA($G$120:$CE$120)-COUNTA($G$120:W$120)+1)-OFFSET(W147,,,,COUNTA($G$120:$CE$120)-COUNTA($G$120:W$120)+1))*(1+discount_rate),0)</f>
        <v>0</v>
      </c>
      <c r="X181" s="1" cm="1">
        <f t="array" aca="1" ref="X181" ca="1">IF(AND($B181=X$28,$B181=$B182-1),NPV(discount_rate,OFFSET(X146,,,,COUNTA($G$120:$CE$120)-COUNTA($G$120:X$120)+1)-OFFSET(X147,,,,COUNTA($G$120:$CE$120)-COUNTA($G$120:X$120)+1))*(1+discount_rate),0)</f>
        <v>0</v>
      </c>
      <c r="Y181" s="1" cm="1">
        <f t="array" aca="1" ref="Y181" ca="1">IF(AND($B181=Y$28,$B181=$B182-1),NPV(discount_rate,OFFSET(Y146,,,,COUNTA($G$120:$CE$120)-COUNTA($G$120:Y$120)+1)-OFFSET(Y147,,,,COUNTA($G$120:$CE$120)-COUNTA($G$120:Y$120)+1))*(1+discount_rate),0)</f>
        <v>0</v>
      </c>
      <c r="Z181" s="1" cm="1">
        <f t="array" aca="1" ref="Z181" ca="1">IF(AND($B181=Z$28,$B181=$B182-1),NPV(discount_rate,OFFSET(Z146,,,,COUNTA($G$120:$CE$120)-COUNTA($G$120:Z$120)+1)-OFFSET(Z147,,,,COUNTA($G$120:$CE$120)-COUNTA($G$120:Z$120)+1))*(1+discount_rate),0)</f>
        <v>0</v>
      </c>
      <c r="AA181" s="1" cm="1">
        <f t="array" aca="1" ref="AA181" ca="1">IF(AND($B181=AA$28,$B181=$B182-1),NPV(discount_rate,OFFSET(AA146,,,,COUNTA($G$120:$CE$120)-COUNTA($G$120:AA$120)+1)-OFFSET(AA147,,,,COUNTA($G$120:$CE$120)-COUNTA($G$120:AA$120)+1))*(1+discount_rate),0)</f>
        <v>0</v>
      </c>
      <c r="AB181" s="1" cm="1">
        <f t="array" aca="1" ref="AB181" ca="1">IF(AND($B181=AB$28,$B181=$B182-1),NPV(discount_rate,OFFSET(AB146,,,,COUNTA($G$120:$CE$120)-COUNTA($G$120:AB$120)+1)-OFFSET(AB147,,,,COUNTA($G$120:$CE$120)-COUNTA($G$120:AB$120)+1))*(1+discount_rate),0)</f>
        <v>0</v>
      </c>
      <c r="AC181" s="1" cm="1">
        <f t="array" aca="1" ref="AC181" ca="1">IF(AND($B181=AC$28,$B181=$B182-1),NPV(discount_rate,OFFSET(AC146,,,,COUNTA($G$120:$CE$120)-COUNTA($G$120:AC$120)+1)-OFFSET(AC147,,,,COUNTA($G$120:$CE$120)-COUNTA($G$120:AC$120)+1))*(1+discount_rate),0)</f>
        <v>0</v>
      </c>
      <c r="AD181" s="1" cm="1">
        <f t="array" aca="1" ref="AD181" ca="1">IF(AND($B181=AD$28,$B181=$B182-1),NPV(discount_rate,OFFSET(AD146,,,,COUNTA($G$120:$CE$120)-COUNTA($G$120:AD$120)+1)-OFFSET(AD147,,,,COUNTA($G$120:$CE$120)-COUNTA($G$120:AD$120)+1))*(1+discount_rate),0)</f>
        <v>0</v>
      </c>
      <c r="AE181" s="1" cm="1">
        <f t="array" aca="1" ref="AE181" ca="1">IF(AND($B181=AE$28,$B181=$B182-1),NPV(discount_rate,OFFSET(AE146,,,,COUNTA($G$120:$CE$120)-COUNTA($G$120:AE$120)+1)-OFFSET(AE147,,,,COUNTA($G$120:$CE$120)-COUNTA($G$120:AE$120)+1))*(1+discount_rate),0)</f>
        <v>0</v>
      </c>
      <c r="AF181" s="1" cm="1">
        <f t="array" aca="1" ref="AF181" ca="1">IF(AND($B181=AF$28,$B181=$B182-1),NPV(discount_rate,OFFSET(AF146,,,,COUNTA($G$120:$CE$120)-COUNTA($G$120:AF$120)+1)-OFFSET(AF147,,,,COUNTA($G$120:$CE$120)-COUNTA($G$120:AF$120)+1))*(1+discount_rate),0)</f>
        <v>0</v>
      </c>
      <c r="AG181" s="1" cm="1">
        <f t="array" aca="1" ref="AG181" ca="1">IF(AND($B181=AG$28,$B181=$B182-1),NPV(discount_rate,OFFSET(AG146,,,,COUNTA($G$120:$CE$120)-COUNTA($G$120:AG$120)+1)-OFFSET(AG147,,,,COUNTA($G$120:$CE$120)-COUNTA($G$120:AG$120)+1))*(1+discount_rate),0)</f>
        <v>270.17411979613047</v>
      </c>
      <c r="AH181" s="1" cm="1">
        <f t="array" aca="1" ref="AH181" ca="1">IF(AND($B181=AH$28,$B181=$B182-1),NPV(discount_rate,OFFSET(AH146,,,,COUNTA($G$120:$CE$120)-COUNTA($G$120:AH$120)+1)-OFFSET(AH147,,,,COUNTA($G$120:$CE$120)-COUNTA($G$120:AH$120)+1))*(1+discount_rate),0)</f>
        <v>0</v>
      </c>
      <c r="AI181" s="1" cm="1">
        <f t="array" aca="1" ref="AI181" ca="1">IF(AND($B181=AI$28,$B181=$B182-1),NPV(discount_rate,OFFSET(AI146,,,,COUNTA($G$120:$CE$120)-COUNTA($G$120:AI$120)+1)-OFFSET(AI147,,,,COUNTA($G$120:$CE$120)-COUNTA($G$120:AI$120)+1))*(1+discount_rate),0)</f>
        <v>0</v>
      </c>
      <c r="AJ181" s="1" cm="1">
        <f t="array" aca="1" ref="AJ181" ca="1">IF(AND($B181=AJ$28,$B181=$B182-1),NPV(discount_rate,OFFSET(AJ146,,,,COUNTA($G$120:$CE$120)-COUNTA($G$120:AJ$120)+1)-OFFSET(AJ147,,,,COUNTA($G$120:$CE$120)-COUNTA($G$120:AJ$120)+1))*(1+discount_rate),0)</f>
        <v>0</v>
      </c>
      <c r="AK181" s="1" cm="1">
        <f t="array" aca="1" ref="AK181" ca="1">IF(AND($B181=AK$28,$B181=$B182-1),NPV(discount_rate,OFFSET(AK146,,,,COUNTA($G$120:$CE$120)-COUNTA($G$120:AK$120)+1)-OFFSET(AK147,,,,COUNTA($G$120:$CE$120)-COUNTA($G$120:AK$120)+1))*(1+discount_rate),0)</f>
        <v>0</v>
      </c>
      <c r="AL181" s="1" cm="1">
        <f t="array" aca="1" ref="AL181" ca="1">IF(AND($B181=AL$28,$B181=$B182-1),NPV(discount_rate,OFFSET(AL146,,,,COUNTA($G$120:$CE$120)-COUNTA($G$120:AL$120)+1)-OFFSET(AL147,,,,COUNTA($G$120:$CE$120)-COUNTA($G$120:AL$120)+1))*(1+discount_rate),0)</f>
        <v>0</v>
      </c>
      <c r="AM181" s="1" cm="1">
        <f t="array" aca="1" ref="AM181" ca="1">IF(AND($B181=AM$28,$B181=$B182-1),NPV(discount_rate,OFFSET(AM146,,,,COUNTA($G$120:$CE$120)-COUNTA($G$120:AM$120)+1)-OFFSET(AM147,,,,COUNTA($G$120:$CE$120)-COUNTA($G$120:AM$120)+1))*(1+discount_rate),0)</f>
        <v>0</v>
      </c>
      <c r="AN181" s="1" cm="1">
        <f t="array" aca="1" ref="AN181" ca="1">IF(AND($B181=AN$28,$B181=$B182-1),NPV(discount_rate,OFFSET(AN146,,,,COUNTA($G$120:$CE$120)-COUNTA($G$120:AN$120)+1)-OFFSET(AN147,,,,COUNTA($G$120:$CE$120)-COUNTA($G$120:AN$120)+1))*(1+discount_rate),0)</f>
        <v>0</v>
      </c>
      <c r="AO181" s="1" cm="1">
        <f t="array" aca="1" ref="AO181" ca="1">IF(AND($B181=AO$28,$B181=$B182-1),NPV(discount_rate,OFFSET(AO146,,,,COUNTA($G$120:$CE$120)-COUNTA($G$120:AO$120)+1)-OFFSET(AO147,,,,COUNTA($G$120:$CE$120)-COUNTA($G$120:AO$120)+1))*(1+discount_rate),0)</f>
        <v>0</v>
      </c>
      <c r="AP181" s="1" cm="1">
        <f t="array" aca="1" ref="AP181" ca="1">IF(AND($B181=AP$28,$B181=$B182-1),NPV(discount_rate,OFFSET(AP146,,,,COUNTA($G$120:$CE$120)-COUNTA($G$120:AP$120)+1)-OFFSET(AP147,,,,COUNTA($G$120:$CE$120)-COUNTA($G$120:AP$120)+1))*(1+discount_rate),0)</f>
        <v>0</v>
      </c>
      <c r="AQ181" s="1" cm="1">
        <f t="array" aca="1" ref="AQ181" ca="1">IF(AND($B181=AQ$28,$B181=$B182-1),NPV(discount_rate,OFFSET(AQ146,,,,COUNTA($G$120:$CE$120)-COUNTA($G$120:AQ$120)+1)-OFFSET(AQ147,,,,COUNTA($G$120:$CE$120)-COUNTA($G$120:AQ$120)+1))*(1+discount_rate),0)</f>
        <v>0</v>
      </c>
      <c r="AR181" s="1" cm="1">
        <f t="array" aca="1" ref="AR181" ca="1">IF(AND($B181=AR$28,$B181=$B182-1),NPV(discount_rate,OFFSET(AR146,,,,COUNTA($G$120:$CE$120)-COUNTA($G$120:AR$120)+1)-OFFSET(AR147,,,,COUNTA($G$120:$CE$120)-COUNTA($G$120:AR$120)+1))*(1+discount_rate),0)</f>
        <v>0</v>
      </c>
      <c r="AS181" s="1" cm="1">
        <f t="array" aca="1" ref="AS181" ca="1">IF(AND($B181=AS$28,$B181=$B182-1),NPV(discount_rate,OFFSET(AS146,,,,COUNTA($G$120:$CE$120)-COUNTA($G$120:AS$120)+1)-OFFSET(AS147,,,,COUNTA($G$120:$CE$120)-COUNTA($G$120:AS$120)+1))*(1+discount_rate),0)</f>
        <v>0</v>
      </c>
      <c r="AT181" s="1" cm="1">
        <f t="array" aca="1" ref="AT181" ca="1">IF(AND($B181=AT$28,$B181=$B182-1),NPV(discount_rate,OFFSET(AT146,,,,COUNTA($G$120:$CE$120)-COUNTA($G$120:AT$120)+1)-OFFSET(AT147,,,,COUNTA($G$120:$CE$120)-COUNTA($G$120:AT$120)+1))*(1+discount_rate),0)</f>
        <v>0</v>
      </c>
      <c r="AU181" s="1" cm="1">
        <f t="array" aca="1" ref="AU181" ca="1">IF(AND($B181=AU$28,$B181=$B182-1),NPV(discount_rate,OFFSET(AU146,,,,COUNTA($G$120:$CE$120)-COUNTA($G$120:AU$120)+1)-OFFSET(AU147,,,,COUNTA($G$120:$CE$120)-COUNTA($G$120:AU$120)+1))*(1+discount_rate),0)</f>
        <v>0</v>
      </c>
      <c r="AV181" s="1" cm="1">
        <f t="array" aca="1" ref="AV181" ca="1">IF(AND($B181=AV$28,$B181=$B182-1),NPV(discount_rate,OFFSET(AV146,,,,COUNTA($G$120:$CE$120)-COUNTA($G$120:AV$120)+1)-OFFSET(AV147,,,,COUNTA($G$120:$CE$120)-COUNTA($G$120:AV$120)+1))*(1+discount_rate),0)</f>
        <v>0</v>
      </c>
      <c r="AW181" s="1" cm="1">
        <f t="array" aca="1" ref="AW181" ca="1">IF(AND($B181=AW$28,$B181=$B182-1),NPV(discount_rate,OFFSET(AW146,,,,COUNTA($G$120:$CE$120)-COUNTA($G$120:AW$120)+1)-OFFSET(AW147,,,,COUNTA($G$120:$CE$120)-COUNTA($G$120:AW$120)+1))*(1+discount_rate),0)</f>
        <v>0</v>
      </c>
      <c r="AX181" s="1" cm="1">
        <f t="array" aca="1" ref="AX181" ca="1">IF(AND($B181=AX$28,$B181=$B182-1),NPV(discount_rate,OFFSET(AX146,,,,COUNTA($G$120:$CE$120)-COUNTA($G$120:AX$120)+1)-OFFSET(AX147,,,,COUNTA($G$120:$CE$120)-COUNTA($G$120:AX$120)+1))*(1+discount_rate),0)</f>
        <v>0</v>
      </c>
      <c r="AY181" s="1" cm="1">
        <f t="array" aca="1" ref="AY181" ca="1">IF(AND($B181=AY$28,$B181=$B182-1),NPV(discount_rate,OFFSET(AY146,,,,COUNTA($G$120:$CE$120)-COUNTA($G$120:AY$120)+1)-OFFSET(AY147,,,,COUNTA($G$120:$CE$120)-COUNTA($G$120:AY$120)+1))*(1+discount_rate),0)</f>
        <v>0</v>
      </c>
      <c r="AZ181" s="1" cm="1">
        <f t="array" aca="1" ref="AZ181" ca="1">IF(AND($B181=AZ$28,$B181=$B182-1),NPV(discount_rate,OFFSET(AZ146,,,,COUNTA($G$120:$CE$120)-COUNTA($G$120:AZ$120)+1)-OFFSET(AZ147,,,,COUNTA($G$120:$CE$120)-COUNTA($G$120:AZ$120)+1))*(1+discount_rate),0)</f>
        <v>0</v>
      </c>
      <c r="BA181" s="1" cm="1">
        <f t="array" aca="1" ref="BA181" ca="1">IF(AND($B181=BA$28,$B181=$B182-1),NPV(discount_rate,OFFSET(BA146,,,,COUNTA($G$120:$CE$120)-COUNTA($G$120:BA$120)+1)-OFFSET(BA147,,,,COUNTA($G$120:$CE$120)-COUNTA($G$120:BA$120)+1))*(1+discount_rate),0)</f>
        <v>0</v>
      </c>
      <c r="BB181" s="1" cm="1">
        <f t="array" aca="1" ref="BB181" ca="1">IF(AND($B181=BB$28,$B181=$B182-1),NPV(discount_rate,OFFSET(BB146,,,,COUNTA($G$120:$CE$120)-COUNTA($G$120:BB$120)+1)-OFFSET(BB147,,,,COUNTA($G$120:$CE$120)-COUNTA($G$120:BB$120)+1))*(1+discount_rate),0)</f>
        <v>0</v>
      </c>
      <c r="BC181" s="1" cm="1">
        <f t="array" aca="1" ref="BC181" ca="1">IF(AND($B181=BC$28,$B181=$B182-1),NPV(discount_rate,OFFSET(BC146,,,,COUNTA($G$120:$CE$120)-COUNTA($G$120:BC$120)+1)-OFFSET(BC147,,,,COUNTA($G$120:$CE$120)-COUNTA($G$120:BC$120)+1))*(1+discount_rate),0)</f>
        <v>0</v>
      </c>
      <c r="BD181" s="1" cm="1">
        <f t="array" aca="1" ref="BD181" ca="1">IF(AND($B181=BD$28,$B181=$B182-1),NPV(discount_rate,OFFSET(BD146,,,,COUNTA($G$120:$CE$120)-COUNTA($G$120:BD$120)+1)-OFFSET(BD147,,,,COUNTA($G$120:$CE$120)-COUNTA($G$120:BD$120)+1))*(1+discount_rate),0)</f>
        <v>0</v>
      </c>
      <c r="BE181" s="1" cm="1">
        <f t="array" aca="1" ref="BE181" ca="1">IF(AND($B181=BE$28,$B181=$B182-1),NPV(discount_rate,OFFSET(BE146,,,,COUNTA($G$120:$CE$120)-COUNTA($G$120:BE$120)+1)-OFFSET(BE147,,,,COUNTA($G$120:$CE$120)-COUNTA($G$120:BE$120)+1))*(1+discount_rate),0)</f>
        <v>0</v>
      </c>
      <c r="BF181" s="1" cm="1">
        <f t="array" aca="1" ref="BF181" ca="1">IF(AND($B181=BF$28,$B181=$B182-1),NPV(discount_rate,OFFSET(BF146,,,,COUNTA($G$120:$CE$120)-COUNTA($G$120:BF$120)+1)-OFFSET(BF147,,,,COUNTA($G$120:$CE$120)-COUNTA($G$120:BF$120)+1))*(1+discount_rate),0)</f>
        <v>0</v>
      </c>
      <c r="BG181" s="1" cm="1">
        <f t="array" aca="1" ref="BG181" ca="1">IF(AND($B181=BG$28,$B181=$B182-1),NPV(discount_rate,OFFSET(BG146,,,,COUNTA($G$120:$CE$120)-COUNTA($G$120:BG$120)+1)-OFFSET(BG147,,,,COUNTA($G$120:$CE$120)-COUNTA($G$120:BG$120)+1))*(1+discount_rate),0)</f>
        <v>0</v>
      </c>
      <c r="BH181" s="1" cm="1">
        <f t="array" aca="1" ref="BH181" ca="1">IF(AND($B181=BH$28,$B181=$B182-1),NPV(discount_rate,OFFSET(BH146,,,,COUNTA($G$120:$CE$120)-COUNTA($G$120:BH$120)+1)-OFFSET(BH147,,,,COUNTA($G$120:$CE$120)-COUNTA($G$120:BH$120)+1))*(1+discount_rate),0)</f>
        <v>0</v>
      </c>
      <c r="BI181" s="1" cm="1">
        <f t="array" aca="1" ref="BI181" ca="1">IF(AND($B181=BI$28,$B181=$B182-1),NPV(discount_rate,OFFSET(BI146,,,,COUNTA($G$120:$CE$120)-COUNTA($G$120:BI$120)+1)-OFFSET(BI147,,,,COUNTA($G$120:$CE$120)-COUNTA($G$120:BI$120)+1))*(1+discount_rate),0)</f>
        <v>0</v>
      </c>
      <c r="BJ181" s="1" cm="1">
        <f t="array" aca="1" ref="BJ181" ca="1">IF(AND($B181=BJ$28,$B181=$B182-1),NPV(discount_rate,OFFSET(BJ146,,,,COUNTA($G$120:$CE$120)-COUNTA($G$120:BJ$120)+1)-OFFSET(BJ147,,,,COUNTA($G$120:$CE$120)-COUNTA($G$120:BJ$120)+1))*(1+discount_rate),0)</f>
        <v>0</v>
      </c>
      <c r="BK181" s="1" cm="1">
        <f t="array" aca="1" ref="BK181" ca="1">IF(AND($B181=BK$28,$B181=$B182-1),NPV(discount_rate,OFFSET(BK146,,,,COUNTA($G$120:$CE$120)-COUNTA($G$120:BK$120)+1)-OFFSET(BK147,,,,COUNTA($G$120:$CE$120)-COUNTA($G$120:BK$120)+1))*(1+discount_rate),0)</f>
        <v>0</v>
      </c>
      <c r="BL181" s="1" cm="1">
        <f t="array" aca="1" ref="BL181" ca="1">IF(AND($B181=BL$28,$B181=$B182-1),NPV(discount_rate,OFFSET(BL146,,,,COUNTA($G$120:$CE$120)-COUNTA($G$120:BL$120)+1)-OFFSET(BL147,,,,COUNTA($G$120:$CE$120)-COUNTA($G$120:BL$120)+1))*(1+discount_rate),0)</f>
        <v>0</v>
      </c>
      <c r="BM181" s="1" cm="1">
        <f t="array" aca="1" ref="BM181" ca="1">IF(AND($B181=BM$28,$B181=$B182-1),NPV(discount_rate,OFFSET(BM146,,,,COUNTA($G$120:$CE$120)-COUNTA($G$120:BM$120)+1)-OFFSET(BM147,,,,COUNTA($G$120:$CE$120)-COUNTA($G$120:BM$120)+1))*(1+discount_rate),0)</f>
        <v>0</v>
      </c>
      <c r="BN181" s="1" cm="1">
        <f t="array" aca="1" ref="BN181" ca="1">IF(AND($B181=BN$28,$B181=$B182-1),NPV(discount_rate,OFFSET(BN146,,,,COUNTA($G$120:$CE$120)-COUNTA($G$120:BN$120)+1)-OFFSET(BN147,,,,COUNTA($G$120:$CE$120)-COUNTA($G$120:BN$120)+1))*(1+discount_rate),0)</f>
        <v>0</v>
      </c>
      <c r="BO181" s="1" cm="1">
        <f t="array" aca="1" ref="BO181" ca="1">IF(AND($B181=BO$28,$B181=$B182-1),NPV(discount_rate,OFFSET(BO146,,,,COUNTA($G$120:$CE$120)-COUNTA($G$120:BO$120)+1)-OFFSET(BO147,,,,COUNTA($G$120:$CE$120)-COUNTA($G$120:BO$120)+1))*(1+discount_rate),0)</f>
        <v>0</v>
      </c>
      <c r="BP181" s="1" cm="1">
        <f t="array" aca="1" ref="BP181" ca="1">IF(AND($B181=BP$28,$B181=$B182-1),NPV(discount_rate,OFFSET(BP146,,,,COUNTA($G$120:$CE$120)-COUNTA($G$120:BP$120)+1)-OFFSET(BP147,,,,COUNTA($G$120:$CE$120)-COUNTA($G$120:BP$120)+1))*(1+discount_rate),0)</f>
        <v>0</v>
      </c>
      <c r="BQ181" s="1" cm="1">
        <f t="array" aca="1" ref="BQ181" ca="1">IF(AND($B181=BQ$28,$B181=$B182-1),NPV(discount_rate,OFFSET(BQ146,,,,COUNTA($G$120:$CE$120)-COUNTA($G$120:BQ$120)+1)-OFFSET(BQ147,,,,COUNTA($G$120:$CE$120)-COUNTA($G$120:BQ$120)+1))*(1+discount_rate),0)</f>
        <v>0</v>
      </c>
      <c r="BR181" s="1" cm="1">
        <f t="array" aca="1" ref="BR181" ca="1">IF(AND($B181=BR$28,$B181=$B182-1),NPV(discount_rate,OFFSET(BR146,,,,COUNTA($G$120:$CE$120)-COUNTA($G$120:BR$120)+1)-OFFSET(BR147,,,,COUNTA($G$120:$CE$120)-COUNTA($G$120:BR$120)+1))*(1+discount_rate),0)</f>
        <v>0</v>
      </c>
      <c r="BS181" s="1" cm="1">
        <f t="array" aca="1" ref="BS181" ca="1">IF(AND($B181=BS$28,$B181=$B182-1),NPV(discount_rate,OFFSET(BS146,,,,COUNTA($G$120:$CE$120)-COUNTA($G$120:BS$120)+1)-OFFSET(BS147,,,,COUNTA($G$120:$CE$120)-COUNTA($G$120:BS$120)+1))*(1+discount_rate),0)</f>
        <v>0</v>
      </c>
      <c r="BT181" s="1" cm="1">
        <f t="array" aca="1" ref="BT181" ca="1">IF(AND($B181=BT$28,$B181=$B182-1),NPV(discount_rate,OFFSET(BT146,,,,COUNTA($G$120:$CE$120)-COUNTA($G$120:BT$120)+1)-OFFSET(BT147,,,,COUNTA($G$120:$CE$120)-COUNTA($G$120:BT$120)+1))*(1+discount_rate),0)</f>
        <v>0</v>
      </c>
      <c r="BU181" s="1" cm="1">
        <f t="array" aca="1" ref="BU181" ca="1">IF(AND($B181=BU$28,$B181=$B182-1),NPV(discount_rate,OFFSET(BU146,,,,COUNTA($G$120:$CE$120)-COUNTA($G$120:BU$120)+1)-OFFSET(BU147,,,,COUNTA($G$120:$CE$120)-COUNTA($G$120:BU$120)+1))*(1+discount_rate),0)</f>
        <v>0</v>
      </c>
      <c r="BV181" s="1" cm="1">
        <f t="array" aca="1" ref="BV181" ca="1">IF(AND($B181=BV$28,$B181=$B182-1),NPV(discount_rate,OFFSET(BV146,,,,COUNTA($G$120:$CE$120)-COUNTA($G$120:BV$120)+1)-OFFSET(BV147,,,,COUNTA($G$120:$CE$120)-COUNTA($G$120:BV$120)+1))*(1+discount_rate),0)</f>
        <v>0</v>
      </c>
      <c r="BW181" s="1" cm="1">
        <f t="array" aca="1" ref="BW181" ca="1">IF(AND($B181=BW$28,$B181=$B182-1),NPV(discount_rate,OFFSET(BW146,,,,COUNTA($G$120:$CE$120)-COUNTA($G$120:BW$120)+1)-OFFSET(BW147,,,,COUNTA($G$120:$CE$120)-COUNTA($G$120:BW$120)+1))*(1+discount_rate),0)</f>
        <v>0</v>
      </c>
      <c r="BX181" s="1" cm="1">
        <f t="array" aca="1" ref="BX181" ca="1">IF(AND($B181=BX$28,$B181=$B182-1),NPV(discount_rate,OFFSET(BX146,,,,COUNTA($G$120:$CE$120)-COUNTA($G$120:BX$120)+1)-OFFSET(BX147,,,,COUNTA($G$120:$CE$120)-COUNTA($G$120:BX$120)+1))*(1+discount_rate),0)</f>
        <v>0</v>
      </c>
      <c r="BY181" s="1" cm="1">
        <f t="array" aca="1" ref="BY181" ca="1">IF(AND($B181=BY$28,$B181=$B182-1),NPV(discount_rate,OFFSET(BY146,,,,COUNTA($G$120:$CE$120)-COUNTA($G$120:BY$120)+1)-OFFSET(BY147,,,,COUNTA($G$120:$CE$120)-COUNTA($G$120:BY$120)+1))*(1+discount_rate),0)</f>
        <v>0</v>
      </c>
      <c r="BZ181" s="1" cm="1">
        <f t="array" aca="1" ref="BZ181" ca="1">IF(AND($B181=BZ$28,$B181=$B182-1),NPV(discount_rate,OFFSET(BZ146,,,,COUNTA($G$120:$CE$120)-COUNTA($G$120:BZ$120)+1)-OFFSET(BZ147,,,,COUNTA($G$120:$CE$120)-COUNTA($G$120:BZ$120)+1))*(1+discount_rate),0)</f>
        <v>0</v>
      </c>
      <c r="CA181" s="1" cm="1">
        <f t="array" aca="1" ref="CA181" ca="1">IF(AND($B181=CA$28,$B181=$B182-1),NPV(discount_rate,OFFSET(CA146,,,,COUNTA($G$120:$CE$120)-COUNTA($G$120:CA$120)+1)-OFFSET(CA147,,,,COUNTA($G$120:$CE$120)-COUNTA($G$120:CA$120)+1))*(1+discount_rate),0)</f>
        <v>0</v>
      </c>
      <c r="CB181" s="1" cm="1">
        <f t="array" aca="1" ref="CB181" ca="1">IF(AND($B181=CB$28,$B181=$B182-1),NPV(discount_rate,OFFSET(CB146,,,,COUNTA($G$120:$CE$120)-COUNTA($G$120:CB$120)+1)-OFFSET(CB147,,,,COUNTA($G$120:$CE$120)-COUNTA($G$120:CB$120)+1))*(1+discount_rate),0)</f>
        <v>0</v>
      </c>
      <c r="CC181" s="1" cm="1">
        <f t="array" aca="1" ref="CC181" ca="1">IF(AND($B181=CC$28,$B181=$B182-1),NPV(discount_rate,OFFSET(CC146,,,,COUNTA($G$120:$CE$120)-COUNTA($G$120:CC$120)+1)-OFFSET(CC147,,,,COUNTA($G$120:$CE$120)-COUNTA($G$120:CC$120)+1))*(1+discount_rate),0)</f>
        <v>0</v>
      </c>
      <c r="CD181" s="1" cm="1">
        <f t="array" aca="1" ref="CD181" ca="1">IF(AND($B181=CD$28,$B181=$B182-1),NPV(discount_rate,OFFSET(CD146,,,,COUNTA($G$120:$CE$120)-COUNTA($G$120:CD$120)+1)-OFFSET(CD147,,,,COUNTA($G$120:$CE$120)-COUNTA($G$120:CD$120)+1))*(1+discount_rate),0)</f>
        <v>0</v>
      </c>
      <c r="CE181" s="1" cm="1">
        <f t="array" aca="1" ref="CE181" ca="1">IF(AND($B181=CE$28,$B181=$B182-1),NPV(discount_rate,OFFSET(CE146,,,,COUNTA($G$120:$CE$120)-COUNTA($G$120:CE$120)+1)-OFFSET(CE147,,,,COUNTA($G$120:$CE$120)-COUNTA($G$120:CE$120)+1))*(1+discount_rate),0)</f>
        <v>0</v>
      </c>
    </row>
    <row r="182" spans="2:83" x14ac:dyDescent="0.35">
      <c r="B182" s="45">
        <f t="shared" si="164"/>
        <v>2051</v>
      </c>
      <c r="C182" s="45"/>
      <c r="D182" s="45" t="s">
        <v>29</v>
      </c>
      <c r="E182" s="45"/>
      <c r="G182" s="1" cm="1">
        <f t="array" aca="1" ref="G182" ca="1">IF(AND($B182=G$28,$B182=$B183-1),NPV(discount_rate,OFFSET(G147,,,,COUNTA($G$120:$CE$120)-COUNTA($G$120:G$120)+1)-OFFSET(G148,,,,COUNTA($G$120:$CE$120)-COUNTA($G$120:G$120)+1))*(1+discount_rate),0)</f>
        <v>0</v>
      </c>
      <c r="H182" s="1" cm="1">
        <f t="array" aca="1" ref="H182" ca="1">IF(AND($B182=H$28,$B182=$B183-1),NPV(discount_rate,OFFSET(H147,,,,COUNTA($G$120:$CE$120)-COUNTA($G$120:H$120)+1)-OFFSET(H148,,,,COUNTA($G$120:$CE$120)-COUNTA($G$120:H$120)+1))*(1+discount_rate),0)</f>
        <v>0</v>
      </c>
      <c r="I182" s="1" cm="1">
        <f t="array" aca="1" ref="I182" ca="1">IF(AND($B182=I$28,$B182=$B183-1),NPV(discount_rate,OFFSET(I147,,,,COUNTA($G$120:$CE$120)-COUNTA($G$120:I$120)+1)-OFFSET(I148,,,,COUNTA($G$120:$CE$120)-COUNTA($G$120:I$120)+1))*(1+discount_rate),0)</f>
        <v>0</v>
      </c>
      <c r="J182" s="1" cm="1">
        <f t="array" aca="1" ref="J182" ca="1">IF(AND($B182=J$28,$B182=$B183-1),NPV(discount_rate,OFFSET(J147,,,,COUNTA($G$120:$CE$120)-COUNTA($G$120:J$120)+1)-OFFSET(J148,,,,COUNTA($G$120:$CE$120)-COUNTA($G$120:J$120)+1))*(1+discount_rate),0)</f>
        <v>0</v>
      </c>
      <c r="K182" s="1" cm="1">
        <f t="array" aca="1" ref="K182" ca="1">IF(AND($B182=K$28,$B182=$B183-1),NPV(discount_rate,OFFSET(K147,,,,COUNTA($G$120:$CE$120)-COUNTA($G$120:K$120)+1)-OFFSET(K148,,,,COUNTA($G$120:$CE$120)-COUNTA($G$120:K$120)+1))*(1+discount_rate),0)</f>
        <v>0</v>
      </c>
      <c r="L182" s="1" cm="1">
        <f t="array" aca="1" ref="L182" ca="1">IF(AND($B182=L$28,$B182=$B183-1),NPV(discount_rate,OFFSET(L147,,,,COUNTA($G$120:$CE$120)-COUNTA($G$120:L$120)+1)-OFFSET(L148,,,,COUNTA($G$120:$CE$120)-COUNTA($G$120:L$120)+1))*(1+discount_rate),0)</f>
        <v>0</v>
      </c>
      <c r="M182" s="1" cm="1">
        <f t="array" aca="1" ref="M182" ca="1">IF(AND($B182=M$28,$B182=$B183-1),NPV(discount_rate,OFFSET(M147,,,,COUNTA($G$120:$CE$120)-COUNTA($G$120:M$120)+1)-OFFSET(M148,,,,COUNTA($G$120:$CE$120)-COUNTA($G$120:M$120)+1))*(1+discount_rate),0)</f>
        <v>0</v>
      </c>
      <c r="N182" s="1" cm="1">
        <f t="array" aca="1" ref="N182" ca="1">IF(AND($B182=N$28,$B182=$B183-1),NPV(discount_rate,OFFSET(N147,,,,COUNTA($G$120:$CE$120)-COUNTA($G$120:N$120)+1)-OFFSET(N148,,,,COUNTA($G$120:$CE$120)-COUNTA($G$120:N$120)+1))*(1+discount_rate),0)</f>
        <v>0</v>
      </c>
      <c r="O182" s="1" cm="1">
        <f t="array" aca="1" ref="O182" ca="1">IF(AND($B182=O$28,$B182=$B183-1),NPV(discount_rate,OFFSET(O147,,,,COUNTA($G$120:$CE$120)-COUNTA($G$120:O$120)+1)-OFFSET(O148,,,,COUNTA($G$120:$CE$120)-COUNTA($G$120:O$120)+1))*(1+discount_rate),0)</f>
        <v>0</v>
      </c>
      <c r="P182" s="1" cm="1">
        <f t="array" aca="1" ref="P182" ca="1">IF(AND($B182=P$28,$B182=$B183-1),NPV(discount_rate,OFFSET(P147,,,,COUNTA($G$120:$CE$120)-COUNTA($G$120:P$120)+1)-OFFSET(P148,,,,COUNTA($G$120:$CE$120)-COUNTA($G$120:P$120)+1))*(1+discount_rate),0)</f>
        <v>0</v>
      </c>
      <c r="Q182" s="1" cm="1">
        <f t="array" aca="1" ref="Q182" ca="1">IF(AND($B182=Q$28,$B182=$B183-1),NPV(discount_rate,OFFSET(Q147,,,,COUNTA($G$120:$CE$120)-COUNTA($G$120:Q$120)+1)-OFFSET(Q148,,,,COUNTA($G$120:$CE$120)-COUNTA($G$120:Q$120)+1))*(1+discount_rate),0)</f>
        <v>0</v>
      </c>
      <c r="R182" s="1" cm="1">
        <f t="array" aca="1" ref="R182" ca="1">IF(AND($B182=R$28,$B182=$B183-1),NPV(discount_rate,OFFSET(R147,,,,COUNTA($G$120:$CE$120)-COUNTA($G$120:R$120)+1)-OFFSET(R148,,,,COUNTA($G$120:$CE$120)-COUNTA($G$120:R$120)+1))*(1+discount_rate),0)</f>
        <v>0</v>
      </c>
      <c r="S182" s="1" cm="1">
        <f t="array" aca="1" ref="S182" ca="1">IF(AND($B182=S$28,$B182=$B183-1),NPV(discount_rate,OFFSET(S147,,,,COUNTA($G$120:$CE$120)-COUNTA($G$120:S$120)+1)-OFFSET(S148,,,,COUNTA($G$120:$CE$120)-COUNTA($G$120:S$120)+1))*(1+discount_rate),0)</f>
        <v>0</v>
      </c>
      <c r="T182" s="1" cm="1">
        <f t="array" aca="1" ref="T182" ca="1">IF(AND($B182=T$28,$B182=$B183-1),NPV(discount_rate,OFFSET(T147,,,,COUNTA($G$120:$CE$120)-COUNTA($G$120:T$120)+1)-OFFSET(T148,,,,COUNTA($G$120:$CE$120)-COUNTA($G$120:T$120)+1))*(1+discount_rate),0)</f>
        <v>0</v>
      </c>
      <c r="U182" s="1" cm="1">
        <f t="array" aca="1" ref="U182" ca="1">IF(AND($B182=U$28,$B182=$B183-1),NPV(discount_rate,OFFSET(U147,,,,COUNTA($G$120:$CE$120)-COUNTA($G$120:U$120)+1)-OFFSET(U148,,,,COUNTA($G$120:$CE$120)-COUNTA($G$120:U$120)+1))*(1+discount_rate),0)</f>
        <v>0</v>
      </c>
      <c r="V182" s="1" cm="1">
        <f t="array" aca="1" ref="V182" ca="1">IF(AND($B182=V$28,$B182=$B183-1),NPV(discount_rate,OFFSET(V147,,,,COUNTA($G$120:$CE$120)-COUNTA($G$120:V$120)+1)-OFFSET(V148,,,,COUNTA($G$120:$CE$120)-COUNTA($G$120:V$120)+1))*(1+discount_rate),0)</f>
        <v>0</v>
      </c>
      <c r="W182" s="1" cm="1">
        <f t="array" aca="1" ref="W182" ca="1">IF(AND($B182=W$28,$B182=$B183-1),NPV(discount_rate,OFFSET(W147,,,,COUNTA($G$120:$CE$120)-COUNTA($G$120:W$120)+1)-OFFSET(W148,,,,COUNTA($G$120:$CE$120)-COUNTA($G$120:W$120)+1))*(1+discount_rate),0)</f>
        <v>0</v>
      </c>
      <c r="X182" s="1" cm="1">
        <f t="array" aca="1" ref="X182" ca="1">IF(AND($B182=X$28,$B182=$B183-1),NPV(discount_rate,OFFSET(X147,,,,COUNTA($G$120:$CE$120)-COUNTA($G$120:X$120)+1)-OFFSET(X148,,,,COUNTA($G$120:$CE$120)-COUNTA($G$120:X$120)+1))*(1+discount_rate),0)</f>
        <v>0</v>
      </c>
      <c r="Y182" s="1" cm="1">
        <f t="array" aca="1" ref="Y182" ca="1">IF(AND($B182=Y$28,$B182=$B183-1),NPV(discount_rate,OFFSET(Y147,,,,COUNTA($G$120:$CE$120)-COUNTA($G$120:Y$120)+1)-OFFSET(Y148,,,,COUNTA($G$120:$CE$120)-COUNTA($G$120:Y$120)+1))*(1+discount_rate),0)</f>
        <v>0</v>
      </c>
      <c r="Z182" s="1" cm="1">
        <f t="array" aca="1" ref="Z182" ca="1">IF(AND($B182=Z$28,$B182=$B183-1),NPV(discount_rate,OFFSET(Z147,,,,COUNTA($G$120:$CE$120)-COUNTA($G$120:Z$120)+1)-OFFSET(Z148,,,,COUNTA($G$120:$CE$120)-COUNTA($G$120:Z$120)+1))*(1+discount_rate),0)</f>
        <v>0</v>
      </c>
      <c r="AA182" s="1" cm="1">
        <f t="array" aca="1" ref="AA182" ca="1">IF(AND($B182=AA$28,$B182=$B183-1),NPV(discount_rate,OFFSET(AA147,,,,COUNTA($G$120:$CE$120)-COUNTA($G$120:AA$120)+1)-OFFSET(AA148,,,,COUNTA($G$120:$CE$120)-COUNTA($G$120:AA$120)+1))*(1+discount_rate),0)</f>
        <v>0</v>
      </c>
      <c r="AB182" s="1" cm="1">
        <f t="array" aca="1" ref="AB182" ca="1">IF(AND($B182=AB$28,$B182=$B183-1),NPV(discount_rate,OFFSET(AB147,,,,COUNTA($G$120:$CE$120)-COUNTA($G$120:AB$120)+1)-OFFSET(AB148,,,,COUNTA($G$120:$CE$120)-COUNTA($G$120:AB$120)+1))*(1+discount_rate),0)</f>
        <v>0</v>
      </c>
      <c r="AC182" s="1" cm="1">
        <f t="array" aca="1" ref="AC182" ca="1">IF(AND($B182=AC$28,$B182=$B183-1),NPV(discount_rate,OFFSET(AC147,,,,COUNTA($G$120:$CE$120)-COUNTA($G$120:AC$120)+1)-OFFSET(AC148,,,,COUNTA($G$120:$CE$120)-COUNTA($G$120:AC$120)+1))*(1+discount_rate),0)</f>
        <v>0</v>
      </c>
      <c r="AD182" s="1" cm="1">
        <f t="array" aca="1" ref="AD182" ca="1">IF(AND($B182=AD$28,$B182=$B183-1),NPV(discount_rate,OFFSET(AD147,,,,COUNTA($G$120:$CE$120)-COUNTA($G$120:AD$120)+1)-OFFSET(AD148,,,,COUNTA($G$120:$CE$120)-COUNTA($G$120:AD$120)+1))*(1+discount_rate),0)</f>
        <v>0</v>
      </c>
      <c r="AE182" s="1" cm="1">
        <f t="array" aca="1" ref="AE182" ca="1">IF(AND($B182=AE$28,$B182=$B183-1),NPV(discount_rate,OFFSET(AE147,,,,COUNTA($G$120:$CE$120)-COUNTA($G$120:AE$120)+1)-OFFSET(AE148,,,,COUNTA($G$120:$CE$120)-COUNTA($G$120:AE$120)+1))*(1+discount_rate),0)</f>
        <v>0</v>
      </c>
      <c r="AF182" s="1" cm="1">
        <f t="array" aca="1" ref="AF182" ca="1">IF(AND($B182=AF$28,$B182=$B183-1),NPV(discount_rate,OFFSET(AF147,,,,COUNTA($G$120:$CE$120)-COUNTA($G$120:AF$120)+1)-OFFSET(AF148,,,,COUNTA($G$120:$CE$120)-COUNTA($G$120:AF$120)+1))*(1+discount_rate),0)</f>
        <v>0</v>
      </c>
      <c r="AG182" s="1" cm="1">
        <f t="array" aca="1" ref="AG182" ca="1">IF(AND($B182=AG$28,$B182=$B183-1),NPV(discount_rate,OFFSET(AG147,,,,COUNTA($G$120:$CE$120)-COUNTA($G$120:AG$120)+1)-OFFSET(AG148,,,,COUNTA($G$120:$CE$120)-COUNTA($G$120:AG$120)+1))*(1+discount_rate),0)</f>
        <v>0</v>
      </c>
      <c r="AH182" s="1" cm="1">
        <f t="array" aca="1" ref="AH182" ca="1">IF(AND($B182=AH$28,$B182=$B183-1),NPV(discount_rate,OFFSET(AH147,,,,COUNTA($G$120:$CE$120)-COUNTA($G$120:AH$120)+1)-OFFSET(AH148,,,,COUNTA($G$120:$CE$120)-COUNTA($G$120:AH$120)+1))*(1+discount_rate),0)</f>
        <v>0</v>
      </c>
      <c r="AI182" s="1" cm="1">
        <f t="array" aca="1" ref="AI182" ca="1">IF(AND($B182=AI$28,$B182=$B183-1),NPV(discount_rate,OFFSET(AI147,,,,COUNTA($G$120:$CE$120)-COUNTA($G$120:AI$120)+1)-OFFSET(AI148,,,,COUNTA($G$120:$CE$120)-COUNTA($G$120:AI$120)+1))*(1+discount_rate),0)</f>
        <v>0</v>
      </c>
      <c r="AJ182" s="1" cm="1">
        <f t="array" aca="1" ref="AJ182" ca="1">IF(AND($B182=AJ$28,$B182=$B183-1),NPV(discount_rate,OFFSET(AJ147,,,,COUNTA($G$120:$CE$120)-COUNTA($G$120:AJ$120)+1)-OFFSET(AJ148,,,,COUNTA($G$120:$CE$120)-COUNTA($G$120:AJ$120)+1))*(1+discount_rate),0)</f>
        <v>0</v>
      </c>
      <c r="AK182" s="1" cm="1">
        <f t="array" aca="1" ref="AK182" ca="1">IF(AND($B182=AK$28,$B182=$B183-1),NPV(discount_rate,OFFSET(AK147,,,,COUNTA($G$120:$CE$120)-COUNTA($G$120:AK$120)+1)-OFFSET(AK148,,,,COUNTA($G$120:$CE$120)-COUNTA($G$120:AK$120)+1))*(1+discount_rate),0)</f>
        <v>0</v>
      </c>
      <c r="AL182" s="1" cm="1">
        <f t="array" aca="1" ref="AL182" ca="1">IF(AND($B182=AL$28,$B182=$B183-1),NPV(discount_rate,OFFSET(AL147,,,,COUNTA($G$120:$CE$120)-COUNTA($G$120:AL$120)+1)-OFFSET(AL148,,,,COUNTA($G$120:$CE$120)-COUNTA($G$120:AL$120)+1))*(1+discount_rate),0)</f>
        <v>0</v>
      </c>
      <c r="AM182" s="1" cm="1">
        <f t="array" aca="1" ref="AM182" ca="1">IF(AND($B182=AM$28,$B182=$B183-1),NPV(discount_rate,OFFSET(AM147,,,,COUNTA($G$120:$CE$120)-COUNTA($G$120:AM$120)+1)-OFFSET(AM148,,,,COUNTA($G$120:$CE$120)-COUNTA($G$120:AM$120)+1))*(1+discount_rate),0)</f>
        <v>0</v>
      </c>
      <c r="AN182" s="1" cm="1">
        <f t="array" aca="1" ref="AN182" ca="1">IF(AND($B182=AN$28,$B182=$B183-1),NPV(discount_rate,OFFSET(AN147,,,,COUNTA($G$120:$CE$120)-COUNTA($G$120:AN$120)+1)-OFFSET(AN148,,,,COUNTA($G$120:$CE$120)-COUNTA($G$120:AN$120)+1))*(1+discount_rate),0)</f>
        <v>0</v>
      </c>
      <c r="AO182" s="1" cm="1">
        <f t="array" aca="1" ref="AO182" ca="1">IF(AND($B182=AO$28,$B182=$B183-1),NPV(discount_rate,OFFSET(AO147,,,,COUNTA($G$120:$CE$120)-COUNTA($G$120:AO$120)+1)-OFFSET(AO148,,,,COUNTA($G$120:$CE$120)-COUNTA($G$120:AO$120)+1))*(1+discount_rate),0)</f>
        <v>0</v>
      </c>
      <c r="AP182" s="1" cm="1">
        <f t="array" aca="1" ref="AP182" ca="1">IF(AND($B182=AP$28,$B182=$B183-1),NPV(discount_rate,OFFSET(AP147,,,,COUNTA($G$120:$CE$120)-COUNTA($G$120:AP$120)+1)-OFFSET(AP148,,,,COUNTA($G$120:$CE$120)-COUNTA($G$120:AP$120)+1))*(1+discount_rate),0)</f>
        <v>0</v>
      </c>
      <c r="AQ182" s="1" cm="1">
        <f t="array" aca="1" ref="AQ182" ca="1">IF(AND($B182=AQ$28,$B182=$B183-1),NPV(discount_rate,OFFSET(AQ147,,,,COUNTA($G$120:$CE$120)-COUNTA($G$120:AQ$120)+1)-OFFSET(AQ148,,,,COUNTA($G$120:$CE$120)-COUNTA($G$120:AQ$120)+1))*(1+discount_rate),0)</f>
        <v>0</v>
      </c>
      <c r="AR182" s="1" cm="1">
        <f t="array" aca="1" ref="AR182" ca="1">IF(AND($B182=AR$28,$B182=$B183-1),NPV(discount_rate,OFFSET(AR147,,,,COUNTA($G$120:$CE$120)-COUNTA($G$120:AR$120)+1)-OFFSET(AR148,,,,COUNTA($G$120:$CE$120)-COUNTA($G$120:AR$120)+1))*(1+discount_rate),0)</f>
        <v>0</v>
      </c>
      <c r="AS182" s="1" cm="1">
        <f t="array" aca="1" ref="AS182" ca="1">IF(AND($B182=AS$28,$B182=$B183-1),NPV(discount_rate,OFFSET(AS147,,,,COUNTA($G$120:$CE$120)-COUNTA($G$120:AS$120)+1)-OFFSET(AS148,,,,COUNTA($G$120:$CE$120)-COUNTA($G$120:AS$120)+1))*(1+discount_rate),0)</f>
        <v>0</v>
      </c>
      <c r="AT182" s="1" cm="1">
        <f t="array" aca="1" ref="AT182" ca="1">IF(AND($B182=AT$28,$B182=$B183-1),NPV(discount_rate,OFFSET(AT147,,,,COUNTA($G$120:$CE$120)-COUNTA($G$120:AT$120)+1)-OFFSET(AT148,,,,COUNTA($G$120:$CE$120)-COUNTA($G$120:AT$120)+1))*(1+discount_rate),0)</f>
        <v>0</v>
      </c>
      <c r="AU182" s="1" cm="1">
        <f t="array" aca="1" ref="AU182" ca="1">IF(AND($B182=AU$28,$B182=$B183-1),NPV(discount_rate,OFFSET(AU147,,,,COUNTA($G$120:$CE$120)-COUNTA($G$120:AU$120)+1)-OFFSET(AU148,,,,COUNTA($G$120:$CE$120)-COUNTA($G$120:AU$120)+1))*(1+discount_rate),0)</f>
        <v>0</v>
      </c>
      <c r="AV182" s="1" cm="1">
        <f t="array" aca="1" ref="AV182" ca="1">IF(AND($B182=AV$28,$B182=$B183-1),NPV(discount_rate,OFFSET(AV147,,,,COUNTA($G$120:$CE$120)-COUNTA($G$120:AV$120)+1)-OFFSET(AV148,,,,COUNTA($G$120:$CE$120)-COUNTA($G$120:AV$120)+1))*(1+discount_rate),0)</f>
        <v>0</v>
      </c>
      <c r="AW182" s="1" cm="1">
        <f t="array" aca="1" ref="AW182" ca="1">IF(AND($B182=AW$28,$B182=$B183-1),NPV(discount_rate,OFFSET(AW147,,,,COUNTA($G$120:$CE$120)-COUNTA($G$120:AW$120)+1)-OFFSET(AW148,,,,COUNTA($G$120:$CE$120)-COUNTA($G$120:AW$120)+1))*(1+discount_rate),0)</f>
        <v>0</v>
      </c>
      <c r="AX182" s="1" cm="1">
        <f t="array" aca="1" ref="AX182" ca="1">IF(AND($B182=AX$28,$B182=$B183-1),NPV(discount_rate,OFFSET(AX147,,,,COUNTA($G$120:$CE$120)-COUNTA($G$120:AX$120)+1)-OFFSET(AX148,,,,COUNTA($G$120:$CE$120)-COUNTA($G$120:AX$120)+1))*(1+discount_rate),0)</f>
        <v>0</v>
      </c>
      <c r="AY182" s="1" cm="1">
        <f t="array" aca="1" ref="AY182" ca="1">IF(AND($B182=AY$28,$B182=$B183-1),NPV(discount_rate,OFFSET(AY147,,,,COUNTA($G$120:$CE$120)-COUNTA($G$120:AY$120)+1)-OFFSET(AY148,,,,COUNTA($G$120:$CE$120)-COUNTA($G$120:AY$120)+1))*(1+discount_rate),0)</f>
        <v>0</v>
      </c>
      <c r="AZ182" s="1" cm="1">
        <f t="array" aca="1" ref="AZ182" ca="1">IF(AND($B182=AZ$28,$B182=$B183-1),NPV(discount_rate,OFFSET(AZ147,,,,COUNTA($G$120:$CE$120)-COUNTA($G$120:AZ$120)+1)-OFFSET(AZ148,,,,COUNTA($G$120:$CE$120)-COUNTA($G$120:AZ$120)+1))*(1+discount_rate),0)</f>
        <v>0</v>
      </c>
      <c r="BA182" s="1" cm="1">
        <f t="array" aca="1" ref="BA182" ca="1">IF(AND($B182=BA$28,$B182=$B183-1),NPV(discount_rate,OFFSET(BA147,,,,COUNTA($G$120:$CE$120)-COUNTA($G$120:BA$120)+1)-OFFSET(BA148,,,,COUNTA($G$120:$CE$120)-COUNTA($G$120:BA$120)+1))*(1+discount_rate),0)</f>
        <v>0</v>
      </c>
      <c r="BB182" s="1" cm="1">
        <f t="array" aca="1" ref="BB182" ca="1">IF(AND($B182=BB$28,$B182=$B183-1),NPV(discount_rate,OFFSET(BB147,,,,COUNTA($G$120:$CE$120)-COUNTA($G$120:BB$120)+1)-OFFSET(BB148,,,,COUNTA($G$120:$CE$120)-COUNTA($G$120:BB$120)+1))*(1+discount_rate),0)</f>
        <v>0</v>
      </c>
      <c r="BC182" s="1" cm="1">
        <f t="array" aca="1" ref="BC182" ca="1">IF(AND($B182=BC$28,$B182=$B183-1),NPV(discount_rate,OFFSET(BC147,,,,COUNTA($G$120:$CE$120)-COUNTA($G$120:BC$120)+1)-OFFSET(BC148,,,,COUNTA($G$120:$CE$120)-COUNTA($G$120:BC$120)+1))*(1+discount_rate),0)</f>
        <v>0</v>
      </c>
      <c r="BD182" s="1" cm="1">
        <f t="array" aca="1" ref="BD182" ca="1">IF(AND($B182=BD$28,$B182=$B183-1),NPV(discount_rate,OFFSET(BD147,,,,COUNTA($G$120:$CE$120)-COUNTA($G$120:BD$120)+1)-OFFSET(BD148,,,,COUNTA($G$120:$CE$120)-COUNTA($G$120:BD$120)+1))*(1+discount_rate),0)</f>
        <v>0</v>
      </c>
      <c r="BE182" s="1" cm="1">
        <f t="array" aca="1" ref="BE182" ca="1">IF(AND($B182=BE$28,$B182=$B183-1),NPV(discount_rate,OFFSET(BE147,,,,COUNTA($G$120:$CE$120)-COUNTA($G$120:BE$120)+1)-OFFSET(BE148,,,,COUNTA($G$120:$CE$120)-COUNTA($G$120:BE$120)+1))*(1+discount_rate),0)</f>
        <v>0</v>
      </c>
      <c r="BF182" s="1" cm="1">
        <f t="array" aca="1" ref="BF182" ca="1">IF(AND($B182=BF$28,$B182=$B183-1),NPV(discount_rate,OFFSET(BF147,,,,COUNTA($G$120:$CE$120)-COUNTA($G$120:BF$120)+1)-OFFSET(BF148,,,,COUNTA($G$120:$CE$120)-COUNTA($G$120:BF$120)+1))*(1+discount_rate),0)</f>
        <v>0</v>
      </c>
      <c r="BG182" s="1" cm="1">
        <f t="array" aca="1" ref="BG182" ca="1">IF(AND($B182=BG$28,$B182=$B183-1),NPV(discount_rate,OFFSET(BG147,,,,COUNTA($G$120:$CE$120)-COUNTA($G$120:BG$120)+1)-OFFSET(BG148,,,,COUNTA($G$120:$CE$120)-COUNTA($G$120:BG$120)+1))*(1+discount_rate),0)</f>
        <v>0</v>
      </c>
      <c r="BH182" s="1" cm="1">
        <f t="array" aca="1" ref="BH182" ca="1">IF(AND($B182=BH$28,$B182=$B183-1),NPV(discount_rate,OFFSET(BH147,,,,COUNTA($G$120:$CE$120)-COUNTA($G$120:BH$120)+1)-OFFSET(BH148,,,,COUNTA($G$120:$CE$120)-COUNTA($G$120:BH$120)+1))*(1+discount_rate),0)</f>
        <v>0</v>
      </c>
      <c r="BI182" s="1" cm="1">
        <f t="array" aca="1" ref="BI182" ca="1">IF(AND($B182=BI$28,$B182=$B183-1),NPV(discount_rate,OFFSET(BI147,,,,COUNTA($G$120:$CE$120)-COUNTA($G$120:BI$120)+1)-OFFSET(BI148,,,,COUNTA($G$120:$CE$120)-COUNTA($G$120:BI$120)+1))*(1+discount_rate),0)</f>
        <v>0</v>
      </c>
      <c r="BJ182" s="1" cm="1">
        <f t="array" aca="1" ref="BJ182" ca="1">IF(AND($B182=BJ$28,$B182=$B183-1),NPV(discount_rate,OFFSET(BJ147,,,,COUNTA($G$120:$CE$120)-COUNTA($G$120:BJ$120)+1)-OFFSET(BJ148,,,,COUNTA($G$120:$CE$120)-COUNTA($G$120:BJ$120)+1))*(1+discount_rate),0)</f>
        <v>0</v>
      </c>
      <c r="BK182" s="1" cm="1">
        <f t="array" aca="1" ref="BK182" ca="1">IF(AND($B182=BK$28,$B182=$B183-1),NPV(discount_rate,OFFSET(BK147,,,,COUNTA($G$120:$CE$120)-COUNTA($G$120:BK$120)+1)-OFFSET(BK148,,,,COUNTA($G$120:$CE$120)-COUNTA($G$120:BK$120)+1))*(1+discount_rate),0)</f>
        <v>0</v>
      </c>
      <c r="BL182" s="1" cm="1">
        <f t="array" aca="1" ref="BL182" ca="1">IF(AND($B182=BL$28,$B182=$B183-1),NPV(discount_rate,OFFSET(BL147,,,,COUNTA($G$120:$CE$120)-COUNTA($G$120:BL$120)+1)-OFFSET(BL148,,,,COUNTA($G$120:$CE$120)-COUNTA($G$120:BL$120)+1))*(1+discount_rate),0)</f>
        <v>0</v>
      </c>
      <c r="BM182" s="1" cm="1">
        <f t="array" aca="1" ref="BM182" ca="1">IF(AND($B182=BM$28,$B182=$B183-1),NPV(discount_rate,OFFSET(BM147,,,,COUNTA($G$120:$CE$120)-COUNTA($G$120:BM$120)+1)-OFFSET(BM148,,,,COUNTA($G$120:$CE$120)-COUNTA($G$120:BM$120)+1))*(1+discount_rate),0)</f>
        <v>0</v>
      </c>
      <c r="BN182" s="1" cm="1">
        <f t="array" aca="1" ref="BN182" ca="1">IF(AND($B182=BN$28,$B182=$B183-1),NPV(discount_rate,OFFSET(BN147,,,,COUNTA($G$120:$CE$120)-COUNTA($G$120:BN$120)+1)-OFFSET(BN148,,,,COUNTA($G$120:$CE$120)-COUNTA($G$120:BN$120)+1))*(1+discount_rate),0)</f>
        <v>0</v>
      </c>
      <c r="BO182" s="1" cm="1">
        <f t="array" aca="1" ref="BO182" ca="1">IF(AND($B182=BO$28,$B182=$B183-1),NPV(discount_rate,OFFSET(BO147,,,,COUNTA($G$120:$CE$120)-COUNTA($G$120:BO$120)+1)-OFFSET(BO148,,,,COUNTA($G$120:$CE$120)-COUNTA($G$120:BO$120)+1))*(1+discount_rate),0)</f>
        <v>0</v>
      </c>
      <c r="BP182" s="1" cm="1">
        <f t="array" aca="1" ref="BP182" ca="1">IF(AND($B182=BP$28,$B182=$B183-1),NPV(discount_rate,OFFSET(BP147,,,,COUNTA($G$120:$CE$120)-COUNTA($G$120:BP$120)+1)-OFFSET(BP148,,,,COUNTA($G$120:$CE$120)-COUNTA($G$120:BP$120)+1))*(1+discount_rate),0)</f>
        <v>0</v>
      </c>
      <c r="BQ182" s="1" cm="1">
        <f t="array" aca="1" ref="BQ182" ca="1">IF(AND($B182=BQ$28,$B182=$B183-1),NPV(discount_rate,OFFSET(BQ147,,,,COUNTA($G$120:$CE$120)-COUNTA($G$120:BQ$120)+1)-OFFSET(BQ148,,,,COUNTA($G$120:$CE$120)-COUNTA($G$120:BQ$120)+1))*(1+discount_rate),0)</f>
        <v>0</v>
      </c>
      <c r="BR182" s="1" cm="1">
        <f t="array" aca="1" ref="BR182" ca="1">IF(AND($B182=BR$28,$B182=$B183-1),NPV(discount_rate,OFFSET(BR147,,,,COUNTA($G$120:$CE$120)-COUNTA($G$120:BR$120)+1)-OFFSET(BR148,,,,COUNTA($G$120:$CE$120)-COUNTA($G$120:BR$120)+1))*(1+discount_rate),0)</f>
        <v>0</v>
      </c>
      <c r="BS182" s="1" cm="1">
        <f t="array" aca="1" ref="BS182" ca="1">IF(AND($B182=BS$28,$B182=$B183-1),NPV(discount_rate,OFFSET(BS147,,,,COUNTA($G$120:$CE$120)-COUNTA($G$120:BS$120)+1)-OFFSET(BS148,,,,COUNTA($G$120:$CE$120)-COUNTA($G$120:BS$120)+1))*(1+discount_rate),0)</f>
        <v>0</v>
      </c>
      <c r="BT182" s="1" cm="1">
        <f t="array" aca="1" ref="BT182" ca="1">IF(AND($B182=BT$28,$B182=$B183-1),NPV(discount_rate,OFFSET(BT147,,,,COUNTA($G$120:$CE$120)-COUNTA($G$120:BT$120)+1)-OFFSET(BT148,,,,COUNTA($G$120:$CE$120)-COUNTA($G$120:BT$120)+1))*(1+discount_rate),0)</f>
        <v>0</v>
      </c>
      <c r="BU182" s="1" cm="1">
        <f t="array" aca="1" ref="BU182" ca="1">IF(AND($B182=BU$28,$B182=$B183-1),NPV(discount_rate,OFFSET(BU147,,,,COUNTA($G$120:$CE$120)-COUNTA($G$120:BU$120)+1)-OFFSET(BU148,,,,COUNTA($G$120:$CE$120)-COUNTA($G$120:BU$120)+1))*(1+discount_rate),0)</f>
        <v>0</v>
      </c>
      <c r="BV182" s="1" cm="1">
        <f t="array" aca="1" ref="BV182" ca="1">IF(AND($B182=BV$28,$B182=$B183-1),NPV(discount_rate,OFFSET(BV147,,,,COUNTA($G$120:$CE$120)-COUNTA($G$120:BV$120)+1)-OFFSET(BV148,,,,COUNTA($G$120:$CE$120)-COUNTA($G$120:BV$120)+1))*(1+discount_rate),0)</f>
        <v>0</v>
      </c>
      <c r="BW182" s="1" cm="1">
        <f t="array" aca="1" ref="BW182" ca="1">IF(AND($B182=BW$28,$B182=$B183-1),NPV(discount_rate,OFFSET(BW147,,,,COUNTA($G$120:$CE$120)-COUNTA($G$120:BW$120)+1)-OFFSET(BW148,,,,COUNTA($G$120:$CE$120)-COUNTA($G$120:BW$120)+1))*(1+discount_rate),0)</f>
        <v>0</v>
      </c>
      <c r="BX182" s="1" cm="1">
        <f t="array" aca="1" ref="BX182" ca="1">IF(AND($B182=BX$28,$B182=$B183-1),NPV(discount_rate,OFFSET(BX147,,,,COUNTA($G$120:$CE$120)-COUNTA($G$120:BX$120)+1)-OFFSET(BX148,,,,COUNTA($G$120:$CE$120)-COUNTA($G$120:BX$120)+1))*(1+discount_rate),0)</f>
        <v>0</v>
      </c>
      <c r="BY182" s="1" cm="1">
        <f t="array" aca="1" ref="BY182" ca="1">IF(AND($B182=BY$28,$B182=$B183-1),NPV(discount_rate,OFFSET(BY147,,,,COUNTA($G$120:$CE$120)-COUNTA($G$120:BY$120)+1)-OFFSET(BY148,,,,COUNTA($G$120:$CE$120)-COUNTA($G$120:BY$120)+1))*(1+discount_rate),0)</f>
        <v>0</v>
      </c>
      <c r="BZ182" s="1" cm="1">
        <f t="array" aca="1" ref="BZ182" ca="1">IF(AND($B182=BZ$28,$B182=$B183-1),NPV(discount_rate,OFFSET(BZ147,,,,COUNTA($G$120:$CE$120)-COUNTA($G$120:BZ$120)+1)-OFFSET(BZ148,,,,COUNTA($G$120:$CE$120)-COUNTA($G$120:BZ$120)+1))*(1+discount_rate),0)</f>
        <v>0</v>
      </c>
      <c r="CA182" s="1" cm="1">
        <f t="array" aca="1" ref="CA182" ca="1">IF(AND($B182=CA$28,$B182=$B183-1),NPV(discount_rate,OFFSET(CA147,,,,COUNTA($G$120:$CE$120)-COUNTA($G$120:CA$120)+1)-OFFSET(CA148,,,,COUNTA($G$120:$CE$120)-COUNTA($G$120:CA$120)+1))*(1+discount_rate),0)</f>
        <v>0</v>
      </c>
      <c r="CB182" s="1" cm="1">
        <f t="array" aca="1" ref="CB182" ca="1">IF(AND($B182=CB$28,$B182=$B183-1),NPV(discount_rate,OFFSET(CB147,,,,COUNTA($G$120:$CE$120)-COUNTA($G$120:CB$120)+1)-OFFSET(CB148,,,,COUNTA($G$120:$CE$120)-COUNTA($G$120:CB$120)+1))*(1+discount_rate),0)</f>
        <v>0</v>
      </c>
      <c r="CC182" s="1" cm="1">
        <f t="array" aca="1" ref="CC182" ca="1">IF(AND($B182=CC$28,$B182=$B183-1),NPV(discount_rate,OFFSET(CC147,,,,COUNTA($G$120:$CE$120)-COUNTA($G$120:CC$120)+1)-OFFSET(CC148,,,,COUNTA($G$120:$CE$120)-COUNTA($G$120:CC$120)+1))*(1+discount_rate),0)</f>
        <v>0</v>
      </c>
      <c r="CD182" s="1" cm="1">
        <f t="array" aca="1" ref="CD182" ca="1">IF(AND($B182=CD$28,$B182=$B183-1),NPV(discount_rate,OFFSET(CD147,,,,COUNTA($G$120:$CE$120)-COUNTA($G$120:CD$120)+1)-OFFSET(CD148,,,,COUNTA($G$120:$CE$120)-COUNTA($G$120:CD$120)+1))*(1+discount_rate),0)</f>
        <v>0</v>
      </c>
      <c r="CE182" s="1" cm="1">
        <f t="array" aca="1" ref="CE182" ca="1">IF(AND($B182=CE$28,$B182=$B183-1),NPV(discount_rate,OFFSET(CE147,,,,COUNTA($G$120:$CE$120)-COUNTA($G$120:CE$120)+1)-OFFSET(CE148,,,,COUNTA($G$120:$CE$120)-COUNTA($G$120:CE$120)+1))*(1+discount_rate),0)</f>
        <v>0</v>
      </c>
    </row>
    <row r="183" spans="2:83" x14ac:dyDescent="0.3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2:83" x14ac:dyDescent="0.35">
      <c r="B184" s="15" t="s">
        <v>38</v>
      </c>
      <c r="D184" s="7" t="s">
        <v>29</v>
      </c>
      <c r="G184" s="8">
        <f t="shared" ref="G184:AL184" ca="1" si="165">IF(G$28&lt;MAX($B$155:$B$182),SUM(G155:G182),F184*(1+$E$12))</f>
        <v>236.66578377352994</v>
      </c>
      <c r="H184" s="8">
        <f t="shared" ca="1" si="165"/>
        <v>216.48307675870427</v>
      </c>
      <c r="I184" s="8">
        <f t="shared" ca="1" si="165"/>
        <v>286.78005219901513</v>
      </c>
      <c r="J184" s="8">
        <f t="shared" ca="1" si="165"/>
        <v>289.71768850437519</v>
      </c>
      <c r="K184" s="8">
        <f t="shared" ca="1" si="165"/>
        <v>428.0442100990839</v>
      </c>
      <c r="L184" s="8">
        <f t="shared" ca="1" si="165"/>
        <v>417.35933537089949</v>
      </c>
      <c r="M184" s="8">
        <f t="shared" ca="1" si="165"/>
        <v>383.52674303091277</v>
      </c>
      <c r="N184" s="8">
        <f t="shared" ca="1" si="165"/>
        <v>377.60669255639442</v>
      </c>
      <c r="O184" s="8">
        <f t="shared" ca="1" si="165"/>
        <v>346.50712508459088</v>
      </c>
      <c r="P184" s="8">
        <f t="shared" ca="1" si="165"/>
        <v>347.22500679253494</v>
      </c>
      <c r="Q184" s="8">
        <f t="shared" ca="1" si="165"/>
        <v>335.51629154174714</v>
      </c>
      <c r="R184" s="8">
        <f t="shared" ca="1" si="165"/>
        <v>312.09566451124175</v>
      </c>
      <c r="S184" s="8">
        <f t="shared" ca="1" si="165"/>
        <v>311.53534200619674</v>
      </c>
      <c r="T184" s="8">
        <f t="shared" ca="1" si="165"/>
        <v>311.05418661795375</v>
      </c>
      <c r="U184" s="8">
        <f t="shared" ca="1" si="165"/>
        <v>310.65166131637153</v>
      </c>
      <c r="V184" s="8">
        <f t="shared" ca="1" si="165"/>
        <v>300.08953314925725</v>
      </c>
      <c r="W184" s="8">
        <f t="shared" ca="1" si="165"/>
        <v>286.09189424361762</v>
      </c>
      <c r="X184" s="8">
        <f t="shared" ca="1" si="165"/>
        <v>288.09906555317946</v>
      </c>
      <c r="Y184" s="8">
        <f t="shared" ca="1" si="165"/>
        <v>290.14506494051335</v>
      </c>
      <c r="Z184" s="8">
        <f t="shared" ca="1" si="165"/>
        <v>292.23051479238495</v>
      </c>
      <c r="AA184" s="8">
        <f t="shared" ca="1" si="165"/>
        <v>294.35604941339233</v>
      </c>
      <c r="AB184" s="8">
        <f t="shared" ca="1" si="165"/>
        <v>244.70502431803408</v>
      </c>
      <c r="AC184" s="8">
        <f t="shared" ca="1" si="165"/>
        <v>249.59912480439462</v>
      </c>
      <c r="AD184" s="8">
        <f t="shared" ca="1" si="165"/>
        <v>254.59110730048252</v>
      </c>
      <c r="AE184" s="8">
        <f t="shared" ca="1" si="165"/>
        <v>259.6829294464921</v>
      </c>
      <c r="AF184" s="8">
        <f t="shared" ca="1" si="165"/>
        <v>264.87658803542183</v>
      </c>
      <c r="AG184" s="8">
        <f t="shared" ca="1" si="165"/>
        <v>270.17411979613047</v>
      </c>
      <c r="AH184" s="8">
        <f t="shared" ca="1" si="165"/>
        <v>275.57760219205306</v>
      </c>
      <c r="AI184" s="8">
        <f t="shared" ca="1" si="165"/>
        <v>281.08915423589411</v>
      </c>
      <c r="AJ184" s="8">
        <f t="shared" ca="1" si="165"/>
        <v>286.710937320612</v>
      </c>
      <c r="AK184" s="8">
        <f t="shared" ca="1" si="165"/>
        <v>292.44515606702424</v>
      </c>
      <c r="AL184" s="8">
        <f t="shared" ca="1" si="165"/>
        <v>298.29405918836471</v>
      </c>
      <c r="AM184" s="8">
        <f t="shared" ref="AM184:BR184" ca="1" si="166">IF(AM$28&lt;MAX($B$155:$B$182),SUM(AM155:AM182),AL184*(1+$E$12))</f>
        <v>304.25994037213201</v>
      </c>
      <c r="AN184" s="8">
        <f t="shared" ca="1" si="166"/>
        <v>310.34513917957463</v>
      </c>
      <c r="AO184" s="8">
        <f t="shared" ca="1" si="166"/>
        <v>316.55204196316612</v>
      </c>
      <c r="AP184" s="8">
        <f t="shared" ca="1" si="166"/>
        <v>322.88308280242944</v>
      </c>
      <c r="AQ184" s="8">
        <f t="shared" ca="1" si="166"/>
        <v>329.34074445847801</v>
      </c>
      <c r="AR184" s="8">
        <f t="shared" ca="1" si="166"/>
        <v>335.92755934764756</v>
      </c>
      <c r="AS184" s="8">
        <f t="shared" ca="1" si="166"/>
        <v>342.6461105346005</v>
      </c>
      <c r="AT184" s="8">
        <f t="shared" ca="1" si="166"/>
        <v>349.49903274529254</v>
      </c>
      <c r="AU184" s="8">
        <f t="shared" ca="1" si="166"/>
        <v>356.48901340019842</v>
      </c>
      <c r="AV184" s="8">
        <f t="shared" ca="1" si="166"/>
        <v>363.61879366820239</v>
      </c>
      <c r="AW184" s="8">
        <f t="shared" ca="1" si="166"/>
        <v>370.89116954156646</v>
      </c>
      <c r="AX184" s="8">
        <f t="shared" ca="1" si="166"/>
        <v>378.30899293239781</v>
      </c>
      <c r="AY184" s="8">
        <f t="shared" ca="1" si="166"/>
        <v>385.87517279104577</v>
      </c>
      <c r="AZ184" s="8">
        <f t="shared" ca="1" si="166"/>
        <v>393.59267624686669</v>
      </c>
      <c r="BA184" s="8">
        <f t="shared" ca="1" si="166"/>
        <v>401.46452977180405</v>
      </c>
      <c r="BB184" s="8">
        <f t="shared" ca="1" si="166"/>
        <v>409.49382036724012</v>
      </c>
      <c r="BC184" s="8">
        <f t="shared" ca="1" si="166"/>
        <v>417.68369677458492</v>
      </c>
      <c r="BD184" s="8">
        <f t="shared" ca="1" si="166"/>
        <v>426.03737071007663</v>
      </c>
      <c r="BE184" s="8">
        <f t="shared" ca="1" si="166"/>
        <v>434.55811812427817</v>
      </c>
      <c r="BF184" s="8">
        <f t="shared" ca="1" si="166"/>
        <v>443.24928048676372</v>
      </c>
      <c r="BG184" s="8">
        <f t="shared" ca="1" si="166"/>
        <v>452.11426609649902</v>
      </c>
      <c r="BH184" s="8">
        <f t="shared" ca="1" si="166"/>
        <v>461.15655141842899</v>
      </c>
      <c r="BI184" s="8">
        <f t="shared" ca="1" si="166"/>
        <v>470.37968244679757</v>
      </c>
      <c r="BJ184" s="8">
        <f t="shared" ca="1" si="166"/>
        <v>479.78727609573355</v>
      </c>
      <c r="BK184" s="8">
        <f t="shared" ca="1" si="166"/>
        <v>489.38302161764824</v>
      </c>
      <c r="BL184" s="8">
        <f t="shared" ca="1" si="166"/>
        <v>499.17068205000123</v>
      </c>
      <c r="BM184" s="8">
        <f t="shared" ca="1" si="166"/>
        <v>509.15409569100126</v>
      </c>
      <c r="BN184" s="8">
        <f t="shared" ca="1" si="166"/>
        <v>519.33717760482125</v>
      </c>
      <c r="BO184" s="8">
        <f t="shared" ca="1" si="166"/>
        <v>529.72392115691764</v>
      </c>
      <c r="BP184" s="8">
        <f t="shared" ca="1" si="166"/>
        <v>540.31839958005605</v>
      </c>
      <c r="BQ184" s="8">
        <f t="shared" ca="1" si="166"/>
        <v>551.12476757165723</v>
      </c>
      <c r="BR184" s="8">
        <f t="shared" ca="1" si="166"/>
        <v>562.14726292309035</v>
      </c>
      <c r="BS184" s="8">
        <f t="shared" ref="BS184:CE184" ca="1" si="167">IF(BS$28&lt;MAX($B$155:$B$182),SUM(BS155:BS182),BR184*(1+$E$12))</f>
        <v>573.39020818155223</v>
      </c>
      <c r="BT184" s="8">
        <f t="shared" ca="1" si="167"/>
        <v>584.85801234518328</v>
      </c>
      <c r="BU184" s="8">
        <f t="shared" ca="1" si="167"/>
        <v>596.55517259208693</v>
      </c>
      <c r="BV184" s="8">
        <f t="shared" ca="1" si="167"/>
        <v>608.48627604392868</v>
      </c>
      <c r="BW184" s="8">
        <f t="shared" ca="1" si="167"/>
        <v>620.6560015648073</v>
      </c>
      <c r="BX184" s="8">
        <f t="shared" ca="1" si="167"/>
        <v>633.0691215961034</v>
      </c>
      <c r="BY184" s="8">
        <f t="shared" ca="1" si="167"/>
        <v>645.73050402802551</v>
      </c>
      <c r="BZ184" s="8">
        <f t="shared" ca="1" si="167"/>
        <v>658.64511410858609</v>
      </c>
      <c r="CA184" s="8">
        <f t="shared" ca="1" si="167"/>
        <v>671.81801639075786</v>
      </c>
      <c r="CB184" s="8">
        <f t="shared" ca="1" si="167"/>
        <v>685.25437671857298</v>
      </c>
      <c r="CC184" s="8">
        <f t="shared" ca="1" si="167"/>
        <v>698.95946425294449</v>
      </c>
      <c r="CD184" s="8">
        <f t="shared" ca="1" si="167"/>
        <v>712.93865353800334</v>
      </c>
      <c r="CE184" s="8">
        <f t="shared" ca="1" si="167"/>
        <v>727.19742660876341</v>
      </c>
    </row>
    <row r="186" spans="2:83" x14ac:dyDescent="0.35">
      <c r="B186" s="7" t="s">
        <v>103</v>
      </c>
    </row>
    <row r="187" spans="2:83" x14ac:dyDescent="0.35">
      <c r="B187" s="10" t="s">
        <v>104</v>
      </c>
    </row>
    <row r="188" spans="2:83" x14ac:dyDescent="0.35">
      <c r="B188" s="6"/>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row>
    <row r="189" spans="2:83" x14ac:dyDescent="0.35">
      <c r="B189" t="s">
        <v>125</v>
      </c>
      <c r="D189" t="s">
        <v>126</v>
      </c>
      <c r="E189" s="7"/>
      <c r="F189" s="7"/>
      <c r="G189" s="19">
        <v>24.141155772123735</v>
      </c>
      <c r="H189" s="19">
        <v>25.882709888477297</v>
      </c>
      <c r="I189" s="19">
        <v>27.813083482923695</v>
      </c>
      <c r="J189" s="19">
        <v>29.877552554445131</v>
      </c>
      <c r="K189" s="19">
        <v>32.054668186932759</v>
      </c>
      <c r="L189" s="19">
        <v>34.369589933091824</v>
      </c>
      <c r="M189" s="19">
        <v>36.865474315545072</v>
      </c>
      <c r="N189" s="19">
        <v>39.543464398304216</v>
      </c>
      <c r="O189" s="19">
        <v>42.429512362269087</v>
      </c>
      <c r="P189" s="19">
        <v>45.515691633058374</v>
      </c>
      <c r="Q189" s="19">
        <v>48.814890839078785</v>
      </c>
      <c r="R189" s="19">
        <v>52.350480809034302</v>
      </c>
      <c r="S189" s="19">
        <v>56.155725956752647</v>
      </c>
      <c r="T189" s="19">
        <v>60.250988441132108</v>
      </c>
      <c r="U189" s="19">
        <v>64.641177805134788</v>
      </c>
      <c r="V189" s="19">
        <v>69.356936739531236</v>
      </c>
      <c r="W189" s="19">
        <v>74.423601481887786</v>
      </c>
      <c r="X189" s="19">
        <v>79.90496424485525</v>
      </c>
      <c r="Y189" s="19">
        <v>85.813250101142742</v>
      </c>
      <c r="Z189" s="19">
        <v>92.171983954114737</v>
      </c>
      <c r="AA189" s="19">
        <v>99.002920217844718</v>
      </c>
      <c r="AB189" s="19">
        <v>106.32829416861598</v>
      </c>
      <c r="AC189" s="43">
        <f t="shared" ref="AC189:CE189" si="168">AB189*(1+$E$12)</f>
        <v>108.45486005198831</v>
      </c>
      <c r="AD189" s="43">
        <f t="shared" si="168"/>
        <v>110.62395725302807</v>
      </c>
      <c r="AE189" s="43">
        <f t="shared" si="168"/>
        <v>112.83643639808864</v>
      </c>
      <c r="AF189" s="43">
        <f t="shared" si="168"/>
        <v>115.09316512605041</v>
      </c>
      <c r="AG189" s="43">
        <f t="shared" si="168"/>
        <v>117.39502842857142</v>
      </c>
      <c r="AH189" s="43">
        <f t="shared" si="168"/>
        <v>119.74292899714285</v>
      </c>
      <c r="AI189" s="43">
        <f t="shared" si="168"/>
        <v>122.13778757708572</v>
      </c>
      <c r="AJ189" s="43">
        <f t="shared" si="168"/>
        <v>124.58054332862743</v>
      </c>
      <c r="AK189" s="43">
        <f t="shared" si="168"/>
        <v>127.07215419519999</v>
      </c>
      <c r="AL189" s="43">
        <f t="shared" si="168"/>
        <v>129.613597279104</v>
      </c>
      <c r="AM189" s="43">
        <f t="shared" si="168"/>
        <v>132.20586922468607</v>
      </c>
      <c r="AN189" s="43">
        <f t="shared" si="168"/>
        <v>134.84998660917978</v>
      </c>
      <c r="AO189" s="43">
        <f t="shared" si="168"/>
        <v>137.54698634136338</v>
      </c>
      <c r="AP189" s="43">
        <f t="shared" si="168"/>
        <v>140.29792606819066</v>
      </c>
      <c r="AQ189" s="43">
        <f t="shared" si="168"/>
        <v>143.10388458955447</v>
      </c>
      <c r="AR189" s="43">
        <f t="shared" si="168"/>
        <v>145.96596228134555</v>
      </c>
      <c r="AS189" s="43">
        <f t="shared" si="168"/>
        <v>148.88528152697248</v>
      </c>
      <c r="AT189" s="43">
        <f t="shared" si="168"/>
        <v>151.86298715751192</v>
      </c>
      <c r="AU189" s="43">
        <f t="shared" si="168"/>
        <v>154.90024690066215</v>
      </c>
      <c r="AV189" s="43">
        <f t="shared" si="168"/>
        <v>157.9982518386754</v>
      </c>
      <c r="AW189" s="43">
        <f t="shared" si="168"/>
        <v>161.15821687544891</v>
      </c>
      <c r="AX189" s="43">
        <f t="shared" si="168"/>
        <v>164.3813812129579</v>
      </c>
      <c r="AY189" s="43">
        <f t="shared" si="168"/>
        <v>167.66900883721706</v>
      </c>
      <c r="AZ189" s="43">
        <f t="shared" si="168"/>
        <v>171.0223890139614</v>
      </c>
      <c r="BA189" s="43">
        <f t="shared" si="168"/>
        <v>174.44283679424063</v>
      </c>
      <c r="BB189" s="43">
        <f t="shared" si="168"/>
        <v>177.93169353012544</v>
      </c>
      <c r="BC189" s="43">
        <f t="shared" si="168"/>
        <v>181.49032740072795</v>
      </c>
      <c r="BD189" s="43">
        <f t="shared" si="168"/>
        <v>185.12013394874251</v>
      </c>
      <c r="BE189" s="43">
        <f t="shared" si="168"/>
        <v>188.82253662771737</v>
      </c>
      <c r="BF189" s="43">
        <f t="shared" si="168"/>
        <v>192.59898736027171</v>
      </c>
      <c r="BG189" s="43">
        <f t="shared" si="168"/>
        <v>196.45096710747714</v>
      </c>
      <c r="BH189" s="43">
        <f t="shared" si="168"/>
        <v>200.3799864496267</v>
      </c>
      <c r="BI189" s="43">
        <f t="shared" si="168"/>
        <v>204.38758617861924</v>
      </c>
      <c r="BJ189" s="43">
        <f t="shared" si="168"/>
        <v>208.47533790219163</v>
      </c>
      <c r="BK189" s="43">
        <f t="shared" si="168"/>
        <v>212.64484466023546</v>
      </c>
      <c r="BL189" s="43">
        <f t="shared" si="168"/>
        <v>216.89774155344017</v>
      </c>
      <c r="BM189" s="43">
        <f t="shared" si="168"/>
        <v>221.23569638450897</v>
      </c>
      <c r="BN189" s="43">
        <f t="shared" si="168"/>
        <v>225.66041031219916</v>
      </c>
      <c r="BO189" s="43">
        <f t="shared" si="168"/>
        <v>230.17361851844313</v>
      </c>
      <c r="BP189" s="43">
        <f t="shared" si="168"/>
        <v>234.77709088881201</v>
      </c>
      <c r="BQ189" s="43">
        <f t="shared" si="168"/>
        <v>239.47263270658826</v>
      </c>
      <c r="BR189" s="43">
        <f t="shared" si="168"/>
        <v>244.26208536072002</v>
      </c>
      <c r="BS189" s="43">
        <f t="shared" si="168"/>
        <v>249.14732706793441</v>
      </c>
      <c r="BT189" s="43">
        <f t="shared" si="168"/>
        <v>254.13027360929311</v>
      </c>
      <c r="BU189" s="43">
        <f t="shared" si="168"/>
        <v>259.212879081479</v>
      </c>
      <c r="BV189" s="43">
        <f t="shared" si="168"/>
        <v>264.3971366631086</v>
      </c>
      <c r="BW189" s="43">
        <f t="shared" si="168"/>
        <v>269.68507939637078</v>
      </c>
      <c r="BX189" s="43">
        <f t="shared" si="168"/>
        <v>275.07878098429819</v>
      </c>
      <c r="BY189" s="43">
        <f t="shared" si="168"/>
        <v>280.58035660398417</v>
      </c>
      <c r="BZ189" s="43">
        <f t="shared" si="168"/>
        <v>286.19196373606388</v>
      </c>
      <c r="CA189" s="43">
        <f t="shared" si="168"/>
        <v>291.91580301078517</v>
      </c>
      <c r="CB189" s="43">
        <f t="shared" si="168"/>
        <v>297.7541190710009</v>
      </c>
      <c r="CC189" s="43">
        <f t="shared" si="168"/>
        <v>303.70920145242093</v>
      </c>
      <c r="CD189" s="43">
        <f t="shared" si="168"/>
        <v>309.78338548146934</v>
      </c>
      <c r="CE189" s="43">
        <f t="shared" si="168"/>
        <v>315.97905319109873</v>
      </c>
    </row>
    <row r="190" spans="2:83" x14ac:dyDescent="0.35">
      <c r="B190" t="s">
        <v>127</v>
      </c>
      <c r="D190" t="s">
        <v>126</v>
      </c>
      <c r="E190" s="7"/>
      <c r="F190" s="7"/>
      <c r="G190" s="19">
        <v>0</v>
      </c>
      <c r="H190" s="19">
        <v>0</v>
      </c>
      <c r="I190" s="19">
        <v>0</v>
      </c>
      <c r="J190" s="19"/>
      <c r="K190" s="19">
        <v>50.677308866880004</v>
      </c>
      <c r="L190" s="19"/>
      <c r="M190" s="19">
        <v>107.79266305220843</v>
      </c>
      <c r="N190" s="19"/>
      <c r="O190" s="19">
        <v>123.11843641947047</v>
      </c>
      <c r="P190" s="19">
        <v>218.83387827745875</v>
      </c>
      <c r="Q190" s="19">
        <v>319.59693222976142</v>
      </c>
      <c r="R190" s="19">
        <v>89.258857501311937</v>
      </c>
      <c r="S190" s="19"/>
      <c r="T190" s="19"/>
      <c r="U190" s="19"/>
      <c r="V190" s="19">
        <v>99.417140762662129</v>
      </c>
      <c r="W190" s="19">
        <v>145.68111725277981</v>
      </c>
      <c r="X190" s="19"/>
      <c r="Y190" s="19"/>
      <c r="Z190" s="19"/>
      <c r="AA190" s="19"/>
      <c r="AB190" s="19">
        <v>454.14698808712234</v>
      </c>
    </row>
    <row r="191" spans="2:83" x14ac:dyDescent="0.35">
      <c r="B191" t="s">
        <v>129</v>
      </c>
      <c r="D191" t="s">
        <v>126</v>
      </c>
      <c r="G191" s="43">
        <v>0</v>
      </c>
      <c r="H191" s="43">
        <v>0</v>
      </c>
      <c r="I191" s="43">
        <v>0</v>
      </c>
      <c r="J191" s="43">
        <f>AVERAGE(I190,K190)</f>
        <v>25.338654433440002</v>
      </c>
      <c r="K191" s="43"/>
      <c r="L191" s="43">
        <f>AVERAGE(K190,M190)</f>
        <v>79.234985959544218</v>
      </c>
      <c r="M191" s="43"/>
      <c r="N191" s="43">
        <f>AVERAGE(M190,O190)</f>
        <v>115.45554973583944</v>
      </c>
      <c r="O191" s="43"/>
      <c r="P191" s="43"/>
      <c r="Q191" s="43"/>
      <c r="R191" s="43"/>
      <c r="S191" s="43">
        <f>SUM(R190:R191)*($V$190/$R$190)^(1/5)</f>
        <v>91.203879611323728</v>
      </c>
      <c r="T191" s="43">
        <f>SUM(S190:S191)*($V$190/$R$190)^(1/5)</f>
        <v>93.19128531344434</v>
      </c>
      <c r="U191" s="43">
        <f>SUM(T190:T191)*($V$190/$R$190)^(1/5)</f>
        <v>95.221998180146699</v>
      </c>
      <c r="V191" s="43"/>
      <c r="W191" s="43"/>
      <c r="X191" s="43">
        <f>SUM(W190:W191)*($AB$190/$W$190)^(1/5)</f>
        <v>182.87818313929694</v>
      </c>
      <c r="Y191" s="43">
        <f>SUM(X190:X191)*($AB$190/$W$190)^(1/5)</f>
        <v>229.57285404599725</v>
      </c>
      <c r="Z191" s="43">
        <f>SUM(Y190:Y191)*($AB$190/$W$190)^(1/5)</f>
        <v>288.1901734264319</v>
      </c>
      <c r="AA191" s="43">
        <f>SUM(Z190:Z191)*($AB$190/$W$190)^(1/5)</f>
        <v>361.77437617653288</v>
      </c>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row>
    <row r="192" spans="2:83" x14ac:dyDescent="0.35">
      <c r="B192" t="s">
        <v>130</v>
      </c>
      <c r="D192" t="s">
        <v>126</v>
      </c>
      <c r="G192" s="43">
        <f t="shared" ref="G192:AB192" si="169">G190+G191</f>
        <v>0</v>
      </c>
      <c r="H192" s="43">
        <f t="shared" si="169"/>
        <v>0</v>
      </c>
      <c r="I192" s="43">
        <f t="shared" si="169"/>
        <v>0</v>
      </c>
      <c r="J192" s="43">
        <f t="shared" si="169"/>
        <v>25.338654433440002</v>
      </c>
      <c r="K192" s="43">
        <f t="shared" si="169"/>
        <v>50.677308866880004</v>
      </c>
      <c r="L192" s="43">
        <f t="shared" si="169"/>
        <v>79.234985959544218</v>
      </c>
      <c r="M192" s="43">
        <f t="shared" si="169"/>
        <v>107.79266305220843</v>
      </c>
      <c r="N192" s="43">
        <f t="shared" si="169"/>
        <v>115.45554973583944</v>
      </c>
      <c r="O192" s="43">
        <f t="shared" si="169"/>
        <v>123.11843641947047</v>
      </c>
      <c r="P192" s="43">
        <f t="shared" si="169"/>
        <v>218.83387827745875</v>
      </c>
      <c r="Q192" s="43">
        <f t="shared" si="169"/>
        <v>319.59693222976142</v>
      </c>
      <c r="R192" s="43">
        <f t="shared" si="169"/>
        <v>89.258857501311937</v>
      </c>
      <c r="S192" s="43">
        <f t="shared" si="169"/>
        <v>91.203879611323728</v>
      </c>
      <c r="T192" s="43">
        <f t="shared" si="169"/>
        <v>93.19128531344434</v>
      </c>
      <c r="U192" s="43">
        <f t="shared" si="169"/>
        <v>95.221998180146699</v>
      </c>
      <c r="V192" s="43">
        <f t="shared" si="169"/>
        <v>99.417140762662129</v>
      </c>
      <c r="W192" s="43">
        <f t="shared" si="169"/>
        <v>145.68111725277981</v>
      </c>
      <c r="X192" s="43">
        <f t="shared" si="169"/>
        <v>182.87818313929694</v>
      </c>
      <c r="Y192" s="43">
        <f t="shared" si="169"/>
        <v>229.57285404599725</v>
      </c>
      <c r="Z192" s="43">
        <f t="shared" si="169"/>
        <v>288.1901734264319</v>
      </c>
      <c r="AA192" s="43">
        <f t="shared" si="169"/>
        <v>361.77437617653288</v>
      </c>
      <c r="AB192" s="43">
        <f t="shared" si="169"/>
        <v>454.14698808712234</v>
      </c>
      <c r="AC192" s="43">
        <f t="shared" ref="AC192:CE192" si="170">AB192*(1+$E$12)</f>
        <v>463.2299278488648</v>
      </c>
      <c r="AD192" s="43">
        <f t="shared" si="170"/>
        <v>472.49452640584212</v>
      </c>
      <c r="AE192" s="43">
        <f t="shared" si="170"/>
        <v>481.94441693395896</v>
      </c>
      <c r="AF192" s="43">
        <f t="shared" si="170"/>
        <v>491.58330527263814</v>
      </c>
      <c r="AG192" s="43">
        <f t="shared" si="170"/>
        <v>501.41497137809091</v>
      </c>
      <c r="AH192" s="43">
        <f t="shared" si="170"/>
        <v>511.44327080565273</v>
      </c>
      <c r="AI192" s="43">
        <f t="shared" si="170"/>
        <v>521.67213622176575</v>
      </c>
      <c r="AJ192" s="43">
        <f t="shared" si="170"/>
        <v>532.10557894620104</v>
      </c>
      <c r="AK192" s="43">
        <f t="shared" si="170"/>
        <v>542.74769052512511</v>
      </c>
      <c r="AL192" s="43">
        <f t="shared" si="170"/>
        <v>553.60264433562759</v>
      </c>
      <c r="AM192" s="43">
        <f t="shared" si="170"/>
        <v>564.67469722234011</v>
      </c>
      <c r="AN192" s="43">
        <f t="shared" si="170"/>
        <v>575.96819116678694</v>
      </c>
      <c r="AO192" s="43">
        <f t="shared" si="170"/>
        <v>587.4875549901227</v>
      </c>
      <c r="AP192" s="43">
        <f t="shared" si="170"/>
        <v>599.23730608992514</v>
      </c>
      <c r="AQ192" s="43">
        <f t="shared" si="170"/>
        <v>611.22205221172362</v>
      </c>
      <c r="AR192" s="43">
        <f t="shared" si="170"/>
        <v>623.4464932559581</v>
      </c>
      <c r="AS192" s="43">
        <f t="shared" si="170"/>
        <v>635.91542312107731</v>
      </c>
      <c r="AT192" s="43">
        <f t="shared" si="170"/>
        <v>648.63373158349884</v>
      </c>
      <c r="AU192" s="43">
        <f t="shared" si="170"/>
        <v>661.60640621516882</v>
      </c>
      <c r="AV192" s="43">
        <f t="shared" si="170"/>
        <v>674.83853433947218</v>
      </c>
      <c r="AW192" s="43">
        <f t="shared" si="170"/>
        <v>688.33530502626161</v>
      </c>
      <c r="AX192" s="43">
        <f t="shared" si="170"/>
        <v>702.10201112678681</v>
      </c>
      <c r="AY192" s="43">
        <f t="shared" si="170"/>
        <v>716.14405134932258</v>
      </c>
      <c r="AZ192" s="43">
        <f t="shared" si="170"/>
        <v>730.46693237630905</v>
      </c>
      <c r="BA192" s="43">
        <f t="shared" si="170"/>
        <v>745.07627102383526</v>
      </c>
      <c r="BB192" s="43">
        <f t="shared" si="170"/>
        <v>759.97779644431193</v>
      </c>
      <c r="BC192" s="43">
        <f t="shared" si="170"/>
        <v>775.17735237319823</v>
      </c>
      <c r="BD192" s="43">
        <f t="shared" si="170"/>
        <v>790.68089942066217</v>
      </c>
      <c r="BE192" s="43">
        <f t="shared" si="170"/>
        <v>806.49451740907546</v>
      </c>
      <c r="BF192" s="43">
        <f t="shared" si="170"/>
        <v>822.62440775725702</v>
      </c>
      <c r="BG192" s="43">
        <f t="shared" si="170"/>
        <v>839.07689591240216</v>
      </c>
      <c r="BH192" s="43">
        <f t="shared" si="170"/>
        <v>855.85843383065026</v>
      </c>
      <c r="BI192" s="43">
        <f t="shared" si="170"/>
        <v>872.97560250726326</v>
      </c>
      <c r="BJ192" s="43">
        <f t="shared" si="170"/>
        <v>890.4351145574085</v>
      </c>
      <c r="BK192" s="43">
        <f t="shared" si="170"/>
        <v>908.24381684855666</v>
      </c>
      <c r="BL192" s="43">
        <f t="shared" si="170"/>
        <v>926.4086931855278</v>
      </c>
      <c r="BM192" s="43">
        <f t="shared" si="170"/>
        <v>944.93686704923834</v>
      </c>
      <c r="BN192" s="43">
        <f t="shared" si="170"/>
        <v>963.83560439022312</v>
      </c>
      <c r="BO192" s="43">
        <f t="shared" si="170"/>
        <v>983.11231647802765</v>
      </c>
      <c r="BP192" s="43">
        <f t="shared" si="170"/>
        <v>1002.7745628075883</v>
      </c>
      <c r="BQ192" s="43">
        <f t="shared" si="170"/>
        <v>1022.83005406374</v>
      </c>
      <c r="BR192" s="43">
        <f t="shared" si="170"/>
        <v>1043.2866551450149</v>
      </c>
      <c r="BS192" s="43">
        <f t="shared" si="170"/>
        <v>1064.1523882479153</v>
      </c>
      <c r="BT192" s="43">
        <f t="shared" si="170"/>
        <v>1085.4354360128737</v>
      </c>
      <c r="BU192" s="43">
        <f t="shared" si="170"/>
        <v>1107.144144733131</v>
      </c>
      <c r="BV192" s="43">
        <f t="shared" si="170"/>
        <v>1129.2870276277936</v>
      </c>
      <c r="BW192" s="43">
        <f t="shared" si="170"/>
        <v>1151.8727681803496</v>
      </c>
      <c r="BX192" s="43">
        <f t="shared" si="170"/>
        <v>1174.9102235439566</v>
      </c>
      <c r="BY192" s="43">
        <f t="shared" si="170"/>
        <v>1198.4084280148356</v>
      </c>
      <c r="BZ192" s="43">
        <f t="shared" si="170"/>
        <v>1222.3765965751325</v>
      </c>
      <c r="CA192" s="43">
        <f t="shared" si="170"/>
        <v>1246.8241285066351</v>
      </c>
      <c r="CB192" s="43">
        <f t="shared" si="170"/>
        <v>1271.7606110767679</v>
      </c>
      <c r="CC192" s="43">
        <f t="shared" si="170"/>
        <v>1297.1958232983031</v>
      </c>
      <c r="CD192" s="43">
        <f t="shared" si="170"/>
        <v>1323.1397397642693</v>
      </c>
      <c r="CE192" s="43">
        <f t="shared" si="170"/>
        <v>1349.6025345595547</v>
      </c>
    </row>
    <row r="193" spans="2:83" x14ac:dyDescent="0.35">
      <c r="B193" t="s">
        <v>128</v>
      </c>
      <c r="D193" t="s">
        <v>126</v>
      </c>
      <c r="G193" s="43">
        <f t="shared" ref="G193:BR193" ca="1" si="171">AVERAGE(OFFSET(G192,,-MIN(G$28-$G$28,$E$13),1,2*MIN(G$28-$G$28,$E$13)+1))</f>
        <v>0</v>
      </c>
      <c r="H193" s="43">
        <f t="shared" ca="1" si="171"/>
        <v>0</v>
      </c>
      <c r="I193" s="43">
        <f t="shared" ca="1" si="171"/>
        <v>15.203192660064001</v>
      </c>
      <c r="J193" s="43">
        <f t="shared" ca="1" si="171"/>
        <v>31.050189851972846</v>
      </c>
      <c r="K193" s="43">
        <f t="shared" ca="1" si="171"/>
        <v>52.608722462414526</v>
      </c>
      <c r="L193" s="43">
        <f t="shared" ca="1" si="171"/>
        <v>75.699832409582413</v>
      </c>
      <c r="M193" s="43">
        <f t="shared" ca="1" si="171"/>
        <v>95.255788806788502</v>
      </c>
      <c r="N193" s="43">
        <f t="shared" ca="1" si="171"/>
        <v>128.88710268890426</v>
      </c>
      <c r="O193" s="43">
        <f t="shared" ca="1" si="171"/>
        <v>176.95949194294772</v>
      </c>
      <c r="P193" s="43">
        <f t="shared" ca="1" si="171"/>
        <v>173.25273083276838</v>
      </c>
      <c r="Q193" s="43">
        <f t="shared" ca="1" si="171"/>
        <v>168.40239680786524</v>
      </c>
      <c r="R193" s="43">
        <f t="shared" ca="1" si="171"/>
        <v>162.41696658666004</v>
      </c>
      <c r="S193" s="43">
        <f t="shared" ca="1" si="171"/>
        <v>137.69459056719762</v>
      </c>
      <c r="T193" s="43">
        <f t="shared" ca="1" si="171"/>
        <v>93.658632273777769</v>
      </c>
      <c r="U193" s="43">
        <f t="shared" ca="1" si="171"/>
        <v>104.94308422407134</v>
      </c>
      <c r="V193" s="43">
        <f t="shared" ca="1" si="171"/>
        <v>123.27794492966601</v>
      </c>
      <c r="W193" s="43">
        <f t="shared" ca="1" si="171"/>
        <v>150.55425867617654</v>
      </c>
      <c r="X193" s="43">
        <f t="shared" ca="1" si="171"/>
        <v>189.14789372543362</v>
      </c>
      <c r="Y193" s="43">
        <f t="shared" ca="1" si="171"/>
        <v>241.61934080820774</v>
      </c>
      <c r="Z193" s="43">
        <f t="shared" ca="1" si="171"/>
        <v>303.31251497507628</v>
      </c>
      <c r="AA193" s="43">
        <f t="shared" ca="1" si="171"/>
        <v>359.38286391698983</v>
      </c>
      <c r="AB193" s="43">
        <f ca="1">AVERAGE(OFFSET(AB192,,-MIN(AB$28-$G$28,$E$13),1,2*MIN(AB$28-$G$28,$E$13)+1))</f>
        <v>407.96719838895882</v>
      </c>
      <c r="AC193" s="43">
        <f t="shared" ca="1" si="171"/>
        <v>446.71804709046421</v>
      </c>
      <c r="AD193" s="43">
        <f t="shared" ca="1" si="171"/>
        <v>472.67983290968533</v>
      </c>
      <c r="AE193" s="43">
        <f t="shared" ca="1" si="171"/>
        <v>482.13342956787903</v>
      </c>
      <c r="AF193" s="43">
        <f t="shared" ca="1" si="171"/>
        <v>491.7760981592366</v>
      </c>
      <c r="AG193" s="43">
        <f t="shared" ca="1" si="171"/>
        <v>501.6116201224213</v>
      </c>
      <c r="AH193" s="43">
        <f t="shared" ca="1" si="171"/>
        <v>511.64385252486971</v>
      </c>
      <c r="AI193" s="43">
        <f t="shared" ca="1" si="171"/>
        <v>521.87672957536711</v>
      </c>
      <c r="AJ193" s="43">
        <f t="shared" ca="1" si="171"/>
        <v>532.31426416687441</v>
      </c>
      <c r="AK193" s="43">
        <f t="shared" ca="1" si="171"/>
        <v>542.96054945021183</v>
      </c>
      <c r="AL193" s="43">
        <f t="shared" ca="1" si="171"/>
        <v>553.81976043921622</v>
      </c>
      <c r="AM193" s="43">
        <f t="shared" ca="1" si="171"/>
        <v>564.89615564800044</v>
      </c>
      <c r="AN193" s="43">
        <f t="shared" ca="1" si="171"/>
        <v>576.19407876096045</v>
      </c>
      <c r="AO193" s="43">
        <f t="shared" ca="1" si="171"/>
        <v>587.71796033617966</v>
      </c>
      <c r="AP193" s="43">
        <f t="shared" ca="1" si="171"/>
        <v>599.47231954290339</v>
      </c>
      <c r="AQ193" s="43">
        <f t="shared" ca="1" si="171"/>
        <v>611.4617659337614</v>
      </c>
      <c r="AR193" s="43">
        <f t="shared" ca="1" si="171"/>
        <v>623.69100125243654</v>
      </c>
      <c r="AS193" s="43">
        <f t="shared" ca="1" si="171"/>
        <v>636.16482127748532</v>
      </c>
      <c r="AT193" s="43">
        <f t="shared" ca="1" si="171"/>
        <v>648.88811770303505</v>
      </c>
      <c r="AU193" s="43">
        <f t="shared" ca="1" si="171"/>
        <v>661.86588005709586</v>
      </c>
      <c r="AV193" s="43">
        <f t="shared" ca="1" si="171"/>
        <v>675.1031976582376</v>
      </c>
      <c r="AW193" s="43">
        <f t="shared" ca="1" si="171"/>
        <v>688.6052616114024</v>
      </c>
      <c r="AX193" s="43">
        <f t="shared" ca="1" si="171"/>
        <v>702.3773668436304</v>
      </c>
      <c r="AY193" s="43">
        <f t="shared" ca="1" si="171"/>
        <v>716.42491418050304</v>
      </c>
      <c r="AZ193" s="43">
        <f t="shared" ca="1" si="171"/>
        <v>730.75341246411313</v>
      </c>
      <c r="BA193" s="43">
        <f t="shared" ca="1" si="171"/>
        <v>745.36848071339534</v>
      </c>
      <c r="BB193" s="43">
        <f t="shared" ca="1" si="171"/>
        <v>760.27585032766331</v>
      </c>
      <c r="BC193" s="43">
        <f t="shared" ca="1" si="171"/>
        <v>775.48136733421666</v>
      </c>
      <c r="BD193" s="43">
        <f t="shared" ca="1" si="171"/>
        <v>790.99099468090094</v>
      </c>
      <c r="BE193" s="43">
        <f t="shared" ca="1" si="171"/>
        <v>806.81081457451887</v>
      </c>
      <c r="BF193" s="43">
        <f t="shared" ca="1" si="171"/>
        <v>822.9470308660093</v>
      </c>
      <c r="BG193" s="43">
        <f t="shared" ca="1" si="171"/>
        <v>839.40597148332961</v>
      </c>
      <c r="BH193" s="43">
        <f t="shared" ca="1" si="171"/>
        <v>856.19409091299622</v>
      </c>
      <c r="BI193" s="43">
        <f t="shared" ca="1" si="171"/>
        <v>873.3179727312563</v>
      </c>
      <c r="BJ193" s="43">
        <f t="shared" ca="1" si="171"/>
        <v>890.78433218588145</v>
      </c>
      <c r="BK193" s="43">
        <f t="shared" ca="1" si="171"/>
        <v>908.60001882959875</v>
      </c>
      <c r="BL193" s="43">
        <f t="shared" ca="1" si="171"/>
        <v>926.77201920619086</v>
      </c>
      <c r="BM193" s="43">
        <f t="shared" ca="1" si="171"/>
        <v>945.30745959031469</v>
      </c>
      <c r="BN193" s="43">
        <f t="shared" ca="1" si="171"/>
        <v>964.21360878212113</v>
      </c>
      <c r="BO193" s="43">
        <f t="shared" ca="1" si="171"/>
        <v>983.49788095776353</v>
      </c>
      <c r="BP193" s="43">
        <f t="shared" ca="1" si="171"/>
        <v>1003.1678385769188</v>
      </c>
      <c r="BQ193" s="43">
        <f t="shared" ca="1" si="171"/>
        <v>1023.2311953484572</v>
      </c>
      <c r="BR193" s="43">
        <f t="shared" ca="1" si="171"/>
        <v>1043.6958192554264</v>
      </c>
      <c r="BS193" s="43">
        <f t="shared" ref="BS193:CE193" ca="1" si="172">AVERAGE(OFFSET(BS192,,-MIN(BS$28-$G$28,$E$13),1,2*MIN(BS$28-$G$28,$E$13)+1))</f>
        <v>1064.5697356405349</v>
      </c>
      <c r="BT193" s="43">
        <f t="shared" ca="1" si="172"/>
        <v>1085.8611303533457</v>
      </c>
      <c r="BU193" s="43">
        <f t="shared" ca="1" si="172"/>
        <v>1107.5783529604125</v>
      </c>
      <c r="BV193" s="43">
        <f t="shared" ca="1" si="172"/>
        <v>1129.7299200196207</v>
      </c>
      <c r="BW193" s="43">
        <f t="shared" ca="1" si="172"/>
        <v>1152.3245184200132</v>
      </c>
      <c r="BX193" s="43">
        <f t="shared" ca="1" si="172"/>
        <v>1175.3710087884135</v>
      </c>
      <c r="BY193" s="43">
        <f t="shared" ca="1" si="172"/>
        <v>1198.8784289641819</v>
      </c>
      <c r="BZ193" s="43">
        <f t="shared" ca="1" si="172"/>
        <v>1222.8559975434655</v>
      </c>
      <c r="CA193" s="43">
        <f t="shared" ca="1" si="172"/>
        <v>1247.3131174943348</v>
      </c>
      <c r="CB193" s="43">
        <f t="shared" ca="1" si="172"/>
        <v>1272.2593798442217</v>
      </c>
      <c r="CC193" s="43">
        <f t="shared" ca="1" si="172"/>
        <v>1297.7045674411061</v>
      </c>
      <c r="CD193" s="43">
        <f t="shared" ca="1" si="172"/>
        <v>1310.4246771747237</v>
      </c>
      <c r="CE193" s="43">
        <f t="shared" ca="1" si="172"/>
        <v>1323.3126992073758</v>
      </c>
    </row>
    <row r="194" spans="2:83" x14ac:dyDescent="0.35">
      <c r="B194" s="7" t="s">
        <v>133</v>
      </c>
      <c r="C194" s="7"/>
      <c r="D194" s="7" t="s">
        <v>126</v>
      </c>
      <c r="G194" s="9">
        <f t="shared" ref="G194:BR194" ca="1" si="173">SUM(G189,G193)</f>
        <v>24.141155772123735</v>
      </c>
      <c r="H194" s="9">
        <f t="shared" ca="1" si="173"/>
        <v>25.882709888477297</v>
      </c>
      <c r="I194" s="9">
        <f t="shared" ca="1" si="173"/>
        <v>43.016276142987692</v>
      </c>
      <c r="J194" s="9">
        <f t="shared" ca="1" si="173"/>
        <v>60.927742406417977</v>
      </c>
      <c r="K194" s="9">
        <f t="shared" ca="1" si="173"/>
        <v>84.663390649347292</v>
      </c>
      <c r="L194" s="9">
        <f t="shared" ca="1" si="173"/>
        <v>110.06942234267424</v>
      </c>
      <c r="M194" s="9">
        <f t="shared" ca="1" si="173"/>
        <v>132.12126312233357</v>
      </c>
      <c r="N194" s="9">
        <f t="shared" ca="1" si="173"/>
        <v>168.43056708720849</v>
      </c>
      <c r="O194" s="9">
        <f t="shared" ca="1" si="173"/>
        <v>219.38900430521682</v>
      </c>
      <c r="P194" s="9">
        <f t="shared" ca="1" si="173"/>
        <v>218.76842246582675</v>
      </c>
      <c r="Q194" s="9">
        <f t="shared" ca="1" si="173"/>
        <v>217.21728764694404</v>
      </c>
      <c r="R194" s="9">
        <f t="shared" ca="1" si="173"/>
        <v>214.76744739569435</v>
      </c>
      <c r="S194" s="9">
        <f t="shared" ca="1" si="173"/>
        <v>193.85031652395026</v>
      </c>
      <c r="T194" s="9">
        <f t="shared" ca="1" si="173"/>
        <v>153.90962071490986</v>
      </c>
      <c r="U194" s="9">
        <f t="shared" ca="1" si="173"/>
        <v>169.58426202920612</v>
      </c>
      <c r="V194" s="9">
        <f t="shared" ca="1" si="173"/>
        <v>192.63488166919723</v>
      </c>
      <c r="W194" s="9">
        <f t="shared" ca="1" si="173"/>
        <v>224.97786015806435</v>
      </c>
      <c r="X194" s="9">
        <f t="shared" ca="1" si="173"/>
        <v>269.05285797028887</v>
      </c>
      <c r="Y194" s="9">
        <f t="shared" ca="1" si="173"/>
        <v>327.43259090935049</v>
      </c>
      <c r="Z194" s="9">
        <f t="shared" ca="1" si="173"/>
        <v>395.48449892919103</v>
      </c>
      <c r="AA194" s="9">
        <f t="shared" ca="1" si="173"/>
        <v>458.38578413483458</v>
      </c>
      <c r="AB194" s="9">
        <f t="shared" ca="1" si="173"/>
        <v>514.29549255757479</v>
      </c>
      <c r="AC194" s="9">
        <f t="shared" ca="1" si="173"/>
        <v>555.17290714245246</v>
      </c>
      <c r="AD194" s="9">
        <f t="shared" ca="1" si="173"/>
        <v>583.30379016271343</v>
      </c>
      <c r="AE194" s="9">
        <f t="shared" ca="1" si="173"/>
        <v>594.96986596596764</v>
      </c>
      <c r="AF194" s="9">
        <f t="shared" ca="1" si="173"/>
        <v>606.86926328528705</v>
      </c>
      <c r="AG194" s="9">
        <f t="shared" ca="1" si="173"/>
        <v>619.00664855099274</v>
      </c>
      <c r="AH194" s="9">
        <f t="shared" ca="1" si="173"/>
        <v>631.3867815220126</v>
      </c>
      <c r="AI194" s="9">
        <f t="shared" ca="1" si="173"/>
        <v>644.01451715245287</v>
      </c>
      <c r="AJ194" s="9">
        <f t="shared" ca="1" si="173"/>
        <v>656.89480749550182</v>
      </c>
      <c r="AK194" s="9">
        <f t="shared" ca="1" si="173"/>
        <v>670.03270364541186</v>
      </c>
      <c r="AL194" s="9">
        <f t="shared" ca="1" si="173"/>
        <v>683.43335771832017</v>
      </c>
      <c r="AM194" s="9">
        <f t="shared" ca="1" si="173"/>
        <v>697.10202487268657</v>
      </c>
      <c r="AN194" s="9">
        <f t="shared" ca="1" si="173"/>
        <v>711.04406537014029</v>
      </c>
      <c r="AO194" s="9">
        <f t="shared" ca="1" si="173"/>
        <v>725.26494667754309</v>
      </c>
      <c r="AP194" s="9">
        <f t="shared" ca="1" si="173"/>
        <v>739.77024561109408</v>
      </c>
      <c r="AQ194" s="9">
        <f t="shared" ca="1" si="173"/>
        <v>754.56565052331587</v>
      </c>
      <c r="AR194" s="9">
        <f t="shared" ca="1" si="173"/>
        <v>769.65696353378212</v>
      </c>
      <c r="AS194" s="9">
        <f t="shared" ca="1" si="173"/>
        <v>785.05010280445777</v>
      </c>
      <c r="AT194" s="9">
        <f t="shared" ca="1" si="173"/>
        <v>800.751104860547</v>
      </c>
      <c r="AU194" s="9">
        <f t="shared" ca="1" si="173"/>
        <v>816.76612695775805</v>
      </c>
      <c r="AV194" s="9">
        <f t="shared" ca="1" si="173"/>
        <v>833.10144949691301</v>
      </c>
      <c r="AW194" s="9">
        <f t="shared" ca="1" si="173"/>
        <v>849.76347848685134</v>
      </c>
      <c r="AX194" s="9">
        <f t="shared" ca="1" si="173"/>
        <v>866.75874805658827</v>
      </c>
      <c r="AY194" s="9">
        <f t="shared" ca="1" si="173"/>
        <v>884.09392301772004</v>
      </c>
      <c r="AZ194" s="9">
        <f t="shared" ca="1" si="173"/>
        <v>901.77580147807453</v>
      </c>
      <c r="BA194" s="9">
        <f t="shared" ca="1" si="173"/>
        <v>919.81131750763598</v>
      </c>
      <c r="BB194" s="9">
        <f t="shared" ca="1" si="173"/>
        <v>938.20754385778878</v>
      </c>
      <c r="BC194" s="9">
        <f t="shared" ca="1" si="173"/>
        <v>956.97169473494455</v>
      </c>
      <c r="BD194" s="9">
        <f t="shared" ca="1" si="173"/>
        <v>976.11112862964342</v>
      </c>
      <c r="BE194" s="9">
        <f t="shared" ca="1" si="173"/>
        <v>995.63335120223621</v>
      </c>
      <c r="BF194" s="9">
        <f t="shared" ca="1" si="173"/>
        <v>1015.546018226281</v>
      </c>
      <c r="BG194" s="9">
        <f t="shared" ca="1" si="173"/>
        <v>1035.8569385908067</v>
      </c>
      <c r="BH194" s="9">
        <f t="shared" ca="1" si="173"/>
        <v>1056.574077362623</v>
      </c>
      <c r="BI194" s="9">
        <f t="shared" ca="1" si="173"/>
        <v>1077.7055589098754</v>
      </c>
      <c r="BJ194" s="9">
        <f t="shared" ca="1" si="173"/>
        <v>1099.2596700880731</v>
      </c>
      <c r="BK194" s="9">
        <f t="shared" ca="1" si="173"/>
        <v>1121.2448634898342</v>
      </c>
      <c r="BL194" s="9">
        <f t="shared" ca="1" si="173"/>
        <v>1143.6697607596311</v>
      </c>
      <c r="BM194" s="9">
        <f t="shared" ca="1" si="173"/>
        <v>1166.5431559748235</v>
      </c>
      <c r="BN194" s="9">
        <f t="shared" ca="1" si="173"/>
        <v>1189.8740190943204</v>
      </c>
      <c r="BO194" s="9">
        <f t="shared" ca="1" si="173"/>
        <v>1213.6714994762067</v>
      </c>
      <c r="BP194" s="9">
        <f t="shared" ca="1" si="173"/>
        <v>1237.9449294657309</v>
      </c>
      <c r="BQ194" s="9">
        <f t="shared" ca="1" si="173"/>
        <v>1262.7038280550455</v>
      </c>
      <c r="BR194" s="9">
        <f t="shared" ca="1" si="173"/>
        <v>1287.9579046161464</v>
      </c>
      <c r="BS194" s="9">
        <f t="shared" ref="BS194:CE194" ca="1" si="174">SUM(BS189,BS193)</f>
        <v>1313.7170627084693</v>
      </c>
      <c r="BT194" s="9">
        <f t="shared" ca="1" si="174"/>
        <v>1339.9914039626387</v>
      </c>
      <c r="BU194" s="9">
        <f t="shared" ca="1" si="174"/>
        <v>1366.7912320418916</v>
      </c>
      <c r="BV194" s="9">
        <f t="shared" ca="1" si="174"/>
        <v>1394.1270566827293</v>
      </c>
      <c r="BW194" s="9">
        <f t="shared" ca="1" si="174"/>
        <v>1422.009597816384</v>
      </c>
      <c r="BX194" s="9">
        <f t="shared" ca="1" si="174"/>
        <v>1450.4497897727117</v>
      </c>
      <c r="BY194" s="9">
        <f t="shared" ca="1" si="174"/>
        <v>1479.4587855681661</v>
      </c>
      <c r="BZ194" s="9">
        <f t="shared" ca="1" si="174"/>
        <v>1509.0479612795293</v>
      </c>
      <c r="CA194" s="9">
        <f t="shared" ca="1" si="174"/>
        <v>1539.22892050512</v>
      </c>
      <c r="CB194" s="9">
        <f t="shared" ca="1" si="174"/>
        <v>1570.0134989152225</v>
      </c>
      <c r="CC194" s="9">
        <f t="shared" ca="1" si="174"/>
        <v>1601.413768893527</v>
      </c>
      <c r="CD194" s="9">
        <f t="shared" ca="1" si="174"/>
        <v>1620.2080626561931</v>
      </c>
      <c r="CE194" s="9">
        <f t="shared" ca="1" si="174"/>
        <v>1639.2917523984745</v>
      </c>
    </row>
    <row r="196" spans="2:83" x14ac:dyDescent="0.35">
      <c r="B196" s="7" t="s">
        <v>105</v>
      </c>
    </row>
    <row r="197" spans="2:83" x14ac:dyDescent="0.35">
      <c r="B197" s="6"/>
      <c r="C197" s="40"/>
      <c r="D197" s="40"/>
      <c r="E197" s="40"/>
      <c r="F197" s="40"/>
      <c r="G197" s="84">
        <f t="shared" ref="G197:AB197" si="175">G28</f>
        <v>2024</v>
      </c>
      <c r="H197" s="84">
        <f t="shared" si="175"/>
        <v>2025</v>
      </c>
      <c r="I197" s="84">
        <f t="shared" si="175"/>
        <v>2026</v>
      </c>
      <c r="J197" s="84">
        <f t="shared" si="175"/>
        <v>2027</v>
      </c>
      <c r="K197" s="84">
        <f t="shared" si="175"/>
        <v>2028</v>
      </c>
      <c r="L197" s="84">
        <f t="shared" si="175"/>
        <v>2029</v>
      </c>
      <c r="M197" s="84">
        <f t="shared" si="175"/>
        <v>2030</v>
      </c>
      <c r="N197" s="84">
        <f t="shared" si="175"/>
        <v>2031</v>
      </c>
      <c r="O197" s="84">
        <f t="shared" si="175"/>
        <v>2032</v>
      </c>
      <c r="P197" s="84">
        <f t="shared" si="175"/>
        <v>2033</v>
      </c>
      <c r="Q197" s="84">
        <f t="shared" si="175"/>
        <v>2034</v>
      </c>
      <c r="R197" s="84">
        <f t="shared" si="175"/>
        <v>2035</v>
      </c>
      <c r="S197" s="84">
        <f t="shared" si="175"/>
        <v>2036</v>
      </c>
      <c r="T197" s="84">
        <f t="shared" si="175"/>
        <v>2037</v>
      </c>
      <c r="U197" s="84">
        <f t="shared" si="175"/>
        <v>2038</v>
      </c>
      <c r="V197" s="84">
        <f t="shared" si="175"/>
        <v>2039</v>
      </c>
      <c r="W197" s="84">
        <f t="shared" si="175"/>
        <v>2040</v>
      </c>
      <c r="X197" s="84">
        <f t="shared" si="175"/>
        <v>2041</v>
      </c>
      <c r="Y197" s="84">
        <f t="shared" si="175"/>
        <v>2042</v>
      </c>
      <c r="Z197" s="84">
        <f t="shared" si="175"/>
        <v>2043</v>
      </c>
      <c r="AA197" s="84">
        <f t="shared" si="175"/>
        <v>2044</v>
      </c>
      <c r="AB197" s="84">
        <f t="shared" si="175"/>
        <v>2045</v>
      </c>
      <c r="AC197" s="84"/>
      <c r="AD197" s="84"/>
      <c r="AE197" s="84"/>
      <c r="AF197" s="84"/>
      <c r="AG197" s="84"/>
      <c r="AH197" s="84"/>
      <c r="AI197" s="84"/>
      <c r="AJ197" s="84"/>
      <c r="AK197" s="84"/>
      <c r="AL197" s="84"/>
      <c r="AM197" s="84"/>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row>
    <row r="198" spans="2:83" x14ac:dyDescent="0.35">
      <c r="B198" t="s">
        <v>39</v>
      </c>
      <c r="G198" s="1">
        <f t="shared" ref="G198:AL198" ca="1" si="176">G184</f>
        <v>236.66578377352994</v>
      </c>
      <c r="H198" s="1">
        <f t="shared" ca="1" si="176"/>
        <v>216.48307675870427</v>
      </c>
      <c r="I198" s="1">
        <f t="shared" ca="1" si="176"/>
        <v>286.78005219901513</v>
      </c>
      <c r="J198" s="1">
        <f t="shared" ca="1" si="176"/>
        <v>289.71768850437519</v>
      </c>
      <c r="K198" s="1">
        <f t="shared" ca="1" si="176"/>
        <v>428.0442100990839</v>
      </c>
      <c r="L198" s="1">
        <f t="shared" ca="1" si="176"/>
        <v>417.35933537089949</v>
      </c>
      <c r="M198" s="1">
        <f t="shared" ca="1" si="176"/>
        <v>383.52674303091277</v>
      </c>
      <c r="N198" s="1">
        <f t="shared" ca="1" si="176"/>
        <v>377.60669255639442</v>
      </c>
      <c r="O198" s="1">
        <f t="shared" ca="1" si="176"/>
        <v>346.50712508459088</v>
      </c>
      <c r="P198" s="1">
        <f t="shared" ca="1" si="176"/>
        <v>347.22500679253494</v>
      </c>
      <c r="Q198" s="1">
        <f t="shared" ca="1" si="176"/>
        <v>335.51629154174714</v>
      </c>
      <c r="R198" s="1">
        <f t="shared" ca="1" si="176"/>
        <v>312.09566451124175</v>
      </c>
      <c r="S198" s="1">
        <f t="shared" ca="1" si="176"/>
        <v>311.53534200619674</v>
      </c>
      <c r="T198" s="1">
        <f t="shared" ca="1" si="176"/>
        <v>311.05418661795375</v>
      </c>
      <c r="U198" s="1">
        <f t="shared" ca="1" si="176"/>
        <v>310.65166131637153</v>
      </c>
      <c r="V198" s="1">
        <f t="shared" ca="1" si="176"/>
        <v>300.08953314925725</v>
      </c>
      <c r="W198" s="1">
        <f t="shared" ca="1" si="176"/>
        <v>286.09189424361762</v>
      </c>
      <c r="X198" s="1">
        <f t="shared" ca="1" si="176"/>
        <v>288.09906555317946</v>
      </c>
      <c r="Y198" s="1">
        <f t="shared" ca="1" si="176"/>
        <v>290.14506494051335</v>
      </c>
      <c r="Z198" s="1">
        <f t="shared" ca="1" si="176"/>
        <v>292.23051479238495</v>
      </c>
      <c r="AA198" s="1">
        <f t="shared" ca="1" si="176"/>
        <v>294.35604941339233</v>
      </c>
      <c r="AB198" s="1">
        <f t="shared" ca="1" si="176"/>
        <v>244.70502431803408</v>
      </c>
      <c r="AC198" s="1">
        <f t="shared" ca="1" si="176"/>
        <v>249.59912480439462</v>
      </c>
      <c r="AD198" s="1">
        <f t="shared" ca="1" si="176"/>
        <v>254.59110730048252</v>
      </c>
      <c r="AE198" s="1">
        <f t="shared" ca="1" si="176"/>
        <v>259.6829294464921</v>
      </c>
      <c r="AF198" s="1">
        <f t="shared" ca="1" si="176"/>
        <v>264.87658803542183</v>
      </c>
      <c r="AG198" s="1">
        <f t="shared" ca="1" si="176"/>
        <v>270.17411979613047</v>
      </c>
      <c r="AH198" s="1">
        <f t="shared" ca="1" si="176"/>
        <v>275.57760219205306</v>
      </c>
      <c r="AI198" s="1">
        <f t="shared" ca="1" si="176"/>
        <v>281.08915423589411</v>
      </c>
      <c r="AJ198" s="1">
        <f t="shared" ca="1" si="176"/>
        <v>286.710937320612</v>
      </c>
      <c r="AK198" s="1">
        <f t="shared" ca="1" si="176"/>
        <v>292.44515606702424</v>
      </c>
      <c r="AL198" s="1">
        <f t="shared" ca="1" si="176"/>
        <v>298.29405918836471</v>
      </c>
      <c r="AM198" s="1">
        <f t="shared" ref="AM198:BR198" ca="1" si="177">AM184</f>
        <v>304.25994037213201</v>
      </c>
      <c r="AN198" s="1">
        <f t="shared" ca="1" si="177"/>
        <v>310.34513917957463</v>
      </c>
      <c r="AO198" s="1">
        <f t="shared" ca="1" si="177"/>
        <v>316.55204196316612</v>
      </c>
      <c r="AP198" s="1">
        <f t="shared" ca="1" si="177"/>
        <v>322.88308280242944</v>
      </c>
      <c r="AQ198" s="1">
        <f t="shared" ca="1" si="177"/>
        <v>329.34074445847801</v>
      </c>
      <c r="AR198" s="1">
        <f t="shared" ca="1" si="177"/>
        <v>335.92755934764756</v>
      </c>
      <c r="AS198" s="1">
        <f t="shared" ca="1" si="177"/>
        <v>342.6461105346005</v>
      </c>
      <c r="AT198" s="1">
        <f t="shared" ca="1" si="177"/>
        <v>349.49903274529254</v>
      </c>
      <c r="AU198" s="1">
        <f t="shared" ca="1" si="177"/>
        <v>356.48901340019842</v>
      </c>
      <c r="AV198" s="1">
        <f t="shared" ca="1" si="177"/>
        <v>363.61879366820239</v>
      </c>
      <c r="AW198" s="1">
        <f t="shared" ca="1" si="177"/>
        <v>370.89116954156646</v>
      </c>
      <c r="AX198" s="1">
        <f t="shared" ca="1" si="177"/>
        <v>378.30899293239781</v>
      </c>
      <c r="AY198" s="1">
        <f t="shared" ca="1" si="177"/>
        <v>385.87517279104577</v>
      </c>
      <c r="AZ198" s="1">
        <f t="shared" ca="1" si="177"/>
        <v>393.59267624686669</v>
      </c>
      <c r="BA198" s="1">
        <f t="shared" ca="1" si="177"/>
        <v>401.46452977180405</v>
      </c>
      <c r="BB198" s="1">
        <f t="shared" ca="1" si="177"/>
        <v>409.49382036724012</v>
      </c>
      <c r="BC198" s="1">
        <f t="shared" ca="1" si="177"/>
        <v>417.68369677458492</v>
      </c>
      <c r="BD198" s="1">
        <f t="shared" ca="1" si="177"/>
        <v>426.03737071007663</v>
      </c>
      <c r="BE198" s="1">
        <f t="shared" ca="1" si="177"/>
        <v>434.55811812427817</v>
      </c>
      <c r="BF198" s="1">
        <f t="shared" ca="1" si="177"/>
        <v>443.24928048676372</v>
      </c>
      <c r="BG198" s="1">
        <f t="shared" ca="1" si="177"/>
        <v>452.11426609649902</v>
      </c>
      <c r="BH198" s="1">
        <f t="shared" ca="1" si="177"/>
        <v>461.15655141842899</v>
      </c>
      <c r="BI198" s="1">
        <f t="shared" ca="1" si="177"/>
        <v>470.37968244679757</v>
      </c>
      <c r="BJ198" s="1">
        <f t="shared" ca="1" si="177"/>
        <v>479.78727609573355</v>
      </c>
      <c r="BK198" s="1">
        <f t="shared" ca="1" si="177"/>
        <v>489.38302161764824</v>
      </c>
      <c r="BL198" s="1">
        <f t="shared" ca="1" si="177"/>
        <v>499.17068205000123</v>
      </c>
      <c r="BM198" s="1">
        <f t="shared" ca="1" si="177"/>
        <v>509.15409569100126</v>
      </c>
      <c r="BN198" s="1">
        <f t="shared" ca="1" si="177"/>
        <v>519.33717760482125</v>
      </c>
      <c r="BO198" s="1">
        <f t="shared" ca="1" si="177"/>
        <v>529.72392115691764</v>
      </c>
      <c r="BP198" s="1">
        <f t="shared" ca="1" si="177"/>
        <v>540.31839958005605</v>
      </c>
      <c r="BQ198" s="1">
        <f t="shared" ca="1" si="177"/>
        <v>551.12476757165723</v>
      </c>
      <c r="BR198" s="1">
        <f t="shared" ca="1" si="177"/>
        <v>562.14726292309035</v>
      </c>
      <c r="BS198" s="1">
        <f t="shared" ref="BS198:CE198" ca="1" si="178">BS184</f>
        <v>573.39020818155223</v>
      </c>
      <c r="BT198" s="1">
        <f t="shared" ca="1" si="178"/>
        <v>584.85801234518328</v>
      </c>
      <c r="BU198" s="1">
        <f t="shared" ca="1" si="178"/>
        <v>596.55517259208693</v>
      </c>
      <c r="BV198" s="1">
        <f t="shared" ca="1" si="178"/>
        <v>608.48627604392868</v>
      </c>
      <c r="BW198" s="1">
        <f t="shared" ca="1" si="178"/>
        <v>620.6560015648073</v>
      </c>
      <c r="BX198" s="1">
        <f t="shared" ca="1" si="178"/>
        <v>633.0691215961034</v>
      </c>
      <c r="BY198" s="1">
        <f t="shared" ca="1" si="178"/>
        <v>645.73050402802551</v>
      </c>
      <c r="BZ198" s="1">
        <f t="shared" ca="1" si="178"/>
        <v>658.64511410858609</v>
      </c>
      <c r="CA198" s="1">
        <f t="shared" ca="1" si="178"/>
        <v>671.81801639075786</v>
      </c>
      <c r="CB198" s="1">
        <f t="shared" ca="1" si="178"/>
        <v>685.25437671857298</v>
      </c>
      <c r="CC198" s="1">
        <f t="shared" ca="1" si="178"/>
        <v>698.95946425294449</v>
      </c>
      <c r="CD198" s="1">
        <f t="shared" ca="1" si="178"/>
        <v>712.93865353800334</v>
      </c>
      <c r="CE198" s="1">
        <f t="shared" ca="1" si="178"/>
        <v>727.19742660876341</v>
      </c>
    </row>
    <row r="199" spans="2:83" x14ac:dyDescent="0.35">
      <c r="B199" t="s">
        <v>40</v>
      </c>
      <c r="G199" s="1">
        <f t="shared" ref="G199:AL199" si="179">G35*$E$16+G44*$E$17</f>
        <v>162.18741611242967</v>
      </c>
      <c r="H199" s="1">
        <f t="shared" si="179"/>
        <v>152.27577812836876</v>
      </c>
      <c r="I199" s="1">
        <f t="shared" si="179"/>
        <v>144.47907985919238</v>
      </c>
      <c r="J199" s="1">
        <f t="shared" si="179"/>
        <v>147.13278570413692</v>
      </c>
      <c r="K199" s="1">
        <f t="shared" si="179"/>
        <v>147.0460815099953</v>
      </c>
      <c r="L199" s="1">
        <f t="shared" si="179"/>
        <v>144.18159673610296</v>
      </c>
      <c r="M199" s="1">
        <f t="shared" si="179"/>
        <v>143.31449488908868</v>
      </c>
      <c r="N199" s="1">
        <f t="shared" si="179"/>
        <v>145.90733045659152</v>
      </c>
      <c r="O199" s="1">
        <f t="shared" si="179"/>
        <v>148.34000957208409</v>
      </c>
      <c r="P199" s="1">
        <f t="shared" si="179"/>
        <v>154.31425243358052</v>
      </c>
      <c r="Q199" s="1">
        <f t="shared" si="179"/>
        <v>159.61488788944126</v>
      </c>
      <c r="R199" s="1">
        <f t="shared" si="179"/>
        <v>166.53587554823378</v>
      </c>
      <c r="S199" s="1">
        <f t="shared" si="179"/>
        <v>167.10283041990118</v>
      </c>
      <c r="T199" s="1">
        <f t="shared" si="179"/>
        <v>171.31927674365576</v>
      </c>
      <c r="U199" s="1">
        <f t="shared" si="179"/>
        <v>178.18692662120361</v>
      </c>
      <c r="V199" s="1">
        <f t="shared" si="179"/>
        <v>186.89877519938725</v>
      </c>
      <c r="W199" s="1">
        <f t="shared" si="179"/>
        <v>196.70021633231948</v>
      </c>
      <c r="X199" s="1">
        <f t="shared" si="179"/>
        <v>197.23370402266843</v>
      </c>
      <c r="Y199" s="1">
        <f t="shared" si="179"/>
        <v>201.79771292433833</v>
      </c>
      <c r="Z199" s="1">
        <f t="shared" si="179"/>
        <v>205.94672815933927</v>
      </c>
      <c r="AA199" s="1">
        <f t="shared" si="179"/>
        <v>212.40390392897982</v>
      </c>
      <c r="AB199" s="1">
        <f t="shared" si="179"/>
        <v>220.3799243084691</v>
      </c>
      <c r="AC199" s="1">
        <f t="shared" si="179"/>
        <v>224.78752279463848</v>
      </c>
      <c r="AD199" s="1">
        <f t="shared" si="179"/>
        <v>229.28327325053124</v>
      </c>
      <c r="AE199" s="1">
        <f t="shared" si="179"/>
        <v>233.86893871554187</v>
      </c>
      <c r="AF199" s="1">
        <f t="shared" si="179"/>
        <v>238.5463174898527</v>
      </c>
      <c r="AG199" s="1">
        <f t="shared" si="179"/>
        <v>243.31724383964979</v>
      </c>
      <c r="AH199" s="1">
        <f t="shared" si="179"/>
        <v>248.18358871644278</v>
      </c>
      <c r="AI199" s="1">
        <f t="shared" si="179"/>
        <v>253.14726049077166</v>
      </c>
      <c r="AJ199" s="1">
        <f t="shared" si="179"/>
        <v>258.2102057005871</v>
      </c>
      <c r="AK199" s="1">
        <f t="shared" si="179"/>
        <v>263.37440981459883</v>
      </c>
      <c r="AL199" s="1">
        <f t="shared" si="179"/>
        <v>268.64189801089083</v>
      </c>
      <c r="AM199" s="1">
        <f t="shared" ref="AM199:BR199" si="180">AM35*$E$16+AM44*$E$17</f>
        <v>274.01473597110868</v>
      </c>
      <c r="AN199" s="1">
        <f t="shared" si="180"/>
        <v>279.49503069053083</v>
      </c>
      <c r="AO199" s="1">
        <f t="shared" si="180"/>
        <v>285.08493130434147</v>
      </c>
      <c r="AP199" s="1">
        <f t="shared" si="180"/>
        <v>290.78662993042832</v>
      </c>
      <c r="AQ199" s="1">
        <f t="shared" si="180"/>
        <v>296.6023625290369</v>
      </c>
      <c r="AR199" s="1">
        <f t="shared" si="180"/>
        <v>302.53440977961759</v>
      </c>
      <c r="AS199" s="1">
        <f t="shared" si="180"/>
        <v>308.58509797520998</v>
      </c>
      <c r="AT199" s="1">
        <f t="shared" si="180"/>
        <v>314.75679993471419</v>
      </c>
      <c r="AU199" s="1">
        <f t="shared" si="180"/>
        <v>321.05193593340852</v>
      </c>
      <c r="AV199" s="1">
        <f t="shared" si="180"/>
        <v>327.47297465207669</v>
      </c>
      <c r="AW199" s="1">
        <f t="shared" si="180"/>
        <v>334.02243414511821</v>
      </c>
      <c r="AX199" s="1">
        <f t="shared" si="180"/>
        <v>340.70288282802056</v>
      </c>
      <c r="AY199" s="1">
        <f t="shared" si="180"/>
        <v>347.51694048458097</v>
      </c>
      <c r="AZ199" s="1">
        <f t="shared" si="180"/>
        <v>354.46727929427254</v>
      </c>
      <c r="BA199" s="1">
        <f t="shared" si="180"/>
        <v>361.55662488015804</v>
      </c>
      <c r="BB199" s="1">
        <f t="shared" si="180"/>
        <v>368.78775737776118</v>
      </c>
      <c r="BC199" s="1">
        <f t="shared" si="180"/>
        <v>376.16351252531643</v>
      </c>
      <c r="BD199" s="1">
        <f t="shared" si="180"/>
        <v>383.68678277582273</v>
      </c>
      <c r="BE199" s="1">
        <f t="shared" si="180"/>
        <v>391.36051843133919</v>
      </c>
      <c r="BF199" s="1">
        <f t="shared" si="180"/>
        <v>399.18772879996595</v>
      </c>
      <c r="BG199" s="1">
        <f t="shared" si="180"/>
        <v>407.17148337596529</v>
      </c>
      <c r="BH199" s="1">
        <f t="shared" si="180"/>
        <v>415.31491304348464</v>
      </c>
      <c r="BI199" s="1">
        <f t="shared" si="180"/>
        <v>423.62121130435435</v>
      </c>
      <c r="BJ199" s="1">
        <f t="shared" si="180"/>
        <v>432.09363553044142</v>
      </c>
      <c r="BK199" s="1">
        <f t="shared" si="180"/>
        <v>440.7355082410503</v>
      </c>
      <c r="BL199" s="1">
        <f t="shared" si="180"/>
        <v>449.55021840587131</v>
      </c>
      <c r="BM199" s="1">
        <f t="shared" si="180"/>
        <v>458.54122277398875</v>
      </c>
      <c r="BN199" s="1">
        <f t="shared" si="180"/>
        <v>467.71204722946851</v>
      </c>
      <c r="BO199" s="1">
        <f t="shared" si="180"/>
        <v>477.06628817405789</v>
      </c>
      <c r="BP199" s="1">
        <f t="shared" si="180"/>
        <v>486.6076139375391</v>
      </c>
      <c r="BQ199" s="1">
        <f t="shared" si="180"/>
        <v>496.33976621628983</v>
      </c>
      <c r="BR199" s="1">
        <f t="shared" si="180"/>
        <v>506.26656154061561</v>
      </c>
      <c r="BS199" s="1">
        <f t="shared" ref="BS199:CE199" si="181">BS35*$E$16+BS44*$E$17</f>
        <v>516.39189277142793</v>
      </c>
      <c r="BT199" s="1">
        <f t="shared" si="181"/>
        <v>526.71973062685652</v>
      </c>
      <c r="BU199" s="1">
        <f t="shared" si="181"/>
        <v>537.25412523939372</v>
      </c>
      <c r="BV199" s="1">
        <f t="shared" si="181"/>
        <v>547.99920774418149</v>
      </c>
      <c r="BW199" s="1">
        <f t="shared" si="181"/>
        <v>558.95919189906522</v>
      </c>
      <c r="BX199" s="1">
        <f t="shared" si="181"/>
        <v>570.13837573704643</v>
      </c>
      <c r="BY199" s="1">
        <f t="shared" si="181"/>
        <v>581.54114325178739</v>
      </c>
      <c r="BZ199" s="1">
        <f t="shared" si="181"/>
        <v>593.17196611682323</v>
      </c>
      <c r="CA199" s="1">
        <f t="shared" si="181"/>
        <v>605.03540543915972</v>
      </c>
      <c r="CB199" s="1">
        <f t="shared" si="181"/>
        <v>617.13611354794295</v>
      </c>
      <c r="CC199" s="1">
        <f t="shared" si="181"/>
        <v>629.47883581890176</v>
      </c>
      <c r="CD199" s="1">
        <f t="shared" si="181"/>
        <v>642.06841253527989</v>
      </c>
      <c r="CE199" s="1">
        <f t="shared" si="181"/>
        <v>654.9097807859855</v>
      </c>
    </row>
    <row r="200" spans="2:83" x14ac:dyDescent="0.35">
      <c r="B200" s="45" t="s">
        <v>41</v>
      </c>
      <c r="C200" s="45"/>
      <c r="D200" s="45"/>
      <c r="E200" s="45"/>
      <c r="F200" s="45"/>
      <c r="G200" s="88">
        <f t="shared" ref="G200:AL200" ca="1" si="182">(G36*$E$16+G45*$E$17)*G194/1000</f>
        <v>24.812369293451589</v>
      </c>
      <c r="H200" s="88">
        <f t="shared" ca="1" si="182"/>
        <v>27.717012603266351</v>
      </c>
      <c r="I200" s="88">
        <f t="shared" ca="1" si="182"/>
        <v>46.150024509689267</v>
      </c>
      <c r="J200" s="88">
        <f t="shared" ca="1" si="182"/>
        <v>64.83310756802662</v>
      </c>
      <c r="K200" s="88">
        <f t="shared" ca="1" si="182"/>
        <v>87.601772196690973</v>
      </c>
      <c r="L200" s="88">
        <f t="shared" ca="1" si="182"/>
        <v>109.43751103549957</v>
      </c>
      <c r="M200" s="88">
        <f t="shared" ca="1" si="182"/>
        <v>126.32151204841884</v>
      </c>
      <c r="N200" s="88">
        <f t="shared" ca="1" si="182"/>
        <v>160.1938587811988</v>
      </c>
      <c r="O200" s="88">
        <f t="shared" ca="1" si="182"/>
        <v>206.41506963159969</v>
      </c>
      <c r="P200" s="88">
        <f t="shared" ca="1" si="182"/>
        <v>207.55653864828548</v>
      </c>
      <c r="Q200" s="88">
        <f t="shared" ca="1" si="182"/>
        <v>207.26466441436509</v>
      </c>
      <c r="R200" s="88">
        <f t="shared" ca="1" si="182"/>
        <v>208.13281754414177</v>
      </c>
      <c r="S200" s="88">
        <f t="shared" ca="1" si="182"/>
        <v>183.87307493758973</v>
      </c>
      <c r="T200" s="88">
        <f t="shared" ca="1" si="182"/>
        <v>145.02006004364847</v>
      </c>
      <c r="U200" s="88">
        <f t="shared" ca="1" si="182"/>
        <v>160.4982483637699</v>
      </c>
      <c r="V200" s="88">
        <f t="shared" ca="1" si="182"/>
        <v>183.9439866826234</v>
      </c>
      <c r="W200" s="88">
        <f t="shared" ca="1" si="182"/>
        <v>216.60290528815796</v>
      </c>
      <c r="X200" s="88">
        <f t="shared" ca="1" si="182"/>
        <v>247.94026312053202</v>
      </c>
      <c r="Y200" s="88">
        <f t="shared" ca="1" si="182"/>
        <v>291.67021318256468</v>
      </c>
      <c r="Z200" s="88">
        <f t="shared" ca="1" si="182"/>
        <v>344.86671548746693</v>
      </c>
      <c r="AA200" s="88">
        <f t="shared" ca="1" si="182"/>
        <v>393.37316940482685</v>
      </c>
      <c r="AB200" s="88">
        <f t="shared" ca="1" si="182"/>
        <v>436.22830093030478</v>
      </c>
      <c r="AC200" s="88">
        <f t="shared" ca="1" si="182"/>
        <v>470.90075163001336</v>
      </c>
      <c r="AD200" s="88">
        <f t="shared" ca="1" si="182"/>
        <v>494.76152327040222</v>
      </c>
      <c r="AE200" s="88">
        <f t="shared" ca="1" si="182"/>
        <v>504.65675373581024</v>
      </c>
      <c r="AF200" s="88">
        <f t="shared" ca="1" si="182"/>
        <v>514.7498888105265</v>
      </c>
      <c r="AG200" s="88">
        <f t="shared" ca="1" si="182"/>
        <v>525.04488658673699</v>
      </c>
      <c r="AH200" s="88">
        <f t="shared" ca="1" si="182"/>
        <v>535.54578431847165</v>
      </c>
      <c r="AI200" s="88">
        <f t="shared" ca="1" si="182"/>
        <v>546.25670000484104</v>
      </c>
      <c r="AJ200" s="88">
        <f t="shared" ca="1" si="182"/>
        <v>557.18183400493785</v>
      </c>
      <c r="AK200" s="88">
        <f t="shared" ca="1" si="182"/>
        <v>568.32547068503663</v>
      </c>
      <c r="AL200" s="88">
        <f t="shared" ca="1" si="182"/>
        <v>579.69198009873742</v>
      </c>
      <c r="AM200" s="88">
        <f t="shared" ref="AM200:BR200" ca="1" si="183">(AM36*$E$16+AM45*$E$17)*AM194/1000</f>
        <v>591.28581970071218</v>
      </c>
      <c r="AN200" s="88">
        <f t="shared" ca="1" si="183"/>
        <v>603.11153609472638</v>
      </c>
      <c r="AO200" s="88">
        <f t="shared" ca="1" si="183"/>
        <v>615.17376681662097</v>
      </c>
      <c r="AP200" s="88">
        <f t="shared" ca="1" si="183"/>
        <v>627.47724215295341</v>
      </c>
      <c r="AQ200" s="88">
        <f t="shared" ca="1" si="183"/>
        <v>640.02678699601245</v>
      </c>
      <c r="AR200" s="88">
        <f t="shared" ca="1" si="183"/>
        <v>652.82732273593263</v>
      </c>
      <c r="AS200" s="88">
        <f t="shared" ca="1" si="183"/>
        <v>665.88386919065135</v>
      </c>
      <c r="AT200" s="88">
        <f t="shared" ca="1" si="183"/>
        <v>679.20154657446437</v>
      </c>
      <c r="AU200" s="88">
        <f t="shared" ca="1" si="183"/>
        <v>692.78557750595371</v>
      </c>
      <c r="AV200" s="88">
        <f t="shared" ca="1" si="183"/>
        <v>706.64128905607276</v>
      </c>
      <c r="AW200" s="88">
        <f t="shared" ca="1" si="183"/>
        <v>720.77411483719425</v>
      </c>
      <c r="AX200" s="88">
        <f t="shared" ca="1" si="183"/>
        <v>735.18959713393804</v>
      </c>
      <c r="AY200" s="88">
        <f t="shared" ca="1" si="183"/>
        <v>749.8933890766167</v>
      </c>
      <c r="AZ200" s="88">
        <f t="shared" ca="1" si="183"/>
        <v>764.89125685814918</v>
      </c>
      <c r="BA200" s="88">
        <f t="shared" ca="1" si="183"/>
        <v>780.18908199531211</v>
      </c>
      <c r="BB200" s="88">
        <f t="shared" ca="1" si="183"/>
        <v>795.79286363521851</v>
      </c>
      <c r="BC200" s="88">
        <f t="shared" ca="1" si="183"/>
        <v>811.70872090792284</v>
      </c>
      <c r="BD200" s="88">
        <f t="shared" ca="1" si="183"/>
        <v>827.94289532608116</v>
      </c>
      <c r="BE200" s="88">
        <f t="shared" ca="1" si="183"/>
        <v>844.50175323260282</v>
      </c>
      <c r="BF200" s="88">
        <f t="shared" ca="1" si="183"/>
        <v>861.39178829725495</v>
      </c>
      <c r="BG200" s="88">
        <f t="shared" ca="1" si="183"/>
        <v>878.61962406320004</v>
      </c>
      <c r="BH200" s="88">
        <f t="shared" ca="1" si="183"/>
        <v>896.19201654446431</v>
      </c>
      <c r="BI200" s="88">
        <f t="shared" ca="1" si="183"/>
        <v>914.11585687535353</v>
      </c>
      <c r="BJ200" s="88">
        <f t="shared" ca="1" si="183"/>
        <v>932.39817401286064</v>
      </c>
      <c r="BK200" s="88">
        <f t="shared" ca="1" si="183"/>
        <v>951.04613749311761</v>
      </c>
      <c r="BL200" s="88">
        <f t="shared" ca="1" si="183"/>
        <v>970.06706024298012</v>
      </c>
      <c r="BM200" s="88">
        <f t="shared" ca="1" si="183"/>
        <v>989.4684014478396</v>
      </c>
      <c r="BN200" s="88">
        <f t="shared" ca="1" si="183"/>
        <v>1009.2577694767966</v>
      </c>
      <c r="BO200" s="88">
        <f t="shared" ca="1" si="183"/>
        <v>1029.4429248663325</v>
      </c>
      <c r="BP200" s="88">
        <f t="shared" ca="1" si="183"/>
        <v>1050.0317833636591</v>
      </c>
      <c r="BQ200" s="88">
        <f t="shared" ca="1" si="183"/>
        <v>1071.0324190309325</v>
      </c>
      <c r="BR200" s="88">
        <f t="shared" ca="1" si="183"/>
        <v>1092.453067411551</v>
      </c>
      <c r="BS200" s="88">
        <f t="shared" ref="BS200:CE200" ca="1" si="184">(BS36*$E$16+BS45*$E$17)*BS194/1000</f>
        <v>1114.3021287597821</v>
      </c>
      <c r="BT200" s="88">
        <f t="shared" ca="1" si="184"/>
        <v>1136.5881713349777</v>
      </c>
      <c r="BU200" s="88">
        <f t="shared" ca="1" si="184"/>
        <v>1159.3199347616774</v>
      </c>
      <c r="BV200" s="88">
        <f t="shared" ca="1" si="184"/>
        <v>1182.5063334569106</v>
      </c>
      <c r="BW200" s="88">
        <f t="shared" ca="1" si="184"/>
        <v>1206.1564601260491</v>
      </c>
      <c r="BX200" s="88">
        <f t="shared" ca="1" si="184"/>
        <v>1230.27958932857</v>
      </c>
      <c r="BY200" s="88">
        <f t="shared" ca="1" si="184"/>
        <v>1254.8851811151417</v>
      </c>
      <c r="BZ200" s="88">
        <f t="shared" ca="1" si="184"/>
        <v>1279.9828847374442</v>
      </c>
      <c r="CA200" s="88">
        <f t="shared" ca="1" si="184"/>
        <v>1305.5825424321933</v>
      </c>
      <c r="CB200" s="88">
        <f t="shared" ca="1" si="184"/>
        <v>1331.6941932808372</v>
      </c>
      <c r="CC200" s="88">
        <f t="shared" ca="1" si="184"/>
        <v>1358.328077146454</v>
      </c>
      <c r="CD200" s="88">
        <f t="shared" ca="1" si="184"/>
        <v>1374.2695017825158</v>
      </c>
      <c r="CE200" s="88">
        <f t="shared" ca="1" si="184"/>
        <v>1390.4563937001512</v>
      </c>
    </row>
    <row r="201" spans="2:83" x14ac:dyDescent="0.35">
      <c r="B201" s="7" t="s">
        <v>106</v>
      </c>
      <c r="C201" s="7"/>
      <c r="D201" s="7"/>
      <c r="E201" s="7"/>
      <c r="F201" s="7"/>
      <c r="G201" s="8">
        <f t="shared" ref="G201:AL201" ca="1" si="185">G198-G199-G200</f>
        <v>49.665998367648676</v>
      </c>
      <c r="H201" s="8">
        <f t="shared" ca="1" si="185"/>
        <v>36.49028602706916</v>
      </c>
      <c r="I201" s="8">
        <f t="shared" ca="1" si="185"/>
        <v>96.150947830133475</v>
      </c>
      <c r="J201" s="8">
        <f t="shared" ca="1" si="185"/>
        <v>77.751795232211649</v>
      </c>
      <c r="K201" s="8">
        <f t="shared" ca="1" si="185"/>
        <v>193.39635639239762</v>
      </c>
      <c r="L201" s="8">
        <f t="shared" ca="1" si="185"/>
        <v>163.74022759929696</v>
      </c>
      <c r="M201" s="8">
        <f t="shared" ca="1" si="185"/>
        <v>113.89073609340525</v>
      </c>
      <c r="N201" s="8">
        <f t="shared" ca="1" si="185"/>
        <v>71.505503318604099</v>
      </c>
      <c r="O201" s="8">
        <f t="shared" ca="1" si="185"/>
        <v>-8.2479541190928956</v>
      </c>
      <c r="P201" s="8">
        <f t="shared" ca="1" si="185"/>
        <v>-14.645784289331061</v>
      </c>
      <c r="Q201" s="8">
        <f t="shared" ca="1" si="185"/>
        <v>-31.363260762059213</v>
      </c>
      <c r="R201" s="8">
        <f t="shared" ca="1" si="185"/>
        <v>-62.573028581133798</v>
      </c>
      <c r="S201" s="8">
        <f t="shared" ca="1" si="185"/>
        <v>-39.440563351294173</v>
      </c>
      <c r="T201" s="8">
        <f t="shared" ca="1" si="185"/>
        <v>-5.2851501693504872</v>
      </c>
      <c r="U201" s="8">
        <f t="shared" ca="1" si="185"/>
        <v>-28.033513668601984</v>
      </c>
      <c r="V201" s="8">
        <f t="shared" ca="1" si="185"/>
        <v>-70.753228732753399</v>
      </c>
      <c r="W201" s="8">
        <f t="shared" ca="1" si="185"/>
        <v>-127.21122737685982</v>
      </c>
      <c r="X201" s="8">
        <f t="shared" ca="1" si="185"/>
        <v>-157.074901590021</v>
      </c>
      <c r="Y201" s="8">
        <f t="shared" ca="1" si="185"/>
        <v>-203.32286116638966</v>
      </c>
      <c r="Z201" s="8">
        <f t="shared" ca="1" si="185"/>
        <v>-258.58292885442125</v>
      </c>
      <c r="AA201" s="8">
        <f t="shared" ca="1" si="185"/>
        <v>-311.42102392041431</v>
      </c>
      <c r="AB201" s="8">
        <f t="shared" ca="1" si="185"/>
        <v>-411.90320092073978</v>
      </c>
      <c r="AC201" s="8">
        <f t="shared" ca="1" si="185"/>
        <v>-446.08914962025722</v>
      </c>
      <c r="AD201" s="8">
        <f t="shared" ca="1" si="185"/>
        <v>-469.45368922045094</v>
      </c>
      <c r="AE201" s="8">
        <f t="shared" ca="1" si="185"/>
        <v>-478.84276300485999</v>
      </c>
      <c r="AF201" s="8">
        <f t="shared" ca="1" si="185"/>
        <v>-488.41961826495736</v>
      </c>
      <c r="AG201" s="8">
        <f t="shared" ca="1" si="185"/>
        <v>-498.18801063025631</v>
      </c>
      <c r="AH201" s="8">
        <f t="shared" ca="1" si="185"/>
        <v>-508.15177084286137</v>
      </c>
      <c r="AI201" s="8">
        <f t="shared" ca="1" si="185"/>
        <v>-518.31480625971858</v>
      </c>
      <c r="AJ201" s="8">
        <f t="shared" ca="1" si="185"/>
        <v>-528.68110238491295</v>
      </c>
      <c r="AK201" s="8">
        <f t="shared" ca="1" si="185"/>
        <v>-539.25472443261128</v>
      </c>
      <c r="AL201" s="8">
        <f t="shared" ca="1" si="185"/>
        <v>-550.03981892126353</v>
      </c>
      <c r="AM201" s="8">
        <f t="shared" ref="AM201:BR201" ca="1" si="186">AM198-AM199-AM200</f>
        <v>-561.04061529968885</v>
      </c>
      <c r="AN201" s="8">
        <f t="shared" ca="1" si="186"/>
        <v>-572.26142760568257</v>
      </c>
      <c r="AO201" s="8">
        <f t="shared" ca="1" si="186"/>
        <v>-583.70665615779626</v>
      </c>
      <c r="AP201" s="8">
        <f t="shared" ca="1" si="186"/>
        <v>-595.38078928095229</v>
      </c>
      <c r="AQ201" s="8">
        <f t="shared" ca="1" si="186"/>
        <v>-607.28840506657139</v>
      </c>
      <c r="AR201" s="8">
        <f t="shared" ca="1" si="186"/>
        <v>-619.4341731679026</v>
      </c>
      <c r="AS201" s="8">
        <f t="shared" ca="1" si="186"/>
        <v>-631.82285663126083</v>
      </c>
      <c r="AT201" s="8">
        <f t="shared" ca="1" si="186"/>
        <v>-644.45931376388603</v>
      </c>
      <c r="AU201" s="8">
        <f t="shared" ca="1" si="186"/>
        <v>-657.34850003916381</v>
      </c>
      <c r="AV201" s="8">
        <f t="shared" ca="1" si="186"/>
        <v>-670.49547003994712</v>
      </c>
      <c r="AW201" s="8">
        <f t="shared" ca="1" si="186"/>
        <v>-683.90537944074595</v>
      </c>
      <c r="AX201" s="8">
        <f t="shared" ca="1" si="186"/>
        <v>-697.58348702956073</v>
      </c>
      <c r="AY201" s="8">
        <f t="shared" ca="1" si="186"/>
        <v>-711.53515677015184</v>
      </c>
      <c r="AZ201" s="8">
        <f t="shared" ca="1" si="186"/>
        <v>-725.76585990555509</v>
      </c>
      <c r="BA201" s="8">
        <f t="shared" ca="1" si="186"/>
        <v>-740.2811771036661</v>
      </c>
      <c r="BB201" s="8">
        <f t="shared" ca="1" si="186"/>
        <v>-755.08680064573957</v>
      </c>
      <c r="BC201" s="8">
        <f t="shared" ca="1" si="186"/>
        <v>-770.18853665865436</v>
      </c>
      <c r="BD201" s="8">
        <f t="shared" ca="1" si="186"/>
        <v>-785.59230739182726</v>
      </c>
      <c r="BE201" s="8">
        <f t="shared" ca="1" si="186"/>
        <v>-801.30415353966384</v>
      </c>
      <c r="BF201" s="8">
        <f t="shared" ca="1" si="186"/>
        <v>-817.33023661045718</v>
      </c>
      <c r="BG201" s="8">
        <f t="shared" ca="1" si="186"/>
        <v>-833.67684134266631</v>
      </c>
      <c r="BH201" s="8">
        <f t="shared" ca="1" si="186"/>
        <v>-850.3503781695199</v>
      </c>
      <c r="BI201" s="8">
        <f t="shared" ca="1" si="186"/>
        <v>-867.3573857329103</v>
      </c>
      <c r="BJ201" s="8">
        <f t="shared" ca="1" si="186"/>
        <v>-884.70453344756856</v>
      </c>
      <c r="BK201" s="8">
        <f t="shared" ca="1" si="186"/>
        <v>-902.39862411651961</v>
      </c>
      <c r="BL201" s="8">
        <f t="shared" ca="1" si="186"/>
        <v>-920.44659659885019</v>
      </c>
      <c r="BM201" s="8">
        <f t="shared" ca="1" si="186"/>
        <v>-938.85552853082709</v>
      </c>
      <c r="BN201" s="8">
        <f t="shared" ca="1" si="186"/>
        <v>-957.63263910144383</v>
      </c>
      <c r="BO201" s="8">
        <f t="shared" ca="1" si="186"/>
        <v>-976.78529188347284</v>
      </c>
      <c r="BP201" s="8">
        <f t="shared" ca="1" si="186"/>
        <v>-996.32099772114213</v>
      </c>
      <c r="BQ201" s="8">
        <f t="shared" ca="1" si="186"/>
        <v>-1016.2474176755651</v>
      </c>
      <c r="BR201" s="8">
        <f t="shared" ca="1" si="186"/>
        <v>-1036.5723660290764</v>
      </c>
      <c r="BS201" s="8">
        <f t="shared" ref="BS201:CE201" ca="1" si="187">BS198-BS199-BS200</f>
        <v>-1057.303813349658</v>
      </c>
      <c r="BT201" s="8">
        <f t="shared" ca="1" si="187"/>
        <v>-1078.449889616651</v>
      </c>
      <c r="BU201" s="8">
        <f t="shared" ca="1" si="187"/>
        <v>-1100.018887408984</v>
      </c>
      <c r="BV201" s="8">
        <f t="shared" ca="1" si="187"/>
        <v>-1122.0192651571633</v>
      </c>
      <c r="BW201" s="8">
        <f t="shared" ca="1" si="187"/>
        <v>-1144.4596504603069</v>
      </c>
      <c r="BX201" s="8">
        <f t="shared" ca="1" si="187"/>
        <v>-1167.348843469513</v>
      </c>
      <c r="BY201" s="8">
        <f t="shared" ca="1" si="187"/>
        <v>-1190.6958203389036</v>
      </c>
      <c r="BZ201" s="8">
        <f t="shared" ca="1" si="187"/>
        <v>-1214.5097367456815</v>
      </c>
      <c r="CA201" s="8">
        <f t="shared" ca="1" si="187"/>
        <v>-1238.7999314805952</v>
      </c>
      <c r="CB201" s="8">
        <f t="shared" ca="1" si="187"/>
        <v>-1263.5759301102071</v>
      </c>
      <c r="CC201" s="8">
        <f t="shared" ca="1" si="187"/>
        <v>-1288.8474487124113</v>
      </c>
      <c r="CD201" s="8">
        <f t="shared" ca="1" si="187"/>
        <v>-1303.3992607797923</v>
      </c>
      <c r="CE201" s="8">
        <f t="shared" ca="1" si="187"/>
        <v>-1318.1687478773733</v>
      </c>
    </row>
    <row r="202" spans="2:83" x14ac:dyDescent="0.35">
      <c r="B202" s="45" t="s">
        <v>13</v>
      </c>
      <c r="C202" s="45"/>
      <c r="D202" s="45"/>
      <c r="E202" s="45"/>
      <c r="F202" s="45"/>
      <c r="G202" s="89">
        <f>IF($E$16&gt;=1,1,0)*G37+IF($E$17&gt;=1,1,0)*G46</f>
        <v>0.87250895461506661</v>
      </c>
      <c r="H202" s="89">
        <f t="shared" ref="H202:BS202" si="188">IF($E$16&gt;=1,1,0)*H37+IF($E$17&gt;=1,1,0)*H46</f>
        <v>0.87250895461506661</v>
      </c>
      <c r="I202" s="89">
        <f t="shared" si="188"/>
        <v>0.77879412821376504</v>
      </c>
      <c r="J202" s="89">
        <f t="shared" si="188"/>
        <v>0.65307357093760698</v>
      </c>
      <c r="K202" s="89">
        <f t="shared" si="188"/>
        <v>0.60798416023556767</v>
      </c>
      <c r="L202" s="89">
        <f t="shared" si="188"/>
        <v>0.56289474953352836</v>
      </c>
      <c r="M202" s="89">
        <f t="shared" si="188"/>
        <v>0.51780533883148894</v>
      </c>
      <c r="N202" s="89">
        <f t="shared" si="188"/>
        <v>0.51780533883148894</v>
      </c>
      <c r="O202" s="89">
        <f t="shared" si="188"/>
        <v>0.51780533883148894</v>
      </c>
      <c r="P202" s="89">
        <f t="shared" si="188"/>
        <v>0.51780533883148894</v>
      </c>
      <c r="Q202" s="89">
        <f t="shared" si="188"/>
        <v>0.51780533883148894</v>
      </c>
      <c r="R202" s="89">
        <f t="shared" si="188"/>
        <v>0.49174920269868272</v>
      </c>
      <c r="S202" s="89">
        <f t="shared" si="188"/>
        <v>0.46569306656587633</v>
      </c>
      <c r="T202" s="89">
        <f t="shared" si="188"/>
        <v>0.43963693043307006</v>
      </c>
      <c r="U202" s="89">
        <f t="shared" si="188"/>
        <v>0.41358079430026373</v>
      </c>
      <c r="V202" s="89">
        <f t="shared" si="188"/>
        <v>0.3875246581674574</v>
      </c>
      <c r="W202" s="89">
        <f t="shared" si="188"/>
        <v>0.36146852203465107</v>
      </c>
      <c r="X202" s="89">
        <f t="shared" si="188"/>
        <v>0.33541238590184475</v>
      </c>
      <c r="Y202" s="89">
        <f t="shared" si="188"/>
        <v>0.31402691838345081</v>
      </c>
      <c r="Z202" s="89">
        <f t="shared" si="188"/>
        <v>0.29264145086505688</v>
      </c>
      <c r="AA202" s="89">
        <f t="shared" si="188"/>
        <v>0.2712559833466629</v>
      </c>
      <c r="AB202" s="89">
        <f t="shared" si="188"/>
        <v>0.249870515828269</v>
      </c>
      <c r="AC202" s="89">
        <f t="shared" si="188"/>
        <v>0.249870515828269</v>
      </c>
      <c r="AD202" s="89">
        <f t="shared" si="188"/>
        <v>0.249870515828269</v>
      </c>
      <c r="AE202" s="89">
        <f t="shared" si="188"/>
        <v>0.249870515828269</v>
      </c>
      <c r="AF202" s="89">
        <f t="shared" si="188"/>
        <v>0.249870515828269</v>
      </c>
      <c r="AG202" s="89">
        <f t="shared" si="188"/>
        <v>0.249870515828269</v>
      </c>
      <c r="AH202" s="89">
        <f t="shared" si="188"/>
        <v>0.249870515828269</v>
      </c>
      <c r="AI202" s="89">
        <f t="shared" si="188"/>
        <v>0.249870515828269</v>
      </c>
      <c r="AJ202" s="89">
        <f t="shared" si="188"/>
        <v>0.249870515828269</v>
      </c>
      <c r="AK202" s="89">
        <f t="shared" si="188"/>
        <v>0.249870515828269</v>
      </c>
      <c r="AL202" s="89">
        <f t="shared" si="188"/>
        <v>0.249870515828269</v>
      </c>
      <c r="AM202" s="89">
        <f t="shared" si="188"/>
        <v>0.249870515828269</v>
      </c>
      <c r="AN202" s="89">
        <f t="shared" si="188"/>
        <v>0.249870515828269</v>
      </c>
      <c r="AO202" s="89">
        <f t="shared" si="188"/>
        <v>0.249870515828269</v>
      </c>
      <c r="AP202" s="89">
        <f t="shared" si="188"/>
        <v>0.249870515828269</v>
      </c>
      <c r="AQ202" s="89">
        <f t="shared" si="188"/>
        <v>0.249870515828269</v>
      </c>
      <c r="AR202" s="89">
        <f t="shared" si="188"/>
        <v>0.249870515828269</v>
      </c>
      <c r="AS202" s="89">
        <f t="shared" si="188"/>
        <v>0.249870515828269</v>
      </c>
      <c r="AT202" s="89">
        <f t="shared" si="188"/>
        <v>0.249870515828269</v>
      </c>
      <c r="AU202" s="89">
        <f t="shared" si="188"/>
        <v>0.249870515828269</v>
      </c>
      <c r="AV202" s="89">
        <f t="shared" si="188"/>
        <v>0.249870515828269</v>
      </c>
      <c r="AW202" s="89">
        <f t="shared" si="188"/>
        <v>0.249870515828269</v>
      </c>
      <c r="AX202" s="89">
        <f t="shared" si="188"/>
        <v>0.249870515828269</v>
      </c>
      <c r="AY202" s="89">
        <f t="shared" si="188"/>
        <v>0.249870515828269</v>
      </c>
      <c r="AZ202" s="89">
        <f t="shared" si="188"/>
        <v>0.249870515828269</v>
      </c>
      <c r="BA202" s="89">
        <f t="shared" si="188"/>
        <v>0.249870515828269</v>
      </c>
      <c r="BB202" s="89">
        <f t="shared" si="188"/>
        <v>0.249870515828269</v>
      </c>
      <c r="BC202" s="89">
        <f t="shared" si="188"/>
        <v>0.249870515828269</v>
      </c>
      <c r="BD202" s="89">
        <f t="shared" si="188"/>
        <v>0.249870515828269</v>
      </c>
      <c r="BE202" s="89">
        <f t="shared" si="188"/>
        <v>0.249870515828269</v>
      </c>
      <c r="BF202" s="89">
        <f t="shared" si="188"/>
        <v>0.249870515828269</v>
      </c>
      <c r="BG202" s="89">
        <f t="shared" si="188"/>
        <v>0.249870515828269</v>
      </c>
      <c r="BH202" s="89">
        <f t="shared" si="188"/>
        <v>0.249870515828269</v>
      </c>
      <c r="BI202" s="89">
        <f t="shared" si="188"/>
        <v>0.249870515828269</v>
      </c>
      <c r="BJ202" s="89">
        <f t="shared" si="188"/>
        <v>0.249870515828269</v>
      </c>
      <c r="BK202" s="89">
        <f t="shared" si="188"/>
        <v>0.249870515828269</v>
      </c>
      <c r="BL202" s="89">
        <f t="shared" si="188"/>
        <v>0.249870515828269</v>
      </c>
      <c r="BM202" s="89">
        <f t="shared" si="188"/>
        <v>0.249870515828269</v>
      </c>
      <c r="BN202" s="89">
        <f t="shared" si="188"/>
        <v>0.249870515828269</v>
      </c>
      <c r="BO202" s="89">
        <f t="shared" si="188"/>
        <v>0.249870515828269</v>
      </c>
      <c r="BP202" s="89">
        <f t="shared" si="188"/>
        <v>0.249870515828269</v>
      </c>
      <c r="BQ202" s="89">
        <f t="shared" si="188"/>
        <v>0.249870515828269</v>
      </c>
      <c r="BR202" s="89">
        <f t="shared" si="188"/>
        <v>0.249870515828269</v>
      </c>
      <c r="BS202" s="89">
        <f t="shared" si="188"/>
        <v>0.249870515828269</v>
      </c>
      <c r="BT202" s="89">
        <f t="shared" ref="BT202:CE202" si="189">IF($E$16&gt;=1,1,0)*BT37+IF($E$17&gt;=1,1,0)*BT46</f>
        <v>0.249870515828269</v>
      </c>
      <c r="BU202" s="89">
        <f t="shared" si="189"/>
        <v>0.249870515828269</v>
      </c>
      <c r="BV202" s="89">
        <f t="shared" si="189"/>
        <v>0.249870515828269</v>
      </c>
      <c r="BW202" s="89">
        <f t="shared" si="189"/>
        <v>0.249870515828269</v>
      </c>
      <c r="BX202" s="89">
        <f t="shared" si="189"/>
        <v>0.249870515828269</v>
      </c>
      <c r="BY202" s="89">
        <f t="shared" si="189"/>
        <v>0.249870515828269</v>
      </c>
      <c r="BZ202" s="89">
        <f t="shared" si="189"/>
        <v>0.249870515828269</v>
      </c>
      <c r="CA202" s="89">
        <f t="shared" si="189"/>
        <v>0.249870515828269</v>
      </c>
      <c r="CB202" s="89">
        <f t="shared" si="189"/>
        <v>0.249870515828269</v>
      </c>
      <c r="CC202" s="89">
        <f t="shared" si="189"/>
        <v>0.249870515828269</v>
      </c>
      <c r="CD202" s="89">
        <f t="shared" si="189"/>
        <v>0.249870515828269</v>
      </c>
      <c r="CE202" s="89">
        <f t="shared" si="189"/>
        <v>0.249870515828269</v>
      </c>
    </row>
    <row r="203" spans="2:83" x14ac:dyDescent="0.35">
      <c r="B203" t="s">
        <v>107</v>
      </c>
      <c r="G203" s="43">
        <f t="shared" ref="G203:AL203" ca="1" si="190">G201/G202</f>
        <v>56.923196151677679</v>
      </c>
      <c r="H203" s="43">
        <f t="shared" ca="1" si="190"/>
        <v>41.822248166115315</v>
      </c>
      <c r="I203" s="43">
        <f t="shared" ca="1" si="190"/>
        <v>123.46131583023667</v>
      </c>
      <c r="J203" s="43">
        <f t="shared" ca="1" si="190"/>
        <v>119.05518565172477</v>
      </c>
      <c r="K203" s="43">
        <f t="shared" ca="1" si="190"/>
        <v>318.09439956045048</v>
      </c>
      <c r="L203" s="43">
        <f t="shared" ca="1" si="190"/>
        <v>290.88959833963401</v>
      </c>
      <c r="M203" s="43">
        <f t="shared" ca="1" si="190"/>
        <v>219.94894133462978</v>
      </c>
      <c r="N203" s="43">
        <f t="shared" ca="1" si="190"/>
        <v>138.09340683888615</v>
      </c>
      <c r="O203" s="43">
        <f t="shared" ca="1" si="190"/>
        <v>-15.92867724714027</v>
      </c>
      <c r="P203" s="43">
        <f t="shared" ca="1" si="190"/>
        <v>-28.28434392426627</v>
      </c>
      <c r="Q203" s="43">
        <f t="shared" ca="1" si="190"/>
        <v>-60.569597124733122</v>
      </c>
      <c r="R203" s="43">
        <f t="shared" ca="1" si="190"/>
        <v>-127.24581603333104</v>
      </c>
      <c r="S203" s="43">
        <f t="shared" ca="1" si="190"/>
        <v>-84.692185009619337</v>
      </c>
      <c r="T203" s="43">
        <f t="shared" ca="1" si="190"/>
        <v>-12.021624671394829</v>
      </c>
      <c r="U203" s="43">
        <f t="shared" ca="1" si="190"/>
        <v>-67.782435874547346</v>
      </c>
      <c r="V203" s="43">
        <f t="shared" ca="1" si="190"/>
        <v>-182.57735925072274</v>
      </c>
      <c r="W203" s="43">
        <f t="shared" ca="1" si="190"/>
        <v>-351.92892222207144</v>
      </c>
      <c r="X203" s="43">
        <f t="shared" ca="1" si="190"/>
        <v>-468.30381999067703</v>
      </c>
      <c r="Y203" s="43">
        <f t="shared" ca="1" si="190"/>
        <v>-647.46952972393581</v>
      </c>
      <c r="Z203" s="43">
        <f t="shared" ca="1" si="190"/>
        <v>-883.61689053291116</v>
      </c>
      <c r="AA203" s="43">
        <f t="shared" ca="1" si="190"/>
        <v>-1148.0706160955751</v>
      </c>
      <c r="AB203" s="43">
        <f t="shared" ca="1" si="190"/>
        <v>-1648.4666050148653</v>
      </c>
      <c r="AC203" s="43">
        <f t="shared" ca="1" si="190"/>
        <v>-1785.2812611426525</v>
      </c>
      <c r="AD203" s="43">
        <f t="shared" ca="1" si="190"/>
        <v>-1878.7878500362847</v>
      </c>
      <c r="AE203" s="43">
        <f t="shared" ca="1" si="190"/>
        <v>-1916.3636070370105</v>
      </c>
      <c r="AF203" s="43">
        <f t="shared" ca="1" si="190"/>
        <v>-1954.6908791777514</v>
      </c>
      <c r="AG203" s="43">
        <f t="shared" ca="1" si="190"/>
        <v>-1993.7846967613057</v>
      </c>
      <c r="AH203" s="43">
        <f t="shared" ca="1" si="190"/>
        <v>-2033.6603906965315</v>
      </c>
      <c r="AI203" s="43">
        <f t="shared" ca="1" si="190"/>
        <v>-2074.3335985104618</v>
      </c>
      <c r="AJ203" s="43">
        <f t="shared" ca="1" si="190"/>
        <v>-2115.8202704806713</v>
      </c>
      <c r="AK203" s="43">
        <f t="shared" ca="1" si="190"/>
        <v>-2158.136675890285</v>
      </c>
      <c r="AL203" s="43">
        <f t="shared" ca="1" si="190"/>
        <v>-2201.2994094080909</v>
      </c>
      <c r="AM203" s="43">
        <f t="shared" ref="AM203:BR203" ca="1" si="191">AM201/AM202</f>
        <v>-2245.325397596253</v>
      </c>
      <c r="AN203" s="43">
        <f t="shared" ca="1" si="191"/>
        <v>-2290.2319055481776</v>
      </c>
      <c r="AO203" s="43">
        <f t="shared" ca="1" si="191"/>
        <v>-2336.0365436591414</v>
      </c>
      <c r="AP203" s="43">
        <f t="shared" ca="1" si="191"/>
        <v>-2382.7572745323246</v>
      </c>
      <c r="AQ203" s="43">
        <f t="shared" ca="1" si="191"/>
        <v>-2430.4124200229712</v>
      </c>
      <c r="AR203" s="43">
        <f t="shared" ca="1" si="191"/>
        <v>-2479.0206684234299</v>
      </c>
      <c r="AS203" s="43">
        <f t="shared" ca="1" si="191"/>
        <v>-2528.6010817918991</v>
      </c>
      <c r="AT203" s="43">
        <f t="shared" ca="1" si="191"/>
        <v>-2579.1731034277368</v>
      </c>
      <c r="AU203" s="43">
        <f t="shared" ca="1" si="191"/>
        <v>-2630.7565654962918</v>
      </c>
      <c r="AV203" s="43">
        <f t="shared" ca="1" si="191"/>
        <v>-2683.3716968062181</v>
      </c>
      <c r="AW203" s="43">
        <f t="shared" ca="1" si="191"/>
        <v>-2737.039130742342</v>
      </c>
      <c r="AX203" s="43">
        <f t="shared" ca="1" si="191"/>
        <v>-2791.779913357188</v>
      </c>
      <c r="AY203" s="43">
        <f t="shared" ca="1" si="191"/>
        <v>-2847.6155116243317</v>
      </c>
      <c r="AZ203" s="43">
        <f t="shared" ca="1" si="191"/>
        <v>-2904.5678218568191</v>
      </c>
      <c r="BA203" s="43">
        <f t="shared" ca="1" si="191"/>
        <v>-2962.6591782939549</v>
      </c>
      <c r="BB203" s="43">
        <f t="shared" ca="1" si="191"/>
        <v>-3021.9123618598346</v>
      </c>
      <c r="BC203" s="43">
        <f t="shared" ca="1" si="191"/>
        <v>-3082.3506090970313</v>
      </c>
      <c r="BD203" s="43">
        <f t="shared" ca="1" si="191"/>
        <v>-3143.9976212789711</v>
      </c>
      <c r="BE203" s="43">
        <f t="shared" ca="1" si="191"/>
        <v>-3206.8775737045507</v>
      </c>
      <c r="BF203" s="43">
        <f t="shared" ca="1" si="191"/>
        <v>-3271.0151251786419</v>
      </c>
      <c r="BG203" s="43">
        <f t="shared" ca="1" si="191"/>
        <v>-3336.435427682215</v>
      </c>
      <c r="BH203" s="43">
        <f t="shared" ca="1" si="191"/>
        <v>-3403.16413623586</v>
      </c>
      <c r="BI203" s="43">
        <f t="shared" ca="1" si="191"/>
        <v>-3471.2274189605773</v>
      </c>
      <c r="BJ203" s="43">
        <f t="shared" ca="1" si="191"/>
        <v>-3540.6519673397893</v>
      </c>
      <c r="BK203" s="43">
        <f t="shared" ca="1" si="191"/>
        <v>-3611.4650066865838</v>
      </c>
      <c r="BL203" s="43">
        <f t="shared" ca="1" si="191"/>
        <v>-3683.6943068203163</v>
      </c>
      <c r="BM203" s="43">
        <f t="shared" ca="1" si="191"/>
        <v>-3757.3681929567219</v>
      </c>
      <c r="BN203" s="43">
        <f t="shared" ca="1" si="191"/>
        <v>-3832.5155568158571</v>
      </c>
      <c r="BO203" s="43">
        <f t="shared" ca="1" si="191"/>
        <v>-3909.1658679521747</v>
      </c>
      <c r="BP203" s="43">
        <f t="shared" ca="1" si="191"/>
        <v>-3987.3491853112178</v>
      </c>
      <c r="BQ203" s="43">
        <f t="shared" ca="1" si="191"/>
        <v>-4067.0961690174427</v>
      </c>
      <c r="BR203" s="43">
        <f t="shared" ca="1" si="191"/>
        <v>-4148.4380923977915</v>
      </c>
      <c r="BS203" s="43">
        <f t="shared" ref="BS203:CE203" ca="1" si="192">BS201/BS202</f>
        <v>-4231.4068542457471</v>
      </c>
      <c r="BT203" s="43">
        <f t="shared" ca="1" si="192"/>
        <v>-4316.0349913306618</v>
      </c>
      <c r="BU203" s="43">
        <f t="shared" ca="1" si="192"/>
        <v>-4402.355691157275</v>
      </c>
      <c r="BV203" s="43">
        <f t="shared" ca="1" si="192"/>
        <v>-4490.4028049804192</v>
      </c>
      <c r="BW203" s="43">
        <f t="shared" ca="1" si="192"/>
        <v>-4580.2108610800287</v>
      </c>
      <c r="BX203" s="43">
        <f t="shared" ca="1" si="192"/>
        <v>-4671.815078301629</v>
      </c>
      <c r="BY203" s="43">
        <f t="shared" ca="1" si="192"/>
        <v>-4765.2513798676628</v>
      </c>
      <c r="BZ203" s="43">
        <f t="shared" ca="1" si="192"/>
        <v>-4860.5564074650156</v>
      </c>
      <c r="CA203" s="43">
        <f t="shared" ca="1" si="192"/>
        <v>-4957.7675356143163</v>
      </c>
      <c r="CB203" s="43">
        <f t="shared" ca="1" si="192"/>
        <v>-5056.9228863266026</v>
      </c>
      <c r="CC203" s="43">
        <f t="shared" ca="1" si="192"/>
        <v>-5158.0613440531351</v>
      </c>
      <c r="CD203" s="43">
        <f t="shared" ca="1" si="192"/>
        <v>-5216.2987556146581</v>
      </c>
      <c r="CE203" s="43">
        <f t="shared" ca="1" si="192"/>
        <v>-5275.4073184982108</v>
      </c>
    </row>
    <row r="205" spans="2:83" x14ac:dyDescent="0.35">
      <c r="B205" t="s">
        <v>108</v>
      </c>
      <c r="G205" s="43">
        <f t="shared" ref="G205:AL205" si="193">$E$11*(1+$E$12)^(G$28-2022)</f>
        <v>40.263480000000001</v>
      </c>
      <c r="H205" s="43">
        <f t="shared" si="193"/>
        <v>41.068749599999997</v>
      </c>
      <c r="I205" s="43">
        <f t="shared" si="193"/>
        <v>41.890124591999999</v>
      </c>
      <c r="J205" s="43">
        <f t="shared" si="193"/>
        <v>42.727927083840001</v>
      </c>
      <c r="K205" s="43">
        <f t="shared" si="193"/>
        <v>43.582485625516803</v>
      </c>
      <c r="L205" s="43">
        <f t="shared" si="193"/>
        <v>44.454135338027129</v>
      </c>
      <c r="M205" s="43">
        <f t="shared" si="193"/>
        <v>45.343218044787676</v>
      </c>
      <c r="N205" s="43">
        <f t="shared" si="193"/>
        <v>46.250082405683436</v>
      </c>
      <c r="O205" s="43">
        <f t="shared" si="193"/>
        <v>47.1750840537971</v>
      </c>
      <c r="P205" s="43">
        <f t="shared" si="193"/>
        <v>48.118585734873037</v>
      </c>
      <c r="Q205" s="43">
        <f t="shared" si="193"/>
        <v>49.080957449570505</v>
      </c>
      <c r="R205" s="43">
        <f t="shared" si="193"/>
        <v>50.062576598561911</v>
      </c>
      <c r="S205" s="43">
        <f t="shared" si="193"/>
        <v>51.063828130533153</v>
      </c>
      <c r="T205" s="43">
        <f t="shared" si="193"/>
        <v>52.085104693143805</v>
      </c>
      <c r="U205" s="43">
        <f t="shared" si="193"/>
        <v>53.126806787006693</v>
      </c>
      <c r="V205" s="43">
        <f t="shared" si="193"/>
        <v>54.189342922746825</v>
      </c>
      <c r="W205" s="43">
        <f t="shared" si="193"/>
        <v>55.27312978120176</v>
      </c>
      <c r="X205" s="43">
        <f t="shared" si="193"/>
        <v>56.378592376825793</v>
      </c>
      <c r="Y205" s="43">
        <f t="shared" si="193"/>
        <v>57.506164224362315</v>
      </c>
      <c r="Z205" s="43">
        <f t="shared" si="193"/>
        <v>58.656287508849552</v>
      </c>
      <c r="AA205" s="43">
        <f t="shared" si="193"/>
        <v>59.829413259026552</v>
      </c>
      <c r="AB205" s="43">
        <f t="shared" si="193"/>
        <v>61.026001524207068</v>
      </c>
      <c r="AC205" s="43">
        <f t="shared" si="193"/>
        <v>62.246521554691213</v>
      </c>
      <c r="AD205" s="43">
        <f t="shared" si="193"/>
        <v>63.491451985785041</v>
      </c>
      <c r="AE205" s="43">
        <f t="shared" si="193"/>
        <v>64.76128102550075</v>
      </c>
      <c r="AF205" s="43">
        <f t="shared" si="193"/>
        <v>66.056506646010746</v>
      </c>
      <c r="AG205" s="43">
        <f t="shared" si="193"/>
        <v>67.377636778930977</v>
      </c>
      <c r="AH205" s="43">
        <f t="shared" si="193"/>
        <v>68.72518951450958</v>
      </c>
      <c r="AI205" s="43">
        <f t="shared" si="193"/>
        <v>70.099693304799786</v>
      </c>
      <c r="AJ205" s="43">
        <f t="shared" si="193"/>
        <v>71.501687170895764</v>
      </c>
      <c r="AK205" s="43">
        <f t="shared" si="193"/>
        <v>72.931720914313701</v>
      </c>
      <c r="AL205" s="43">
        <f t="shared" si="193"/>
        <v>74.390355332599967</v>
      </c>
      <c r="AM205" s="43">
        <f t="shared" ref="AM205:BR205" si="194">$E$11*(1+$E$12)^(AM$28-2022)</f>
        <v>75.878162439251966</v>
      </c>
      <c r="AN205" s="43">
        <f t="shared" si="194"/>
        <v>77.395725688037004</v>
      </c>
      <c r="AO205" s="43">
        <f t="shared" si="194"/>
        <v>78.943640201797734</v>
      </c>
      <c r="AP205" s="43">
        <f t="shared" si="194"/>
        <v>80.522513005833702</v>
      </c>
      <c r="AQ205" s="43">
        <f t="shared" si="194"/>
        <v>82.13296326595038</v>
      </c>
      <c r="AR205" s="43">
        <f t="shared" si="194"/>
        <v>83.775622531269363</v>
      </c>
      <c r="AS205" s="43">
        <f t="shared" si="194"/>
        <v>85.451134981894768</v>
      </c>
      <c r="AT205" s="43">
        <f t="shared" si="194"/>
        <v>87.160157681532667</v>
      </c>
      <c r="AU205" s="43">
        <f t="shared" si="194"/>
        <v>88.903360835163312</v>
      </c>
      <c r="AV205" s="43">
        <f t="shared" si="194"/>
        <v>90.681428051866575</v>
      </c>
      <c r="AW205" s="43">
        <f t="shared" si="194"/>
        <v>92.495056612903923</v>
      </c>
      <c r="AX205" s="43">
        <f t="shared" si="194"/>
        <v>94.344957745161992</v>
      </c>
      <c r="AY205" s="43">
        <f t="shared" si="194"/>
        <v>96.231856900065239</v>
      </c>
      <c r="AZ205" s="43">
        <f t="shared" si="194"/>
        <v>98.156494038066512</v>
      </c>
      <c r="BA205" s="43">
        <f t="shared" si="194"/>
        <v>100.11962391882786</v>
      </c>
      <c r="BB205" s="43">
        <f t="shared" si="194"/>
        <v>102.12201639720442</v>
      </c>
      <c r="BC205" s="43">
        <f t="shared" si="194"/>
        <v>104.16445672514851</v>
      </c>
      <c r="BD205" s="43">
        <f t="shared" si="194"/>
        <v>106.24774585965147</v>
      </c>
      <c r="BE205" s="43">
        <f t="shared" si="194"/>
        <v>108.37270077684451</v>
      </c>
      <c r="BF205" s="43">
        <f t="shared" si="194"/>
        <v>110.54015479238139</v>
      </c>
      <c r="BG205" s="43">
        <f t="shared" si="194"/>
        <v>112.75095788822904</v>
      </c>
      <c r="BH205" s="43">
        <f t="shared" si="194"/>
        <v>115.00597704599357</v>
      </c>
      <c r="BI205" s="43">
        <f t="shared" si="194"/>
        <v>117.30609658691345</v>
      </c>
      <c r="BJ205" s="43">
        <f t="shared" si="194"/>
        <v>119.65221851865172</v>
      </c>
      <c r="BK205" s="43">
        <f t="shared" si="194"/>
        <v>122.04526288902477</v>
      </c>
      <c r="BL205" s="43">
        <f t="shared" si="194"/>
        <v>124.48616814680526</v>
      </c>
      <c r="BM205" s="43">
        <f t="shared" si="194"/>
        <v>126.97589150974139</v>
      </c>
      <c r="BN205" s="43">
        <f t="shared" si="194"/>
        <v>129.51540933993618</v>
      </c>
      <c r="BO205" s="43">
        <f t="shared" si="194"/>
        <v>132.10571752673494</v>
      </c>
      <c r="BP205" s="43">
        <f t="shared" si="194"/>
        <v>134.74783187726959</v>
      </c>
      <c r="BQ205" s="43">
        <f t="shared" si="194"/>
        <v>137.44278851481502</v>
      </c>
      <c r="BR205" s="43">
        <f t="shared" si="194"/>
        <v>140.19164428511132</v>
      </c>
      <c r="BS205" s="43">
        <f t="shared" ref="BS205:CE205" si="195">$E$11*(1+$E$12)^(BS$28-2022)</f>
        <v>142.99547717081353</v>
      </c>
      <c r="BT205" s="43">
        <f t="shared" si="195"/>
        <v>145.85538671422981</v>
      </c>
      <c r="BU205" s="43">
        <f t="shared" si="195"/>
        <v>148.77249444851441</v>
      </c>
      <c r="BV205" s="43">
        <f t="shared" si="195"/>
        <v>151.74794433748471</v>
      </c>
      <c r="BW205" s="43">
        <f t="shared" si="195"/>
        <v>154.78290322423439</v>
      </c>
      <c r="BX205" s="43">
        <f t="shared" si="195"/>
        <v>157.87856128871908</v>
      </c>
      <c r="BY205" s="43">
        <f t="shared" si="195"/>
        <v>161.03613251449346</v>
      </c>
      <c r="BZ205" s="43">
        <f t="shared" si="195"/>
        <v>164.2568551647833</v>
      </c>
      <c r="CA205" s="43">
        <f t="shared" si="195"/>
        <v>167.54199226807901</v>
      </c>
      <c r="CB205" s="43">
        <f t="shared" si="195"/>
        <v>170.89283211344053</v>
      </c>
      <c r="CC205" s="43">
        <f t="shared" si="195"/>
        <v>174.31068875570938</v>
      </c>
      <c r="CD205" s="43">
        <f t="shared" si="195"/>
        <v>177.79690253082359</v>
      </c>
      <c r="CE205" s="43">
        <f t="shared" si="195"/>
        <v>181.35284058144006</v>
      </c>
    </row>
    <row r="206" spans="2:83" x14ac:dyDescent="0.35">
      <c r="U206" s="90"/>
    </row>
    <row r="207" spans="2:83" x14ac:dyDescent="0.35">
      <c r="B207" t="s">
        <v>109</v>
      </c>
      <c r="G207" s="43">
        <f t="shared" ref="G207:AL207" ca="1" si="196">MAX(G203,G205)</f>
        <v>56.923196151677679</v>
      </c>
      <c r="H207" s="43">
        <f t="shared" ca="1" si="196"/>
        <v>41.822248166115315</v>
      </c>
      <c r="I207" s="43">
        <f t="shared" ca="1" si="196"/>
        <v>123.46131583023667</v>
      </c>
      <c r="J207" s="43">
        <f t="shared" ca="1" si="196"/>
        <v>119.05518565172477</v>
      </c>
      <c r="K207" s="43">
        <f t="shared" ca="1" si="196"/>
        <v>318.09439956045048</v>
      </c>
      <c r="L207" s="43">
        <f t="shared" ca="1" si="196"/>
        <v>290.88959833963401</v>
      </c>
      <c r="M207" s="43">
        <f t="shared" ca="1" si="196"/>
        <v>219.94894133462978</v>
      </c>
      <c r="N207" s="43">
        <f t="shared" ca="1" si="196"/>
        <v>138.09340683888615</v>
      </c>
      <c r="O207" s="43">
        <f t="shared" ca="1" si="196"/>
        <v>47.1750840537971</v>
      </c>
      <c r="P207" s="43">
        <f t="shared" ca="1" si="196"/>
        <v>48.118585734873037</v>
      </c>
      <c r="Q207" s="43">
        <f t="shared" ca="1" si="196"/>
        <v>49.080957449570505</v>
      </c>
      <c r="R207" s="43">
        <f t="shared" ca="1" si="196"/>
        <v>50.062576598561911</v>
      </c>
      <c r="S207" s="43">
        <f t="shared" ca="1" si="196"/>
        <v>51.063828130533153</v>
      </c>
      <c r="T207" s="43">
        <f t="shared" ca="1" si="196"/>
        <v>52.085104693143805</v>
      </c>
      <c r="U207" s="43">
        <f t="shared" ca="1" si="196"/>
        <v>53.126806787006693</v>
      </c>
      <c r="V207" s="43">
        <f t="shared" ca="1" si="196"/>
        <v>54.189342922746825</v>
      </c>
      <c r="W207" s="43">
        <f t="shared" ca="1" si="196"/>
        <v>55.27312978120176</v>
      </c>
      <c r="X207" s="43">
        <f t="shared" ca="1" si="196"/>
        <v>56.378592376825793</v>
      </c>
      <c r="Y207" s="43">
        <f t="shared" ca="1" si="196"/>
        <v>57.506164224362315</v>
      </c>
      <c r="Z207" s="43">
        <f t="shared" ca="1" si="196"/>
        <v>58.656287508849552</v>
      </c>
      <c r="AA207" s="43">
        <f t="shared" ca="1" si="196"/>
        <v>59.829413259026552</v>
      </c>
      <c r="AB207" s="43">
        <f t="shared" ca="1" si="196"/>
        <v>61.026001524207068</v>
      </c>
      <c r="AC207" s="43">
        <f t="shared" ca="1" si="196"/>
        <v>62.246521554691213</v>
      </c>
      <c r="AD207" s="43">
        <f t="shared" ca="1" si="196"/>
        <v>63.491451985785041</v>
      </c>
      <c r="AE207" s="43">
        <f t="shared" ca="1" si="196"/>
        <v>64.76128102550075</v>
      </c>
      <c r="AF207" s="43">
        <f t="shared" ca="1" si="196"/>
        <v>66.056506646010746</v>
      </c>
      <c r="AG207" s="43">
        <f t="shared" ca="1" si="196"/>
        <v>67.377636778930977</v>
      </c>
      <c r="AH207" s="43">
        <f t="shared" ca="1" si="196"/>
        <v>68.72518951450958</v>
      </c>
      <c r="AI207" s="43">
        <f t="shared" ca="1" si="196"/>
        <v>70.099693304799786</v>
      </c>
      <c r="AJ207" s="43">
        <f t="shared" ca="1" si="196"/>
        <v>71.501687170895764</v>
      </c>
      <c r="AK207" s="43">
        <f t="shared" ca="1" si="196"/>
        <v>72.931720914313701</v>
      </c>
      <c r="AL207" s="43">
        <f t="shared" ca="1" si="196"/>
        <v>74.390355332599967</v>
      </c>
      <c r="AM207" s="43">
        <f t="shared" ref="AM207:BR207" ca="1" si="197">MAX(AM203,AM205)</f>
        <v>75.878162439251966</v>
      </c>
      <c r="AN207" s="43">
        <f t="shared" ca="1" si="197"/>
        <v>77.395725688037004</v>
      </c>
      <c r="AO207" s="43">
        <f t="shared" ca="1" si="197"/>
        <v>78.943640201797734</v>
      </c>
      <c r="AP207" s="43">
        <f t="shared" ca="1" si="197"/>
        <v>80.522513005833702</v>
      </c>
      <c r="AQ207" s="43">
        <f t="shared" ca="1" si="197"/>
        <v>82.13296326595038</v>
      </c>
      <c r="AR207" s="43">
        <f t="shared" ca="1" si="197"/>
        <v>83.775622531269363</v>
      </c>
      <c r="AS207" s="43">
        <f t="shared" ca="1" si="197"/>
        <v>85.451134981894768</v>
      </c>
      <c r="AT207" s="43">
        <f t="shared" ca="1" si="197"/>
        <v>87.160157681532667</v>
      </c>
      <c r="AU207" s="43">
        <f t="shared" ca="1" si="197"/>
        <v>88.903360835163312</v>
      </c>
      <c r="AV207" s="43">
        <f t="shared" ca="1" si="197"/>
        <v>90.681428051866575</v>
      </c>
      <c r="AW207" s="43">
        <f t="shared" ca="1" si="197"/>
        <v>92.495056612903923</v>
      </c>
      <c r="AX207" s="43">
        <f t="shared" ca="1" si="197"/>
        <v>94.344957745161992</v>
      </c>
      <c r="AY207" s="43">
        <f t="shared" ca="1" si="197"/>
        <v>96.231856900065239</v>
      </c>
      <c r="AZ207" s="43">
        <f t="shared" ca="1" si="197"/>
        <v>98.156494038066512</v>
      </c>
      <c r="BA207" s="43">
        <f t="shared" ca="1" si="197"/>
        <v>100.11962391882786</v>
      </c>
      <c r="BB207" s="43">
        <f t="shared" ca="1" si="197"/>
        <v>102.12201639720442</v>
      </c>
      <c r="BC207" s="43">
        <f t="shared" ca="1" si="197"/>
        <v>104.16445672514851</v>
      </c>
      <c r="BD207" s="43">
        <f t="shared" ca="1" si="197"/>
        <v>106.24774585965147</v>
      </c>
      <c r="BE207" s="43">
        <f t="shared" ca="1" si="197"/>
        <v>108.37270077684451</v>
      </c>
      <c r="BF207" s="43">
        <f t="shared" ca="1" si="197"/>
        <v>110.54015479238139</v>
      </c>
      <c r="BG207" s="43">
        <f t="shared" ca="1" si="197"/>
        <v>112.75095788822904</v>
      </c>
      <c r="BH207" s="43">
        <f t="shared" ca="1" si="197"/>
        <v>115.00597704599357</v>
      </c>
      <c r="BI207" s="43">
        <f t="shared" ca="1" si="197"/>
        <v>117.30609658691345</v>
      </c>
      <c r="BJ207" s="43">
        <f t="shared" ca="1" si="197"/>
        <v>119.65221851865172</v>
      </c>
      <c r="BK207" s="43">
        <f t="shared" ca="1" si="197"/>
        <v>122.04526288902477</v>
      </c>
      <c r="BL207" s="43">
        <f t="shared" ca="1" si="197"/>
        <v>124.48616814680526</v>
      </c>
      <c r="BM207" s="43">
        <f t="shared" ca="1" si="197"/>
        <v>126.97589150974139</v>
      </c>
      <c r="BN207" s="43">
        <f t="shared" ca="1" si="197"/>
        <v>129.51540933993618</v>
      </c>
      <c r="BO207" s="43">
        <f t="shared" ca="1" si="197"/>
        <v>132.10571752673494</v>
      </c>
      <c r="BP207" s="43">
        <f t="shared" ca="1" si="197"/>
        <v>134.74783187726959</v>
      </c>
      <c r="BQ207" s="43">
        <f t="shared" ca="1" si="197"/>
        <v>137.44278851481502</v>
      </c>
      <c r="BR207" s="43">
        <f t="shared" ca="1" si="197"/>
        <v>140.19164428511132</v>
      </c>
      <c r="BS207" s="43">
        <f t="shared" ref="BS207:CE207" ca="1" si="198">MAX(BS203,BS205)</f>
        <v>142.99547717081353</v>
      </c>
      <c r="BT207" s="43">
        <f t="shared" ca="1" si="198"/>
        <v>145.85538671422981</v>
      </c>
      <c r="BU207" s="43">
        <f t="shared" ca="1" si="198"/>
        <v>148.77249444851441</v>
      </c>
      <c r="BV207" s="43">
        <f t="shared" ca="1" si="198"/>
        <v>151.74794433748471</v>
      </c>
      <c r="BW207" s="43">
        <f t="shared" ca="1" si="198"/>
        <v>154.78290322423439</v>
      </c>
      <c r="BX207" s="43">
        <f t="shared" ca="1" si="198"/>
        <v>157.87856128871908</v>
      </c>
      <c r="BY207" s="43">
        <f t="shared" ca="1" si="198"/>
        <v>161.03613251449346</v>
      </c>
      <c r="BZ207" s="43">
        <f t="shared" ca="1" si="198"/>
        <v>164.2568551647833</v>
      </c>
      <c r="CA207" s="43">
        <f t="shared" ca="1" si="198"/>
        <v>167.54199226807901</v>
      </c>
      <c r="CB207" s="43">
        <f t="shared" ca="1" si="198"/>
        <v>170.89283211344053</v>
      </c>
      <c r="CC207" s="43">
        <f t="shared" ca="1" si="198"/>
        <v>174.31068875570938</v>
      </c>
      <c r="CD207" s="43">
        <f t="shared" ca="1" si="198"/>
        <v>177.79690253082359</v>
      </c>
      <c r="CE207" s="43">
        <f t="shared" ca="1" si="198"/>
        <v>181.35284058144006</v>
      </c>
    </row>
    <row r="209" spans="2:83" x14ac:dyDescent="0.35">
      <c r="B209" s="7" t="s">
        <v>144</v>
      </c>
      <c r="AG209" s="44"/>
    </row>
    <row r="210" spans="2:83" x14ac:dyDescent="0.35">
      <c r="B210" s="6"/>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row>
    <row r="211" spans="2:83" x14ac:dyDescent="0.35">
      <c r="B211" t="s">
        <v>39</v>
      </c>
      <c r="G211" s="43">
        <f t="shared" ref="G211:AL211" ca="1" si="199">G184</f>
        <v>236.66578377352994</v>
      </c>
      <c r="H211" s="43">
        <f t="shared" ca="1" si="199"/>
        <v>216.48307675870427</v>
      </c>
      <c r="I211" s="43">
        <f t="shared" ca="1" si="199"/>
        <v>286.78005219901513</v>
      </c>
      <c r="J211" s="43">
        <f t="shared" ca="1" si="199"/>
        <v>289.71768850437519</v>
      </c>
      <c r="K211" s="43">
        <f t="shared" ca="1" si="199"/>
        <v>428.0442100990839</v>
      </c>
      <c r="L211" s="43">
        <f t="shared" ca="1" si="199"/>
        <v>417.35933537089949</v>
      </c>
      <c r="M211" s="43">
        <f t="shared" ca="1" si="199"/>
        <v>383.52674303091277</v>
      </c>
      <c r="N211" s="43">
        <f t="shared" ca="1" si="199"/>
        <v>377.60669255639442</v>
      </c>
      <c r="O211" s="43">
        <f t="shared" ca="1" si="199"/>
        <v>346.50712508459088</v>
      </c>
      <c r="P211" s="43">
        <f t="shared" ca="1" si="199"/>
        <v>347.22500679253494</v>
      </c>
      <c r="Q211" s="43">
        <f t="shared" ca="1" si="199"/>
        <v>335.51629154174714</v>
      </c>
      <c r="R211" s="43">
        <f t="shared" ca="1" si="199"/>
        <v>312.09566451124175</v>
      </c>
      <c r="S211" s="43">
        <f t="shared" ca="1" si="199"/>
        <v>311.53534200619674</v>
      </c>
      <c r="T211" s="43">
        <f t="shared" ca="1" si="199"/>
        <v>311.05418661795375</v>
      </c>
      <c r="U211" s="43">
        <f t="shared" ca="1" si="199"/>
        <v>310.65166131637153</v>
      </c>
      <c r="V211" s="43">
        <f t="shared" ca="1" si="199"/>
        <v>300.08953314925725</v>
      </c>
      <c r="W211" s="43">
        <f t="shared" ca="1" si="199"/>
        <v>286.09189424361762</v>
      </c>
      <c r="X211" s="43">
        <f t="shared" ca="1" si="199"/>
        <v>288.09906555317946</v>
      </c>
      <c r="Y211" s="43">
        <f t="shared" ca="1" si="199"/>
        <v>290.14506494051335</v>
      </c>
      <c r="Z211" s="43">
        <f t="shared" ca="1" si="199"/>
        <v>292.23051479238495</v>
      </c>
      <c r="AA211" s="43">
        <f t="shared" ca="1" si="199"/>
        <v>294.35604941339233</v>
      </c>
      <c r="AB211" s="43">
        <f t="shared" ca="1" si="199"/>
        <v>244.70502431803408</v>
      </c>
      <c r="AC211" s="43">
        <f t="shared" ca="1" si="199"/>
        <v>249.59912480439462</v>
      </c>
      <c r="AD211" s="43">
        <f t="shared" ca="1" si="199"/>
        <v>254.59110730048252</v>
      </c>
      <c r="AE211" s="43">
        <f t="shared" ca="1" si="199"/>
        <v>259.6829294464921</v>
      </c>
      <c r="AF211" s="43">
        <f t="shared" ca="1" si="199"/>
        <v>264.87658803542183</v>
      </c>
      <c r="AG211" s="43">
        <f t="shared" ca="1" si="199"/>
        <v>270.17411979613047</v>
      </c>
      <c r="AH211" s="43">
        <f t="shared" ca="1" si="199"/>
        <v>275.57760219205306</v>
      </c>
      <c r="AI211" s="43">
        <f t="shared" ca="1" si="199"/>
        <v>281.08915423589411</v>
      </c>
      <c r="AJ211" s="43">
        <f t="shared" ca="1" si="199"/>
        <v>286.710937320612</v>
      </c>
      <c r="AK211" s="43">
        <f t="shared" ca="1" si="199"/>
        <v>292.44515606702424</v>
      </c>
      <c r="AL211" s="43">
        <f t="shared" ca="1" si="199"/>
        <v>298.29405918836471</v>
      </c>
      <c r="AM211" s="43">
        <f t="shared" ref="AM211:BR211" ca="1" si="200">AM184</f>
        <v>304.25994037213201</v>
      </c>
      <c r="AN211" s="43">
        <f t="shared" ca="1" si="200"/>
        <v>310.34513917957463</v>
      </c>
      <c r="AO211" s="43">
        <f t="shared" ca="1" si="200"/>
        <v>316.55204196316612</v>
      </c>
      <c r="AP211" s="43">
        <f t="shared" ca="1" si="200"/>
        <v>322.88308280242944</v>
      </c>
      <c r="AQ211" s="43">
        <f t="shared" ca="1" si="200"/>
        <v>329.34074445847801</v>
      </c>
      <c r="AR211" s="43">
        <f t="shared" ca="1" si="200"/>
        <v>335.92755934764756</v>
      </c>
      <c r="AS211" s="43">
        <f t="shared" ca="1" si="200"/>
        <v>342.6461105346005</v>
      </c>
      <c r="AT211" s="43">
        <f t="shared" ca="1" si="200"/>
        <v>349.49903274529254</v>
      </c>
      <c r="AU211" s="43">
        <f t="shared" ca="1" si="200"/>
        <v>356.48901340019842</v>
      </c>
      <c r="AV211" s="43">
        <f t="shared" ca="1" si="200"/>
        <v>363.61879366820239</v>
      </c>
      <c r="AW211" s="43">
        <f t="shared" ca="1" si="200"/>
        <v>370.89116954156646</v>
      </c>
      <c r="AX211" s="43">
        <f t="shared" ca="1" si="200"/>
        <v>378.30899293239781</v>
      </c>
      <c r="AY211" s="43">
        <f t="shared" ca="1" si="200"/>
        <v>385.87517279104577</v>
      </c>
      <c r="AZ211" s="43">
        <f t="shared" ca="1" si="200"/>
        <v>393.59267624686669</v>
      </c>
      <c r="BA211" s="43">
        <f t="shared" ca="1" si="200"/>
        <v>401.46452977180405</v>
      </c>
      <c r="BB211" s="43">
        <f t="shared" ca="1" si="200"/>
        <v>409.49382036724012</v>
      </c>
      <c r="BC211" s="43">
        <f t="shared" ca="1" si="200"/>
        <v>417.68369677458492</v>
      </c>
      <c r="BD211" s="43">
        <f t="shared" ca="1" si="200"/>
        <v>426.03737071007663</v>
      </c>
      <c r="BE211" s="43">
        <f t="shared" ca="1" si="200"/>
        <v>434.55811812427817</v>
      </c>
      <c r="BF211" s="43">
        <f t="shared" ca="1" si="200"/>
        <v>443.24928048676372</v>
      </c>
      <c r="BG211" s="43">
        <f t="shared" ca="1" si="200"/>
        <v>452.11426609649902</v>
      </c>
      <c r="BH211" s="43">
        <f t="shared" ca="1" si="200"/>
        <v>461.15655141842899</v>
      </c>
      <c r="BI211" s="43">
        <f t="shared" ca="1" si="200"/>
        <v>470.37968244679757</v>
      </c>
      <c r="BJ211" s="43">
        <f t="shared" ca="1" si="200"/>
        <v>479.78727609573355</v>
      </c>
      <c r="BK211" s="43">
        <f t="shared" ca="1" si="200"/>
        <v>489.38302161764824</v>
      </c>
      <c r="BL211" s="43">
        <f t="shared" ca="1" si="200"/>
        <v>499.17068205000123</v>
      </c>
      <c r="BM211" s="43">
        <f t="shared" ca="1" si="200"/>
        <v>509.15409569100126</v>
      </c>
      <c r="BN211" s="43">
        <f t="shared" ca="1" si="200"/>
        <v>519.33717760482125</v>
      </c>
      <c r="BO211" s="43">
        <f t="shared" ca="1" si="200"/>
        <v>529.72392115691764</v>
      </c>
      <c r="BP211" s="43">
        <f t="shared" ca="1" si="200"/>
        <v>540.31839958005605</v>
      </c>
      <c r="BQ211" s="43">
        <f t="shared" ca="1" si="200"/>
        <v>551.12476757165723</v>
      </c>
      <c r="BR211" s="43">
        <f t="shared" ca="1" si="200"/>
        <v>562.14726292309035</v>
      </c>
      <c r="BS211" s="43">
        <f t="shared" ref="BS211:CE211" ca="1" si="201">BS184</f>
        <v>573.39020818155223</v>
      </c>
      <c r="BT211" s="43">
        <f t="shared" ca="1" si="201"/>
        <v>584.85801234518328</v>
      </c>
      <c r="BU211" s="43">
        <f t="shared" ca="1" si="201"/>
        <v>596.55517259208693</v>
      </c>
      <c r="BV211" s="43">
        <f t="shared" ca="1" si="201"/>
        <v>608.48627604392868</v>
      </c>
      <c r="BW211" s="43">
        <f t="shared" ca="1" si="201"/>
        <v>620.6560015648073</v>
      </c>
      <c r="BX211" s="43">
        <f t="shared" ca="1" si="201"/>
        <v>633.0691215961034</v>
      </c>
      <c r="BY211" s="43">
        <f t="shared" ca="1" si="201"/>
        <v>645.73050402802551</v>
      </c>
      <c r="BZ211" s="43">
        <f t="shared" ca="1" si="201"/>
        <v>658.64511410858609</v>
      </c>
      <c r="CA211" s="43">
        <f t="shared" ca="1" si="201"/>
        <v>671.81801639075786</v>
      </c>
      <c r="CB211" s="43">
        <f t="shared" ca="1" si="201"/>
        <v>685.25437671857298</v>
      </c>
      <c r="CC211" s="43">
        <f t="shared" ca="1" si="201"/>
        <v>698.95946425294449</v>
      </c>
      <c r="CD211" s="43">
        <f t="shared" ca="1" si="201"/>
        <v>712.93865353800334</v>
      </c>
      <c r="CE211" s="43">
        <f t="shared" ca="1" si="201"/>
        <v>727.19742660876341</v>
      </c>
    </row>
    <row r="212" spans="2:83" x14ac:dyDescent="0.35">
      <c r="B212" t="s">
        <v>40</v>
      </c>
      <c r="G212" s="1">
        <f t="shared" ref="G212:AL212" si="202">G35*$E$16+G44*$E$17</f>
        <v>162.18741611242967</v>
      </c>
      <c r="H212" s="1">
        <f t="shared" si="202"/>
        <v>152.27577812836876</v>
      </c>
      <c r="I212" s="1">
        <f t="shared" si="202"/>
        <v>144.47907985919238</v>
      </c>
      <c r="J212" s="1">
        <f t="shared" si="202"/>
        <v>147.13278570413692</v>
      </c>
      <c r="K212" s="1">
        <f t="shared" si="202"/>
        <v>147.0460815099953</v>
      </c>
      <c r="L212" s="1">
        <f t="shared" si="202"/>
        <v>144.18159673610296</v>
      </c>
      <c r="M212" s="1">
        <f t="shared" si="202"/>
        <v>143.31449488908868</v>
      </c>
      <c r="N212" s="1">
        <f t="shared" si="202"/>
        <v>145.90733045659152</v>
      </c>
      <c r="O212" s="1">
        <f t="shared" si="202"/>
        <v>148.34000957208409</v>
      </c>
      <c r="P212" s="1">
        <f t="shared" si="202"/>
        <v>154.31425243358052</v>
      </c>
      <c r="Q212" s="1">
        <f t="shared" si="202"/>
        <v>159.61488788944126</v>
      </c>
      <c r="R212" s="1">
        <f t="shared" si="202"/>
        <v>166.53587554823378</v>
      </c>
      <c r="S212" s="1">
        <f t="shared" si="202"/>
        <v>167.10283041990118</v>
      </c>
      <c r="T212" s="1">
        <f t="shared" si="202"/>
        <v>171.31927674365576</v>
      </c>
      <c r="U212" s="1">
        <f t="shared" si="202"/>
        <v>178.18692662120361</v>
      </c>
      <c r="V212" s="1">
        <f t="shared" si="202"/>
        <v>186.89877519938725</v>
      </c>
      <c r="W212" s="1">
        <f t="shared" si="202"/>
        <v>196.70021633231948</v>
      </c>
      <c r="X212" s="1">
        <f t="shared" si="202"/>
        <v>197.23370402266843</v>
      </c>
      <c r="Y212" s="1">
        <f t="shared" si="202"/>
        <v>201.79771292433833</v>
      </c>
      <c r="Z212" s="1">
        <f t="shared" si="202"/>
        <v>205.94672815933927</v>
      </c>
      <c r="AA212" s="1">
        <f t="shared" si="202"/>
        <v>212.40390392897982</v>
      </c>
      <c r="AB212" s="1">
        <f t="shared" si="202"/>
        <v>220.3799243084691</v>
      </c>
      <c r="AC212" s="1">
        <f t="shared" si="202"/>
        <v>224.78752279463848</v>
      </c>
      <c r="AD212" s="1">
        <f t="shared" si="202"/>
        <v>229.28327325053124</v>
      </c>
      <c r="AE212" s="1">
        <f t="shared" si="202"/>
        <v>233.86893871554187</v>
      </c>
      <c r="AF212" s="1">
        <f t="shared" si="202"/>
        <v>238.5463174898527</v>
      </c>
      <c r="AG212" s="1">
        <f t="shared" si="202"/>
        <v>243.31724383964979</v>
      </c>
      <c r="AH212" s="1">
        <f t="shared" si="202"/>
        <v>248.18358871644278</v>
      </c>
      <c r="AI212" s="1">
        <f t="shared" si="202"/>
        <v>253.14726049077166</v>
      </c>
      <c r="AJ212" s="1">
        <f t="shared" si="202"/>
        <v>258.2102057005871</v>
      </c>
      <c r="AK212" s="1">
        <f t="shared" si="202"/>
        <v>263.37440981459883</v>
      </c>
      <c r="AL212" s="1">
        <f t="shared" si="202"/>
        <v>268.64189801089083</v>
      </c>
      <c r="AM212" s="1">
        <f t="shared" ref="AM212:BR212" si="203">AM35*$E$16+AM44*$E$17</f>
        <v>274.01473597110868</v>
      </c>
      <c r="AN212" s="1">
        <f t="shared" si="203"/>
        <v>279.49503069053083</v>
      </c>
      <c r="AO212" s="1">
        <f t="shared" si="203"/>
        <v>285.08493130434147</v>
      </c>
      <c r="AP212" s="1">
        <f t="shared" si="203"/>
        <v>290.78662993042832</v>
      </c>
      <c r="AQ212" s="1">
        <f t="shared" si="203"/>
        <v>296.6023625290369</v>
      </c>
      <c r="AR212" s="1">
        <f t="shared" si="203"/>
        <v>302.53440977961759</v>
      </c>
      <c r="AS212" s="1">
        <f t="shared" si="203"/>
        <v>308.58509797520998</v>
      </c>
      <c r="AT212" s="1">
        <f t="shared" si="203"/>
        <v>314.75679993471419</v>
      </c>
      <c r="AU212" s="1">
        <f t="shared" si="203"/>
        <v>321.05193593340852</v>
      </c>
      <c r="AV212" s="1">
        <f t="shared" si="203"/>
        <v>327.47297465207669</v>
      </c>
      <c r="AW212" s="1">
        <f t="shared" si="203"/>
        <v>334.02243414511821</v>
      </c>
      <c r="AX212" s="1">
        <f t="shared" si="203"/>
        <v>340.70288282802056</v>
      </c>
      <c r="AY212" s="1">
        <f t="shared" si="203"/>
        <v>347.51694048458097</v>
      </c>
      <c r="AZ212" s="1">
        <f t="shared" si="203"/>
        <v>354.46727929427254</v>
      </c>
      <c r="BA212" s="1">
        <f t="shared" si="203"/>
        <v>361.55662488015804</v>
      </c>
      <c r="BB212" s="1">
        <f t="shared" si="203"/>
        <v>368.78775737776118</v>
      </c>
      <c r="BC212" s="1">
        <f t="shared" si="203"/>
        <v>376.16351252531643</v>
      </c>
      <c r="BD212" s="1">
        <f t="shared" si="203"/>
        <v>383.68678277582273</v>
      </c>
      <c r="BE212" s="1">
        <f t="shared" si="203"/>
        <v>391.36051843133919</v>
      </c>
      <c r="BF212" s="1">
        <f t="shared" si="203"/>
        <v>399.18772879996595</v>
      </c>
      <c r="BG212" s="1">
        <f t="shared" si="203"/>
        <v>407.17148337596529</v>
      </c>
      <c r="BH212" s="1">
        <f t="shared" si="203"/>
        <v>415.31491304348464</v>
      </c>
      <c r="BI212" s="1">
        <f t="shared" si="203"/>
        <v>423.62121130435435</v>
      </c>
      <c r="BJ212" s="1">
        <f t="shared" si="203"/>
        <v>432.09363553044142</v>
      </c>
      <c r="BK212" s="1">
        <f t="shared" si="203"/>
        <v>440.7355082410503</v>
      </c>
      <c r="BL212" s="1">
        <f t="shared" si="203"/>
        <v>449.55021840587131</v>
      </c>
      <c r="BM212" s="1">
        <f t="shared" si="203"/>
        <v>458.54122277398875</v>
      </c>
      <c r="BN212" s="1">
        <f t="shared" si="203"/>
        <v>467.71204722946851</v>
      </c>
      <c r="BO212" s="1">
        <f t="shared" si="203"/>
        <v>477.06628817405789</v>
      </c>
      <c r="BP212" s="1">
        <f t="shared" si="203"/>
        <v>486.6076139375391</v>
      </c>
      <c r="BQ212" s="1">
        <f t="shared" si="203"/>
        <v>496.33976621628983</v>
      </c>
      <c r="BR212" s="1">
        <f t="shared" si="203"/>
        <v>506.26656154061561</v>
      </c>
      <c r="BS212" s="1">
        <f t="shared" ref="BS212:CE212" si="204">BS35*$E$16+BS44*$E$17</f>
        <v>516.39189277142793</v>
      </c>
      <c r="BT212" s="1">
        <f t="shared" si="204"/>
        <v>526.71973062685652</v>
      </c>
      <c r="BU212" s="1">
        <f t="shared" si="204"/>
        <v>537.25412523939372</v>
      </c>
      <c r="BV212" s="1">
        <f t="shared" si="204"/>
        <v>547.99920774418149</v>
      </c>
      <c r="BW212" s="1">
        <f t="shared" si="204"/>
        <v>558.95919189906522</v>
      </c>
      <c r="BX212" s="1">
        <f t="shared" si="204"/>
        <v>570.13837573704643</v>
      </c>
      <c r="BY212" s="1">
        <f t="shared" si="204"/>
        <v>581.54114325178739</v>
      </c>
      <c r="BZ212" s="1">
        <f t="shared" si="204"/>
        <v>593.17196611682323</v>
      </c>
      <c r="CA212" s="1">
        <f t="shared" si="204"/>
        <v>605.03540543915972</v>
      </c>
      <c r="CB212" s="1">
        <f t="shared" si="204"/>
        <v>617.13611354794295</v>
      </c>
      <c r="CC212" s="1">
        <f t="shared" si="204"/>
        <v>629.47883581890176</v>
      </c>
      <c r="CD212" s="1">
        <f t="shared" si="204"/>
        <v>642.06841253527989</v>
      </c>
      <c r="CE212" s="1">
        <f t="shared" si="204"/>
        <v>654.9097807859855</v>
      </c>
    </row>
    <row r="213" spans="2:83" x14ac:dyDescent="0.35">
      <c r="B213" t="s">
        <v>41</v>
      </c>
      <c r="G213" s="1">
        <f t="shared" ref="G213:AL213" ca="1" si="205">(G36*$E$16+G45*$E$17)*G194/1000</f>
        <v>24.812369293451589</v>
      </c>
      <c r="H213" s="1">
        <f t="shared" ca="1" si="205"/>
        <v>27.717012603266351</v>
      </c>
      <c r="I213" s="1">
        <f t="shared" ca="1" si="205"/>
        <v>46.150024509689267</v>
      </c>
      <c r="J213" s="1">
        <f t="shared" ca="1" si="205"/>
        <v>64.83310756802662</v>
      </c>
      <c r="K213" s="1">
        <f t="shared" ca="1" si="205"/>
        <v>87.601772196690973</v>
      </c>
      <c r="L213" s="1">
        <f t="shared" ca="1" si="205"/>
        <v>109.43751103549957</v>
      </c>
      <c r="M213" s="1">
        <f t="shared" ca="1" si="205"/>
        <v>126.32151204841884</v>
      </c>
      <c r="N213" s="1">
        <f t="shared" ca="1" si="205"/>
        <v>160.1938587811988</v>
      </c>
      <c r="O213" s="1">
        <f t="shared" ca="1" si="205"/>
        <v>206.41506963159969</v>
      </c>
      <c r="P213" s="1">
        <f t="shared" ca="1" si="205"/>
        <v>207.55653864828548</v>
      </c>
      <c r="Q213" s="1">
        <f t="shared" ca="1" si="205"/>
        <v>207.26466441436509</v>
      </c>
      <c r="R213" s="1">
        <f t="shared" ca="1" si="205"/>
        <v>208.13281754414177</v>
      </c>
      <c r="S213" s="1">
        <f t="shared" ca="1" si="205"/>
        <v>183.87307493758973</v>
      </c>
      <c r="T213" s="1">
        <f t="shared" ca="1" si="205"/>
        <v>145.02006004364847</v>
      </c>
      <c r="U213" s="1">
        <f t="shared" ca="1" si="205"/>
        <v>160.4982483637699</v>
      </c>
      <c r="V213" s="1">
        <f t="shared" ca="1" si="205"/>
        <v>183.9439866826234</v>
      </c>
      <c r="W213" s="1">
        <f t="shared" ca="1" si="205"/>
        <v>216.60290528815796</v>
      </c>
      <c r="X213" s="1">
        <f t="shared" ca="1" si="205"/>
        <v>247.94026312053202</v>
      </c>
      <c r="Y213" s="1">
        <f t="shared" ca="1" si="205"/>
        <v>291.67021318256468</v>
      </c>
      <c r="Z213" s="1">
        <f t="shared" ca="1" si="205"/>
        <v>344.86671548746693</v>
      </c>
      <c r="AA213" s="1">
        <f t="shared" ca="1" si="205"/>
        <v>393.37316940482685</v>
      </c>
      <c r="AB213" s="1">
        <f t="shared" ca="1" si="205"/>
        <v>436.22830093030478</v>
      </c>
      <c r="AC213" s="1">
        <f t="shared" ca="1" si="205"/>
        <v>470.90075163001336</v>
      </c>
      <c r="AD213" s="1">
        <f t="shared" ca="1" si="205"/>
        <v>494.76152327040222</v>
      </c>
      <c r="AE213" s="1">
        <f t="shared" ca="1" si="205"/>
        <v>504.65675373581024</v>
      </c>
      <c r="AF213" s="1">
        <f t="shared" ca="1" si="205"/>
        <v>514.7498888105265</v>
      </c>
      <c r="AG213" s="1">
        <f t="shared" ca="1" si="205"/>
        <v>525.04488658673699</v>
      </c>
      <c r="AH213" s="1">
        <f t="shared" ca="1" si="205"/>
        <v>535.54578431847165</v>
      </c>
      <c r="AI213" s="1">
        <f t="shared" ca="1" si="205"/>
        <v>546.25670000484104</v>
      </c>
      <c r="AJ213" s="1">
        <f t="shared" ca="1" si="205"/>
        <v>557.18183400493785</v>
      </c>
      <c r="AK213" s="1">
        <f t="shared" ca="1" si="205"/>
        <v>568.32547068503663</v>
      </c>
      <c r="AL213" s="1">
        <f t="shared" ca="1" si="205"/>
        <v>579.69198009873742</v>
      </c>
      <c r="AM213" s="1">
        <f t="shared" ref="AM213:BR213" ca="1" si="206">(AM36*$E$16+AM45*$E$17)*AM194/1000</f>
        <v>591.28581970071218</v>
      </c>
      <c r="AN213" s="1">
        <f t="shared" ca="1" si="206"/>
        <v>603.11153609472638</v>
      </c>
      <c r="AO213" s="1">
        <f t="shared" ca="1" si="206"/>
        <v>615.17376681662097</v>
      </c>
      <c r="AP213" s="1">
        <f t="shared" ca="1" si="206"/>
        <v>627.47724215295341</v>
      </c>
      <c r="AQ213" s="1">
        <f t="shared" ca="1" si="206"/>
        <v>640.02678699601245</v>
      </c>
      <c r="AR213" s="1">
        <f t="shared" ca="1" si="206"/>
        <v>652.82732273593263</v>
      </c>
      <c r="AS213" s="1">
        <f t="shared" ca="1" si="206"/>
        <v>665.88386919065135</v>
      </c>
      <c r="AT213" s="1">
        <f t="shared" ca="1" si="206"/>
        <v>679.20154657446437</v>
      </c>
      <c r="AU213" s="1">
        <f t="shared" ca="1" si="206"/>
        <v>692.78557750595371</v>
      </c>
      <c r="AV213" s="1">
        <f t="shared" ca="1" si="206"/>
        <v>706.64128905607276</v>
      </c>
      <c r="AW213" s="1">
        <f t="shared" ca="1" si="206"/>
        <v>720.77411483719425</v>
      </c>
      <c r="AX213" s="1">
        <f t="shared" ca="1" si="206"/>
        <v>735.18959713393804</v>
      </c>
      <c r="AY213" s="1">
        <f t="shared" ca="1" si="206"/>
        <v>749.8933890766167</v>
      </c>
      <c r="AZ213" s="1">
        <f t="shared" ca="1" si="206"/>
        <v>764.89125685814918</v>
      </c>
      <c r="BA213" s="1">
        <f t="shared" ca="1" si="206"/>
        <v>780.18908199531211</v>
      </c>
      <c r="BB213" s="1">
        <f t="shared" ca="1" si="206"/>
        <v>795.79286363521851</v>
      </c>
      <c r="BC213" s="1">
        <f t="shared" ca="1" si="206"/>
        <v>811.70872090792284</v>
      </c>
      <c r="BD213" s="1">
        <f t="shared" ca="1" si="206"/>
        <v>827.94289532608116</v>
      </c>
      <c r="BE213" s="1">
        <f t="shared" ca="1" si="206"/>
        <v>844.50175323260282</v>
      </c>
      <c r="BF213" s="1">
        <f t="shared" ca="1" si="206"/>
        <v>861.39178829725495</v>
      </c>
      <c r="BG213" s="1">
        <f t="shared" ca="1" si="206"/>
        <v>878.61962406320004</v>
      </c>
      <c r="BH213" s="1">
        <f t="shared" ca="1" si="206"/>
        <v>896.19201654446431</v>
      </c>
      <c r="BI213" s="1">
        <f t="shared" ca="1" si="206"/>
        <v>914.11585687535353</v>
      </c>
      <c r="BJ213" s="1">
        <f t="shared" ca="1" si="206"/>
        <v>932.39817401286064</v>
      </c>
      <c r="BK213" s="1">
        <f t="shared" ca="1" si="206"/>
        <v>951.04613749311761</v>
      </c>
      <c r="BL213" s="1">
        <f t="shared" ca="1" si="206"/>
        <v>970.06706024298012</v>
      </c>
      <c r="BM213" s="1">
        <f t="shared" ca="1" si="206"/>
        <v>989.4684014478396</v>
      </c>
      <c r="BN213" s="1">
        <f t="shared" ca="1" si="206"/>
        <v>1009.2577694767966</v>
      </c>
      <c r="BO213" s="1">
        <f t="shared" ca="1" si="206"/>
        <v>1029.4429248663325</v>
      </c>
      <c r="BP213" s="1">
        <f t="shared" ca="1" si="206"/>
        <v>1050.0317833636591</v>
      </c>
      <c r="BQ213" s="1">
        <f t="shared" ca="1" si="206"/>
        <v>1071.0324190309325</v>
      </c>
      <c r="BR213" s="1">
        <f t="shared" ca="1" si="206"/>
        <v>1092.453067411551</v>
      </c>
      <c r="BS213" s="1">
        <f t="shared" ref="BS213:CE213" ca="1" si="207">(BS36*$E$16+BS45*$E$17)*BS194/1000</f>
        <v>1114.3021287597821</v>
      </c>
      <c r="BT213" s="1">
        <f t="shared" ca="1" si="207"/>
        <v>1136.5881713349777</v>
      </c>
      <c r="BU213" s="1">
        <f t="shared" ca="1" si="207"/>
        <v>1159.3199347616774</v>
      </c>
      <c r="BV213" s="1">
        <f t="shared" ca="1" si="207"/>
        <v>1182.5063334569106</v>
      </c>
      <c r="BW213" s="1">
        <f t="shared" ca="1" si="207"/>
        <v>1206.1564601260491</v>
      </c>
      <c r="BX213" s="1">
        <f t="shared" ca="1" si="207"/>
        <v>1230.27958932857</v>
      </c>
      <c r="BY213" s="1">
        <f t="shared" ca="1" si="207"/>
        <v>1254.8851811151417</v>
      </c>
      <c r="BZ213" s="1">
        <f t="shared" ca="1" si="207"/>
        <v>1279.9828847374442</v>
      </c>
      <c r="CA213" s="1">
        <f t="shared" ca="1" si="207"/>
        <v>1305.5825424321933</v>
      </c>
      <c r="CB213" s="1">
        <f t="shared" ca="1" si="207"/>
        <v>1331.6941932808372</v>
      </c>
      <c r="CC213" s="1">
        <f t="shared" ca="1" si="207"/>
        <v>1358.328077146454</v>
      </c>
      <c r="CD213" s="1">
        <f t="shared" ca="1" si="207"/>
        <v>1374.2695017825158</v>
      </c>
      <c r="CE213" s="1">
        <f t="shared" ca="1" si="207"/>
        <v>1390.4563937001512</v>
      </c>
    </row>
    <row r="214" spans="2:83" x14ac:dyDescent="0.35">
      <c r="B214" s="45" t="s">
        <v>42</v>
      </c>
      <c r="C214" s="45"/>
      <c r="D214" s="45"/>
      <c r="E214" s="45"/>
      <c r="F214" s="45"/>
      <c r="G214" s="88">
        <f t="shared" ref="G214:AL214" ca="1" si="208">G207*G202</f>
        <v>49.665998367648676</v>
      </c>
      <c r="H214" s="88">
        <f t="shared" ca="1" si="208"/>
        <v>36.49028602706916</v>
      </c>
      <c r="I214" s="88">
        <f t="shared" ca="1" si="208"/>
        <v>96.150947830133475</v>
      </c>
      <c r="J214" s="88">
        <f t="shared" ca="1" si="208"/>
        <v>77.751795232211649</v>
      </c>
      <c r="K214" s="88">
        <f t="shared" ca="1" si="208"/>
        <v>193.39635639239762</v>
      </c>
      <c r="L214" s="88">
        <f t="shared" ca="1" si="208"/>
        <v>163.74022759929696</v>
      </c>
      <c r="M214" s="88">
        <f t="shared" ca="1" si="208"/>
        <v>113.89073609340525</v>
      </c>
      <c r="N214" s="88">
        <f t="shared" ca="1" si="208"/>
        <v>71.505503318604099</v>
      </c>
      <c r="O214" s="88">
        <f t="shared" ca="1" si="208"/>
        <v>24.427510382880378</v>
      </c>
      <c r="P214" s="88">
        <f t="shared" ca="1" si="208"/>
        <v>24.916060590537981</v>
      </c>
      <c r="Q214" s="88">
        <f t="shared" ca="1" si="208"/>
        <v>25.414381802348746</v>
      </c>
      <c r="R214" s="88">
        <f t="shared" ca="1" si="208"/>
        <v>24.618232127384552</v>
      </c>
      <c r="S214" s="88">
        <f t="shared" ca="1" si="208"/>
        <v>23.780070712700844</v>
      </c>
      <c r="T214" s="88">
        <f t="shared" ca="1" si="208"/>
        <v>22.898535548578835</v>
      </c>
      <c r="U214" s="88">
        <f t="shared" ca="1" si="208"/>
        <v>21.972226949606871</v>
      </c>
      <c r="V214" s="88">
        <f t="shared" ca="1" si="208"/>
        <v>20.99970659245659</v>
      </c>
      <c r="W214" s="88">
        <f t="shared" ca="1" si="208"/>
        <v>19.979496530240457</v>
      </c>
      <c r="X214" s="88">
        <f t="shared" ca="1" si="208"/>
        <v>18.910078182898694</v>
      </c>
      <c r="Y214" s="88">
        <f t="shared" ca="1" si="208"/>
        <v>18.058483539429144</v>
      </c>
      <c r="Z214" s="88">
        <f t="shared" ca="1" si="208"/>
        <v>17.165261078947648</v>
      </c>
      <c r="AA214" s="88">
        <f t="shared" ca="1" si="208"/>
        <v>16.229086326631119</v>
      </c>
      <c r="AB214" s="88">
        <f t="shared" ca="1" si="208"/>
        <v>15.248598479790351</v>
      </c>
      <c r="AC214" s="88">
        <f t="shared" ca="1" si="208"/>
        <v>15.553570449386157</v>
      </c>
      <c r="AD214" s="88">
        <f t="shared" ca="1" si="208"/>
        <v>15.864641858373883</v>
      </c>
      <c r="AE214" s="88">
        <f t="shared" ca="1" si="208"/>
        <v>16.181934695541361</v>
      </c>
      <c r="AF214" s="88">
        <f t="shared" ca="1" si="208"/>
        <v>16.505573389452184</v>
      </c>
      <c r="AG214" s="88">
        <f t="shared" ca="1" si="208"/>
        <v>16.835684857241233</v>
      </c>
      <c r="AH214" s="88">
        <f t="shared" ca="1" si="208"/>
        <v>17.172398554386053</v>
      </c>
      <c r="AI214" s="88">
        <f t="shared" ca="1" si="208"/>
        <v>17.515846525473776</v>
      </c>
      <c r="AJ214" s="88">
        <f t="shared" ca="1" si="208"/>
        <v>17.866163455983248</v>
      </c>
      <c r="AK214" s="88">
        <f t="shared" ca="1" si="208"/>
        <v>18.223486725102919</v>
      </c>
      <c r="AL214" s="88">
        <f t="shared" ca="1" si="208"/>
        <v>18.587956459604975</v>
      </c>
      <c r="AM214" s="88">
        <f t="shared" ref="AM214:BR214" ca="1" si="209">AM207*AM202</f>
        <v>18.959715588797074</v>
      </c>
      <c r="AN214" s="88">
        <f t="shared" ca="1" si="209"/>
        <v>19.338909900573015</v>
      </c>
      <c r="AO214" s="88">
        <f t="shared" ca="1" si="209"/>
        <v>19.725688098584474</v>
      </c>
      <c r="AP214" s="88">
        <f t="shared" ca="1" si="209"/>
        <v>20.120201860556165</v>
      </c>
      <c r="AQ214" s="88">
        <f t="shared" ca="1" si="209"/>
        <v>20.522605897767292</v>
      </c>
      <c r="AR214" s="88">
        <f t="shared" ca="1" si="209"/>
        <v>20.933058015722629</v>
      </c>
      <c r="AS214" s="88">
        <f t="shared" ca="1" si="209"/>
        <v>21.351719176037086</v>
      </c>
      <c r="AT214" s="88">
        <f t="shared" ca="1" si="209"/>
        <v>21.778753559557831</v>
      </c>
      <c r="AU214" s="88">
        <f t="shared" ca="1" si="209"/>
        <v>22.214328630748984</v>
      </c>
      <c r="AV214" s="88">
        <f t="shared" ca="1" si="209"/>
        <v>22.658615203363965</v>
      </c>
      <c r="AW214" s="88">
        <f t="shared" ca="1" si="209"/>
        <v>23.111787507431245</v>
      </c>
      <c r="AX214" s="88">
        <f t="shared" ca="1" si="209"/>
        <v>23.574023257579871</v>
      </c>
      <c r="AY214" s="88">
        <f t="shared" ca="1" si="209"/>
        <v>24.045503722731468</v>
      </c>
      <c r="AZ214" s="88">
        <f t="shared" ca="1" si="209"/>
        <v>24.526413797186091</v>
      </c>
      <c r="BA214" s="88">
        <f t="shared" ca="1" si="209"/>
        <v>25.016942073129815</v>
      </c>
      <c r="BB214" s="88">
        <f t="shared" ca="1" si="209"/>
        <v>25.517280914592412</v>
      </c>
      <c r="BC214" s="88">
        <f t="shared" ca="1" si="209"/>
        <v>26.027626532884263</v>
      </c>
      <c r="BD214" s="88">
        <f t="shared" ca="1" si="209"/>
        <v>26.548179063541944</v>
      </c>
      <c r="BE214" s="88">
        <f t="shared" ca="1" si="209"/>
        <v>27.079142644812787</v>
      </c>
      <c r="BF214" s="88">
        <f t="shared" ca="1" si="209"/>
        <v>27.620725497709039</v>
      </c>
      <c r="BG214" s="88">
        <f t="shared" ca="1" si="209"/>
        <v>28.173140007663225</v>
      </c>
      <c r="BH214" s="88">
        <f t="shared" ca="1" si="209"/>
        <v>28.736602807816478</v>
      </c>
      <c r="BI214" s="88">
        <f t="shared" ca="1" si="209"/>
        <v>29.31133486397281</v>
      </c>
      <c r="BJ214" s="88">
        <f t="shared" ca="1" si="209"/>
        <v>29.897561561252267</v>
      </c>
      <c r="BK214" s="88">
        <f t="shared" ca="1" si="209"/>
        <v>30.495512792477314</v>
      </c>
      <c r="BL214" s="88">
        <f t="shared" ca="1" si="209"/>
        <v>31.105423048326859</v>
      </c>
      <c r="BM214" s="88">
        <f t="shared" ca="1" si="209"/>
        <v>31.727531509293403</v>
      </c>
      <c r="BN214" s="88">
        <f t="shared" ca="1" si="209"/>
        <v>32.362082139479263</v>
      </c>
      <c r="BO214" s="88">
        <f t="shared" ca="1" si="209"/>
        <v>33.009323782268858</v>
      </c>
      <c r="BP214" s="88">
        <f t="shared" ca="1" si="209"/>
        <v>33.669510257914219</v>
      </c>
      <c r="BQ214" s="88">
        <f t="shared" ca="1" si="209"/>
        <v>34.342900463072517</v>
      </c>
      <c r="BR214" s="88">
        <f t="shared" ca="1" si="209"/>
        <v>35.029758472333967</v>
      </c>
      <c r="BS214" s="88">
        <f t="shared" ref="BS214:CE214" ca="1" si="210">BS207*BS202</f>
        <v>35.730353641780638</v>
      </c>
      <c r="BT214" s="88">
        <f t="shared" ca="1" si="210"/>
        <v>36.444960714616258</v>
      </c>
      <c r="BU214" s="88">
        <f t="shared" ca="1" si="210"/>
        <v>37.173859928908584</v>
      </c>
      <c r="BV214" s="88">
        <f t="shared" ca="1" si="210"/>
        <v>37.917337127486753</v>
      </c>
      <c r="BW214" s="88">
        <f t="shared" ca="1" si="210"/>
        <v>38.675683870036487</v>
      </c>
      <c r="BX214" s="88">
        <f t="shared" ca="1" si="210"/>
        <v>39.449197547437215</v>
      </c>
      <c r="BY214" s="88">
        <f t="shared" ca="1" si="210"/>
        <v>40.238181498385963</v>
      </c>
      <c r="BZ214" s="88">
        <f t="shared" ca="1" si="210"/>
        <v>41.042945128353672</v>
      </c>
      <c r="CA214" s="88">
        <f t="shared" ca="1" si="210"/>
        <v>41.863804030920761</v>
      </c>
      <c r="CB214" s="88">
        <f t="shared" ca="1" si="210"/>
        <v>42.701080111539156</v>
      </c>
      <c r="CC214" s="88">
        <f t="shared" ca="1" si="210"/>
        <v>43.55510171376995</v>
      </c>
      <c r="CD214" s="88">
        <f t="shared" ca="1" si="210"/>
        <v>44.426203748045353</v>
      </c>
      <c r="CE214" s="88">
        <f t="shared" ca="1" si="210"/>
        <v>45.314727823006265</v>
      </c>
    </row>
    <row r="215" spans="2:83" x14ac:dyDescent="0.35">
      <c r="B215" s="7" t="s">
        <v>48</v>
      </c>
      <c r="C215" s="7"/>
      <c r="D215" s="7"/>
      <c r="E215" s="7"/>
      <c r="F215" s="7"/>
      <c r="G215" s="9">
        <f t="shared" ref="G215:AL215" ca="1" si="211">G211-SUM(G212:G214)</f>
        <v>0</v>
      </c>
      <c r="H215" s="9">
        <f t="shared" ca="1" si="211"/>
        <v>0</v>
      </c>
      <c r="I215" s="9">
        <f t="shared" ca="1" si="211"/>
        <v>0</v>
      </c>
      <c r="J215" s="9">
        <f t="shared" ca="1" si="211"/>
        <v>0</v>
      </c>
      <c r="K215" s="9">
        <f t="shared" ca="1" si="211"/>
        <v>0</v>
      </c>
      <c r="L215" s="9">
        <f t="shared" ca="1" si="211"/>
        <v>0</v>
      </c>
      <c r="M215" s="9">
        <f t="shared" ca="1" si="211"/>
        <v>0</v>
      </c>
      <c r="N215" s="9">
        <f t="shared" ca="1" si="211"/>
        <v>0</v>
      </c>
      <c r="O215" s="9">
        <f t="shared" ca="1" si="211"/>
        <v>-32.675464501973238</v>
      </c>
      <c r="P215" s="9">
        <f t="shared" ca="1" si="211"/>
        <v>-39.561844879869057</v>
      </c>
      <c r="Q215" s="9">
        <f t="shared" ca="1" si="211"/>
        <v>-56.777642564407984</v>
      </c>
      <c r="R215" s="9">
        <f t="shared" ca="1" si="211"/>
        <v>-87.191260708518314</v>
      </c>
      <c r="S215" s="9">
        <f t="shared" ca="1" si="211"/>
        <v>-63.220634063994964</v>
      </c>
      <c r="T215" s="9">
        <f t="shared" ca="1" si="211"/>
        <v>-28.183685717929279</v>
      </c>
      <c r="U215" s="9">
        <f t="shared" ca="1" si="211"/>
        <v>-50.005740618208847</v>
      </c>
      <c r="V215" s="9">
        <f t="shared" ca="1" si="211"/>
        <v>-91.752935325210046</v>
      </c>
      <c r="W215" s="9">
        <f t="shared" ca="1" si="211"/>
        <v>-147.19072390710028</v>
      </c>
      <c r="X215" s="9">
        <f t="shared" ca="1" si="211"/>
        <v>-175.9849797729197</v>
      </c>
      <c r="Y215" s="9">
        <f t="shared" ca="1" si="211"/>
        <v>-221.38134470581878</v>
      </c>
      <c r="Z215" s="9">
        <f t="shared" ca="1" si="211"/>
        <v>-275.74818993336896</v>
      </c>
      <c r="AA215" s="9">
        <f t="shared" ca="1" si="211"/>
        <v>-327.65011024704546</v>
      </c>
      <c r="AB215" s="9">
        <f t="shared" ca="1" si="211"/>
        <v>-427.15179940053014</v>
      </c>
      <c r="AC215" s="9">
        <f t="shared" ca="1" si="211"/>
        <v>-461.64272006964336</v>
      </c>
      <c r="AD215" s="9">
        <f t="shared" ca="1" si="211"/>
        <v>-485.31833107882477</v>
      </c>
      <c r="AE215" s="9">
        <f t="shared" ca="1" si="211"/>
        <v>-495.02469770040142</v>
      </c>
      <c r="AF215" s="9">
        <f t="shared" ca="1" si="211"/>
        <v>-504.92519165440956</v>
      </c>
      <c r="AG215" s="9">
        <f t="shared" ca="1" si="211"/>
        <v>-515.02369548749743</v>
      </c>
      <c r="AH215" s="9">
        <f t="shared" ca="1" si="211"/>
        <v>-525.32416939724749</v>
      </c>
      <c r="AI215" s="9">
        <f t="shared" ca="1" si="211"/>
        <v>-535.83065278519234</v>
      </c>
      <c r="AJ215" s="9">
        <f t="shared" ca="1" si="211"/>
        <v>-546.54726584089622</v>
      </c>
      <c r="AK215" s="9">
        <f t="shared" ca="1" si="211"/>
        <v>-557.47821115771421</v>
      </c>
      <c r="AL215" s="9">
        <f t="shared" ca="1" si="211"/>
        <v>-568.62777538086846</v>
      </c>
      <c r="AM215" s="9">
        <f t="shared" ref="AM215:BR215" ca="1" si="212">AM211-SUM(AM212:AM214)</f>
        <v>-580.00033088848591</v>
      </c>
      <c r="AN215" s="9">
        <f t="shared" ca="1" si="212"/>
        <v>-591.60033750625564</v>
      </c>
      <c r="AO215" s="9">
        <f t="shared" ca="1" si="212"/>
        <v>-603.4323442563807</v>
      </c>
      <c r="AP215" s="9">
        <f t="shared" ca="1" si="212"/>
        <v>-615.50099114150839</v>
      </c>
      <c r="AQ215" s="9">
        <f t="shared" ca="1" si="212"/>
        <v>-627.81101096433872</v>
      </c>
      <c r="AR215" s="9">
        <f t="shared" ca="1" si="212"/>
        <v>-640.36723118362534</v>
      </c>
      <c r="AS215" s="9">
        <f t="shared" ca="1" si="212"/>
        <v>-653.17457580729797</v>
      </c>
      <c r="AT215" s="9">
        <f t="shared" ca="1" si="212"/>
        <v>-666.23806732344383</v>
      </c>
      <c r="AU215" s="9">
        <f t="shared" ca="1" si="212"/>
        <v>-679.56282866991273</v>
      </c>
      <c r="AV215" s="9">
        <f t="shared" ca="1" si="212"/>
        <v>-693.15408524331087</v>
      </c>
      <c r="AW215" s="9">
        <f t="shared" ca="1" si="212"/>
        <v>-707.01716694817731</v>
      </c>
      <c r="AX215" s="9">
        <f t="shared" ca="1" si="212"/>
        <v>-721.15751028714067</v>
      </c>
      <c r="AY215" s="9">
        <f t="shared" ca="1" si="212"/>
        <v>-735.58066049288323</v>
      </c>
      <c r="AZ215" s="9">
        <f t="shared" ca="1" si="212"/>
        <v>-750.29227370274111</v>
      </c>
      <c r="BA215" s="9">
        <f t="shared" ca="1" si="212"/>
        <v>-765.29811917679581</v>
      </c>
      <c r="BB215" s="9">
        <f t="shared" ca="1" si="212"/>
        <v>-780.60408156033202</v>
      </c>
      <c r="BC215" s="9">
        <f t="shared" ca="1" si="212"/>
        <v>-796.21616319153873</v>
      </c>
      <c r="BD215" s="9">
        <f t="shared" ca="1" si="212"/>
        <v>-812.14048645536923</v>
      </c>
      <c r="BE215" s="9">
        <f t="shared" ca="1" si="212"/>
        <v>-828.38329618447654</v>
      </c>
      <c r="BF215" s="9">
        <f t="shared" ca="1" si="212"/>
        <v>-844.95096210816644</v>
      </c>
      <c r="BG215" s="9">
        <f t="shared" ca="1" si="212"/>
        <v>-861.8499813503297</v>
      </c>
      <c r="BH215" s="9">
        <f t="shared" ca="1" si="212"/>
        <v>-879.08698097733645</v>
      </c>
      <c r="BI215" s="9">
        <f t="shared" ca="1" si="212"/>
        <v>-896.66872059688319</v>
      </c>
      <c r="BJ215" s="9">
        <f t="shared" ca="1" si="212"/>
        <v>-914.60209500882081</v>
      </c>
      <c r="BK215" s="9">
        <f t="shared" ca="1" si="212"/>
        <v>-932.89413690899687</v>
      </c>
      <c r="BL215" s="9">
        <f t="shared" ca="1" si="212"/>
        <v>-951.55201964717708</v>
      </c>
      <c r="BM215" s="9">
        <f t="shared" ca="1" si="212"/>
        <v>-970.58306004012047</v>
      </c>
      <c r="BN215" s="9">
        <f t="shared" ca="1" si="212"/>
        <v>-989.99472124092324</v>
      </c>
      <c r="BO215" s="9">
        <f t="shared" ca="1" si="212"/>
        <v>-1009.7946156657417</v>
      </c>
      <c r="BP215" s="9">
        <f t="shared" ca="1" si="212"/>
        <v>-1029.9905079790565</v>
      </c>
      <c r="BQ215" s="9">
        <f t="shared" ca="1" si="212"/>
        <v>-1050.5903181386375</v>
      </c>
      <c r="BR215" s="9">
        <f t="shared" ca="1" si="212"/>
        <v>-1071.6021245014103</v>
      </c>
      <c r="BS215" s="9">
        <f t="shared" ref="BS215:CE215" ca="1" si="213">BS211-SUM(BS212:BS214)</f>
        <v>-1093.0341669914385</v>
      </c>
      <c r="BT215" s="9">
        <f t="shared" ca="1" si="213"/>
        <v>-1114.8948503312672</v>
      </c>
      <c r="BU215" s="9">
        <f t="shared" ca="1" si="213"/>
        <v>-1137.1927473378928</v>
      </c>
      <c r="BV215" s="9">
        <f t="shared" ca="1" si="213"/>
        <v>-1159.93660228465</v>
      </c>
      <c r="BW215" s="9">
        <f t="shared" ca="1" si="213"/>
        <v>-1183.1353343303435</v>
      </c>
      <c r="BX215" s="9">
        <f t="shared" ca="1" si="213"/>
        <v>-1206.7980410169503</v>
      </c>
      <c r="BY215" s="9">
        <f t="shared" ca="1" si="213"/>
        <v>-1230.9340018372895</v>
      </c>
      <c r="BZ215" s="9">
        <f t="shared" ca="1" si="213"/>
        <v>-1255.552681874035</v>
      </c>
      <c r="CA215" s="9">
        <f t="shared" ca="1" si="213"/>
        <v>-1280.6637355115158</v>
      </c>
      <c r="CB215" s="9">
        <f t="shared" ca="1" si="213"/>
        <v>-1306.2770102217462</v>
      </c>
      <c r="CC215" s="9">
        <f t="shared" ca="1" si="213"/>
        <v>-1332.4025504261813</v>
      </c>
      <c r="CD215" s="9">
        <f t="shared" ca="1" si="213"/>
        <v>-1347.8254645278378</v>
      </c>
      <c r="CE215" s="9">
        <f t="shared" ca="1" si="213"/>
        <v>-1363.4834757003798</v>
      </c>
    </row>
    <row r="217" spans="2:83" x14ac:dyDescent="0.35">
      <c r="B217" s="7" t="s">
        <v>145</v>
      </c>
      <c r="E217" t="s">
        <v>110</v>
      </c>
      <c r="G217" s="93">
        <f>E9*E16/SUM(E16:E17) + E10*E17/SUM(E16:E17)</f>
        <v>25</v>
      </c>
      <c r="AG217" s="44"/>
    </row>
    <row r="218" spans="2:83" x14ac:dyDescent="0.35">
      <c r="B218" s="6"/>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row>
    <row r="219" spans="2:83" x14ac:dyDescent="0.35">
      <c r="B219" t="s">
        <v>118</v>
      </c>
      <c r="G219" s="43">
        <f t="shared" ref="G219:AG219" ca="1" si="214">NPV(discount_rate,OFFSET(G184,,,1,$G$217))</f>
        <v>3547.3828991019441</v>
      </c>
      <c r="H219" s="43">
        <f t="shared" ca="1" si="214"/>
        <v>3615.1801664615668</v>
      </c>
      <c r="I219" s="43">
        <f t="shared" ca="1" si="214"/>
        <v>3709.0194233432399</v>
      </c>
      <c r="J219" s="43">
        <f t="shared" ca="1" si="214"/>
        <v>3740.3402541667383</v>
      </c>
      <c r="K219" s="43">
        <f t="shared" ca="1" si="214"/>
        <v>3771.9567186373606</v>
      </c>
      <c r="L219" s="43">
        <f t="shared" ca="1" si="214"/>
        <v>3668.5204497080463</v>
      </c>
      <c r="M219" s="43">
        <f t="shared" ca="1" si="214"/>
        <v>3569.203309889263</v>
      </c>
      <c r="N219" s="43">
        <f t="shared" ca="1" si="214"/>
        <v>3497.4734152581618</v>
      </c>
      <c r="O219" s="43">
        <f t="shared" ca="1" si="214"/>
        <v>3427.4521889290681</v>
      </c>
      <c r="P219" s="43">
        <f t="shared" ca="1" si="214"/>
        <v>3384.4643786880224</v>
      </c>
      <c r="Q219" s="43">
        <f t="shared" ca="1" si="214"/>
        <v>3338.6868826924701</v>
      </c>
      <c r="R219" s="43">
        <f t="shared" ca="1" si="214"/>
        <v>3302.3639769630863</v>
      </c>
      <c r="S219" s="43">
        <f t="shared" ca="1" si="214"/>
        <v>3287.9195110134783</v>
      </c>
      <c r="T219" s="43">
        <f t="shared" ca="1" si="214"/>
        <v>3274.1124941194626</v>
      </c>
      <c r="U219" s="43">
        <f t="shared" ca="1" si="214"/>
        <v>3260.9329243965885</v>
      </c>
      <c r="V219" s="43">
        <f t="shared" ca="1" si="214"/>
        <v>3248.371059482015</v>
      </c>
      <c r="W219" s="43">
        <f t="shared" ca="1" si="214"/>
        <v>3246.6551404542079</v>
      </c>
      <c r="X219" s="43">
        <f t="shared" ca="1" si="214"/>
        <v>3260.0364487785978</v>
      </c>
      <c r="Y219" s="43">
        <f t="shared" ca="1" si="214"/>
        <v>3273.6367688474011</v>
      </c>
      <c r="Z219" s="43">
        <f t="shared" ca="1" si="214"/>
        <v>3287.4582473911169</v>
      </c>
      <c r="AA219" s="43">
        <f t="shared" ca="1" si="214"/>
        <v>3301.5030652038199</v>
      </c>
      <c r="AB219" s="43">
        <f t="shared" ca="1" si="214"/>
        <v>3315.7734377067532</v>
      </c>
      <c r="AC219" s="43">
        <f t="shared" ca="1" si="214"/>
        <v>3382.0889064608887</v>
      </c>
      <c r="AD219" s="43">
        <f t="shared" ca="1" si="214"/>
        <v>3449.7306845901066</v>
      </c>
      <c r="AE219" s="43">
        <f t="shared" ca="1" si="214"/>
        <v>3518.7252982819082</v>
      </c>
      <c r="AF219" s="43">
        <f t="shared" ca="1" si="214"/>
        <v>3589.0998042475462</v>
      </c>
      <c r="AG219" s="43">
        <f t="shared" ca="1" si="214"/>
        <v>3660.8818003324973</v>
      </c>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row>
    <row r="220" spans="2:83" x14ac:dyDescent="0.35">
      <c r="B220" t="s">
        <v>40</v>
      </c>
      <c r="G220" s="43">
        <f t="shared" ref="G220:AG220" ca="1" si="215">NPV(discount_rate,OFFSET(G212,,,1,$G$217))</f>
        <v>1873.1161093154994</v>
      </c>
      <c r="H220" s="43">
        <f t="shared" ca="1" si="215"/>
        <v>1888.646897025523</v>
      </c>
      <c r="I220" s="43">
        <f t="shared" ca="1" si="215"/>
        <v>1916.042684779288</v>
      </c>
      <c r="J220" s="43">
        <f t="shared" ca="1" si="215"/>
        <v>1954.0710701562391</v>
      </c>
      <c r="K220" s="43">
        <f t="shared" ca="1" si="215"/>
        <v>1993.0745488057096</v>
      </c>
      <c r="L220" s="43">
        <f t="shared" ca="1" si="215"/>
        <v>2035.8817671153759</v>
      </c>
      <c r="M220" s="43">
        <f t="shared" ca="1" si="215"/>
        <v>2085.5655742906765</v>
      </c>
      <c r="N220" s="43">
        <f t="shared" ca="1" si="215"/>
        <v>2140.6483219350293</v>
      </c>
      <c r="O220" s="43">
        <f t="shared" ca="1" si="215"/>
        <v>2198.0822937021208</v>
      </c>
      <c r="P220" s="43">
        <f t="shared" ca="1" si="215"/>
        <v>2258.2177457871662</v>
      </c>
      <c r="Q220" s="43">
        <f t="shared" ca="1" si="215"/>
        <v>2317.7291520972608</v>
      </c>
      <c r="R220" s="43">
        <f t="shared" ca="1" si="215"/>
        <v>2377.2637708781554</v>
      </c>
      <c r="S220" s="43">
        <f t="shared" ca="1" si="215"/>
        <v>2435.2225347426083</v>
      </c>
      <c r="T220" s="43">
        <f t="shared" ca="1" si="215"/>
        <v>2497.8644211802703</v>
      </c>
      <c r="U220" s="43">
        <f t="shared" ca="1" si="215"/>
        <v>2561.9021884405533</v>
      </c>
      <c r="V220" s="43">
        <f t="shared" ca="1" si="215"/>
        <v>2624.8073216584448</v>
      </c>
      <c r="W220" s="43">
        <f t="shared" ca="1" si="215"/>
        <v>2684.6741450247191</v>
      </c>
      <c r="X220" s="43">
        <f t="shared" ca="1" si="215"/>
        <v>2740.21289864549</v>
      </c>
      <c r="Y220" s="43">
        <f t="shared" ca="1" si="215"/>
        <v>2800.3976487375535</v>
      </c>
      <c r="Z220" s="43">
        <f t="shared" ca="1" si="215"/>
        <v>2861.5595349349405</v>
      </c>
      <c r="AA220" s="43">
        <f t="shared" ca="1" si="215"/>
        <v>2924.2078350050128</v>
      </c>
      <c r="AB220" s="43">
        <f t="shared" ca="1" si="215"/>
        <v>2986.1663088541441</v>
      </c>
      <c r="AC220" s="43">
        <f t="shared" ca="1" si="215"/>
        <v>3045.8896350312266</v>
      </c>
      <c r="AD220" s="43">
        <f t="shared" ca="1" si="215"/>
        <v>3106.8074277318506</v>
      </c>
      <c r="AE220" s="43">
        <f t="shared" ca="1" si="215"/>
        <v>3168.9435762864887</v>
      </c>
      <c r="AF220" s="43">
        <f t="shared" ca="1" si="215"/>
        <v>3232.3224478122183</v>
      </c>
      <c r="AG220" s="43">
        <f t="shared" ca="1" si="215"/>
        <v>3296.9688967684624</v>
      </c>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row>
    <row r="221" spans="2:83" x14ac:dyDescent="0.35">
      <c r="B221" t="s">
        <v>41</v>
      </c>
      <c r="G221" s="43">
        <f t="shared" ref="G221:AG221" ca="1" si="216">NPV(discount_rate,OFFSET(G213,,,1,$G$217))</f>
        <v>1824.0797805467128</v>
      </c>
      <c r="H221" s="43">
        <f t="shared" ca="1" si="216"/>
        <v>2020.8559656767816</v>
      </c>
      <c r="I221" s="43">
        <f t="shared" ca="1" si="216"/>
        <v>2230.8607836204037</v>
      </c>
      <c r="J221" s="43">
        <f t="shared" ca="1" si="216"/>
        <v>2439.5669282685367</v>
      </c>
      <c r="K221" s="43">
        <f t="shared" ca="1" si="216"/>
        <v>2646.6656050567167</v>
      </c>
      <c r="L221" s="43">
        <f t="shared" ca="1" si="216"/>
        <v>2847.9906885936211</v>
      </c>
      <c r="M221" s="43">
        <f t="shared" ca="1" si="216"/>
        <v>3044.0911697212005</v>
      </c>
      <c r="N221" s="43">
        <f t="shared" ca="1" si="216"/>
        <v>3239.5756783960887</v>
      </c>
      <c r="O221" s="43">
        <f t="shared" ca="1" si="216"/>
        <v>3417.4499567781377</v>
      </c>
      <c r="P221" s="43">
        <f t="shared" ca="1" si="216"/>
        <v>3564.1194288844813</v>
      </c>
      <c r="Q221" s="43">
        <f t="shared" ca="1" si="216"/>
        <v>3722.4265173357658</v>
      </c>
      <c r="R221" s="43">
        <f t="shared" ca="1" si="216"/>
        <v>3894.6955556537337</v>
      </c>
      <c r="S221" s="43">
        <f t="shared" ca="1" si="216"/>
        <v>4080.8280119784736</v>
      </c>
      <c r="T221" s="43">
        <f t="shared" ca="1" si="216"/>
        <v>4307.0069301875947</v>
      </c>
      <c r="U221" s="43">
        <f t="shared" ca="1" si="216"/>
        <v>4590.7929552853666</v>
      </c>
      <c r="V221" s="43">
        <f t="shared" ca="1" si="216"/>
        <v>4882.1050634799094</v>
      </c>
      <c r="W221" s="43">
        <f t="shared" ca="1" si="216"/>
        <v>5173.5708666702531</v>
      </c>
      <c r="X221" s="43">
        <f t="shared" ca="1" si="216"/>
        <v>5456.0350772927341</v>
      </c>
      <c r="Y221" s="43">
        <f t="shared" ca="1" si="216"/>
        <v>5730.209746311155</v>
      </c>
      <c r="Z221" s="43">
        <f t="shared" ca="1" si="216"/>
        <v>5983.1457035358198</v>
      </c>
      <c r="AA221" s="43">
        <f t="shared" ca="1" si="216"/>
        <v>6203.8755005115172</v>
      </c>
      <c r="AB221" s="43">
        <f t="shared" ca="1" si="216"/>
        <v>6394.7886562711756</v>
      </c>
      <c r="AC221" s="43">
        <f t="shared" ca="1" si="216"/>
        <v>6559.4114091483571</v>
      </c>
      <c r="AD221" s="43">
        <f t="shared" ca="1" si="216"/>
        <v>6704.0598019238578</v>
      </c>
      <c r="AE221" s="43">
        <f t="shared" ca="1" si="216"/>
        <v>6838.140997962334</v>
      </c>
      <c r="AF221" s="43">
        <f t="shared" ca="1" si="216"/>
        <v>6974.9038179215804</v>
      </c>
      <c r="AG221" s="43">
        <f t="shared" ca="1" si="216"/>
        <v>7114.4018942800121</v>
      </c>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row>
    <row r="222" spans="2:83" x14ac:dyDescent="0.35">
      <c r="B222" t="s">
        <v>42</v>
      </c>
      <c r="G222" s="43">
        <f t="shared" ref="G222:AG222" ca="1" si="217">NPV(discount_rate,OFFSET(G214,,,1,$G$217))</f>
        <v>684.0086683385</v>
      </c>
      <c r="H222" s="43">
        <f t="shared" ca="1" si="217"/>
        <v>687.11085443805359</v>
      </c>
      <c r="I222" s="43">
        <f t="shared" ca="1" si="217"/>
        <v>703.67192349702282</v>
      </c>
      <c r="J222" s="43">
        <f t="shared" ca="1" si="217"/>
        <v>661.83913404847431</v>
      </c>
      <c r="K222" s="43">
        <f t="shared" ca="1" si="217"/>
        <v>635.41070572743001</v>
      </c>
      <c r="L222" s="43">
        <f t="shared" ca="1" si="217"/>
        <v>491.46862318127558</v>
      </c>
      <c r="M222" s="43">
        <f t="shared" ca="1" si="217"/>
        <v>366.7362832489153</v>
      </c>
      <c r="N222" s="43">
        <f t="shared" ca="1" si="217"/>
        <v>282.81058757087879</v>
      </c>
      <c r="O222" s="43">
        <f t="shared" ca="1" si="217"/>
        <v>235.20741471791064</v>
      </c>
      <c r="P222" s="43">
        <f t="shared" ca="1" si="217"/>
        <v>231.27234633385871</v>
      </c>
      <c r="Q222" s="43">
        <f t="shared" ca="1" si="217"/>
        <v>226.62791376460183</v>
      </c>
      <c r="R222" s="43">
        <f t="shared" ca="1" si="217"/>
        <v>221.21389134075656</v>
      </c>
      <c r="S222" s="43">
        <f t="shared" ca="1" si="217"/>
        <v>216.26992538840869</v>
      </c>
      <c r="T222" s="43">
        <f t="shared" ca="1" si="217"/>
        <v>211.87372437836626</v>
      </c>
      <c r="U222" s="43">
        <f t="shared" ca="1" si="217"/>
        <v>208.1100591616989</v>
      </c>
      <c r="V222" s="43">
        <f t="shared" ca="1" si="217"/>
        <v>205.07131675223249</v>
      </c>
      <c r="W222" s="43">
        <f t="shared" ca="1" si="217"/>
        <v>202.85809550845218</v>
      </c>
      <c r="X222" s="43">
        <f t="shared" ca="1" si="217"/>
        <v>201.57984476060713</v>
      </c>
      <c r="Y222" s="43">
        <f t="shared" ca="1" si="217"/>
        <v>201.35555215171692</v>
      </c>
      <c r="Z222" s="43">
        <f t="shared" ca="1" si="217"/>
        <v>202.04588996397683</v>
      </c>
      <c r="AA222" s="43">
        <f t="shared" ca="1" si="217"/>
        <v>203.76084221790552</v>
      </c>
      <c r="AB222" s="43">
        <f t="shared" ca="1" si="217"/>
        <v>206.61977800599766</v>
      </c>
      <c r="AC222" s="43">
        <f t="shared" ca="1" si="217"/>
        <v>210.75217356611759</v>
      </c>
      <c r="AD222" s="43">
        <f t="shared" ca="1" si="217"/>
        <v>214.96721703743995</v>
      </c>
      <c r="AE222" s="43">
        <f t="shared" ca="1" si="217"/>
        <v>219.26656137818881</v>
      </c>
      <c r="AF222" s="43">
        <f t="shared" ca="1" si="217"/>
        <v>223.65189260575252</v>
      </c>
      <c r="AG222" s="43">
        <f t="shared" ca="1" si="217"/>
        <v>228.12493045786755</v>
      </c>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row>
    <row r="223" spans="2:83" x14ac:dyDescent="0.35">
      <c r="B223" s="91" t="s">
        <v>48</v>
      </c>
      <c r="C223" s="91"/>
      <c r="D223" s="91"/>
      <c r="E223" s="91"/>
      <c r="F223" s="91"/>
      <c r="G223" s="92">
        <f t="shared" ref="G223:AG223" ca="1" si="218">G219-SUM(G220:G222)</f>
        <v>-833.82165909876812</v>
      </c>
      <c r="H223" s="92">
        <f t="shared" ca="1" si="218"/>
        <v>-981.43355067879202</v>
      </c>
      <c r="I223" s="92">
        <f t="shared" ca="1" si="218"/>
        <v>-1141.5559685534749</v>
      </c>
      <c r="J223" s="92">
        <f t="shared" ca="1" si="218"/>
        <v>-1315.1368783065118</v>
      </c>
      <c r="K223" s="92">
        <f t="shared" ca="1" si="218"/>
        <v>-1503.1941409524952</v>
      </c>
      <c r="L223" s="92">
        <f t="shared" ca="1" si="218"/>
        <v>-1706.8206291822266</v>
      </c>
      <c r="M223" s="92">
        <f t="shared" ca="1" si="218"/>
        <v>-1927.1897173715292</v>
      </c>
      <c r="N223" s="92">
        <f t="shared" ca="1" si="218"/>
        <v>-2165.5611726438351</v>
      </c>
      <c r="O223" s="92">
        <f t="shared" ca="1" si="218"/>
        <v>-2423.2874762691017</v>
      </c>
      <c r="P223" s="92">
        <f t="shared" ca="1" si="218"/>
        <v>-2669.145142317484</v>
      </c>
      <c r="Q223" s="92">
        <f t="shared" ca="1" si="218"/>
        <v>-2928.096700505158</v>
      </c>
      <c r="R223" s="92">
        <f t="shared" ca="1" si="218"/>
        <v>-3190.8092409095589</v>
      </c>
      <c r="S223" s="92">
        <f t="shared" ca="1" si="218"/>
        <v>-3444.4009610960125</v>
      </c>
      <c r="T223" s="92">
        <f t="shared" ca="1" si="218"/>
        <v>-3742.6325816267686</v>
      </c>
      <c r="U223" s="92">
        <f t="shared" ca="1" si="218"/>
        <v>-4099.8722784910296</v>
      </c>
      <c r="V223" s="92">
        <f t="shared" ca="1" si="218"/>
        <v>-4463.6126424085714</v>
      </c>
      <c r="W223" s="92">
        <f t="shared" ca="1" si="218"/>
        <v>-4814.4479667492169</v>
      </c>
      <c r="X223" s="92">
        <f t="shared" ca="1" si="218"/>
        <v>-5137.7913719202334</v>
      </c>
      <c r="Y223" s="92">
        <f t="shared" ca="1" si="218"/>
        <v>-5458.3261783530243</v>
      </c>
      <c r="Z223" s="92">
        <f t="shared" ca="1" si="218"/>
        <v>-5759.2928810436197</v>
      </c>
      <c r="AA223" s="92">
        <f t="shared" ca="1" si="218"/>
        <v>-6030.3411125306156</v>
      </c>
      <c r="AB223" s="92">
        <f t="shared" ca="1" si="218"/>
        <v>-6271.8013054245639</v>
      </c>
      <c r="AC223" s="92">
        <f t="shared" ca="1" si="218"/>
        <v>-6433.9643112848116</v>
      </c>
      <c r="AD223" s="92">
        <f t="shared" ca="1" si="218"/>
        <v>-6576.1037621030418</v>
      </c>
      <c r="AE223" s="92">
        <f t="shared" ca="1" si="218"/>
        <v>-6707.6258373451037</v>
      </c>
      <c r="AF223" s="92">
        <f t="shared" ca="1" si="218"/>
        <v>-6841.7783540920063</v>
      </c>
      <c r="AG223" s="92">
        <f t="shared" ca="1" si="218"/>
        <v>-6978.6139211738428</v>
      </c>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row>
    <row r="226" spans="5:37" x14ac:dyDescent="0.35">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row>
    <row r="227" spans="5:37" x14ac:dyDescent="0.35">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row>
    <row r="228" spans="5:37" x14ac:dyDescent="0.35">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row>
    <row r="229" spans="5:37" x14ac:dyDescent="0.35">
      <c r="E229" s="44"/>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row>
  </sheetData>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88AB-D0D9-A84D-B14C-587C9A3F8FD0}">
  <dimension ref="A1:CE229"/>
  <sheetViews>
    <sheetView showGridLines="0" zoomScaleNormal="100" workbookViewId="0"/>
  </sheetViews>
  <sheetFormatPr defaultColWidth="8.81640625" defaultRowHeight="14.5" x14ac:dyDescent="0.35"/>
  <cols>
    <col min="1" max="1" width="9.6328125" bestFit="1" customWidth="1"/>
    <col min="2" max="2" width="32.453125" bestFit="1" customWidth="1"/>
    <col min="3" max="3" width="1.453125" customWidth="1"/>
    <col min="4" max="4" width="13.1796875" customWidth="1"/>
    <col min="5" max="5" width="20.1796875" bestFit="1" customWidth="1"/>
    <col min="6" max="6" width="1.453125" customWidth="1"/>
    <col min="7" max="83" width="9.6328125" customWidth="1"/>
  </cols>
  <sheetData>
    <row r="1" spans="1:83" s="13" customFormat="1" ht="21" x14ac:dyDescent="0.5">
      <c r="A1" s="11" t="s">
        <v>141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row>
    <row r="7" spans="1:83" x14ac:dyDescent="0.35">
      <c r="B7" s="4" t="s">
        <v>21</v>
      </c>
      <c r="D7" s="42"/>
      <c r="E7" s="42"/>
    </row>
    <row r="8" spans="1:83" x14ac:dyDescent="0.35">
      <c r="B8" t="s">
        <v>22</v>
      </c>
      <c r="D8" s="97" t="s">
        <v>20</v>
      </c>
      <c r="E8" s="100">
        <f>'Calculations - 4hr'!discount_rate</f>
        <v>7.2999999999999995E-2</v>
      </c>
    </row>
    <row r="9" spans="1:83" x14ac:dyDescent="0.35">
      <c r="B9" t="s">
        <v>23</v>
      </c>
      <c r="D9" s="97" t="s">
        <v>47</v>
      </c>
      <c r="E9" s="101">
        <f>'Calculations - 4hr'!E9</f>
        <v>30</v>
      </c>
    </row>
    <row r="10" spans="1:83" x14ac:dyDescent="0.35">
      <c r="B10" t="s">
        <v>24</v>
      </c>
      <c r="D10" s="97" t="s">
        <v>47</v>
      </c>
      <c r="E10" s="101">
        <f>'Calculations - 4hr'!E10</f>
        <v>20</v>
      </c>
    </row>
    <row r="11" spans="1:83" x14ac:dyDescent="0.35">
      <c r="B11" t="s">
        <v>25</v>
      </c>
      <c r="D11" s="97" t="s">
        <v>17</v>
      </c>
      <c r="E11" s="47">
        <f>'Calculations - 4hr'!E11</f>
        <v>38.700000000000003</v>
      </c>
    </row>
    <row r="12" spans="1:83" x14ac:dyDescent="0.35">
      <c r="B12" t="s">
        <v>54</v>
      </c>
      <c r="D12" s="97" t="s">
        <v>20</v>
      </c>
      <c r="E12" s="64">
        <f>'Calculations - 4hr'!E12</f>
        <v>0.02</v>
      </c>
    </row>
    <row r="13" spans="1:83" x14ac:dyDescent="0.35">
      <c r="B13" t="s">
        <v>124</v>
      </c>
      <c r="D13" s="98" t="s">
        <v>47</v>
      </c>
      <c r="E13" s="101">
        <f>'Calculations - 4hr'!E13</f>
        <v>2</v>
      </c>
    </row>
    <row r="14" spans="1:83" x14ac:dyDescent="0.35">
      <c r="B14" t="s">
        <v>111</v>
      </c>
      <c r="D14" s="97" t="s">
        <v>49</v>
      </c>
      <c r="E14" s="101">
        <f>'Calculations - 4hr'!E14</f>
        <v>2045</v>
      </c>
    </row>
    <row r="16" spans="1:83" x14ac:dyDescent="0.35">
      <c r="B16" t="s">
        <v>1</v>
      </c>
      <c r="D16" s="97" t="s">
        <v>94</v>
      </c>
      <c r="E16" s="18">
        <v>1</v>
      </c>
    </row>
    <row r="17" spans="2:83" x14ac:dyDescent="0.35">
      <c r="B17" t="s">
        <v>93</v>
      </c>
      <c r="D17" s="97" t="s">
        <v>94</v>
      </c>
      <c r="E17" s="18">
        <v>1</v>
      </c>
    </row>
    <row r="28" spans="2:83" x14ac:dyDescent="0.35">
      <c r="B28" s="5"/>
      <c r="C28" s="5"/>
      <c r="D28" s="5"/>
      <c r="E28" s="5"/>
      <c r="F28" s="5"/>
      <c r="G28" s="16">
        <v>2024</v>
      </c>
      <c r="H28" s="4">
        <f t="shared" ref="H28:BS28" si="0">G28+1</f>
        <v>2025</v>
      </c>
      <c r="I28" s="4">
        <f t="shared" si="0"/>
        <v>2026</v>
      </c>
      <c r="J28" s="4">
        <f t="shared" si="0"/>
        <v>2027</v>
      </c>
      <c r="K28" s="4">
        <f t="shared" si="0"/>
        <v>2028</v>
      </c>
      <c r="L28" s="4">
        <f t="shared" si="0"/>
        <v>2029</v>
      </c>
      <c r="M28" s="4">
        <f t="shared" si="0"/>
        <v>2030</v>
      </c>
      <c r="N28" s="4">
        <f t="shared" si="0"/>
        <v>2031</v>
      </c>
      <c r="O28" s="4">
        <f t="shared" si="0"/>
        <v>2032</v>
      </c>
      <c r="P28" s="4">
        <f t="shared" si="0"/>
        <v>2033</v>
      </c>
      <c r="Q28" s="4">
        <f t="shared" si="0"/>
        <v>2034</v>
      </c>
      <c r="R28" s="4">
        <f t="shared" si="0"/>
        <v>2035</v>
      </c>
      <c r="S28" s="4">
        <f t="shared" si="0"/>
        <v>2036</v>
      </c>
      <c r="T28" s="4">
        <f t="shared" si="0"/>
        <v>2037</v>
      </c>
      <c r="U28" s="4">
        <f t="shared" si="0"/>
        <v>2038</v>
      </c>
      <c r="V28" s="4">
        <f t="shared" si="0"/>
        <v>2039</v>
      </c>
      <c r="W28" s="4">
        <f t="shared" si="0"/>
        <v>2040</v>
      </c>
      <c r="X28" s="4">
        <f t="shared" si="0"/>
        <v>2041</v>
      </c>
      <c r="Y28" s="4">
        <f t="shared" si="0"/>
        <v>2042</v>
      </c>
      <c r="Z28" s="4">
        <f t="shared" si="0"/>
        <v>2043</v>
      </c>
      <c r="AA28" s="4">
        <f t="shared" si="0"/>
        <v>2044</v>
      </c>
      <c r="AB28" s="4">
        <f t="shared" si="0"/>
        <v>2045</v>
      </c>
      <c r="AC28" s="4">
        <f t="shared" si="0"/>
        <v>2046</v>
      </c>
      <c r="AD28" s="4">
        <f t="shared" si="0"/>
        <v>2047</v>
      </c>
      <c r="AE28" s="4">
        <f t="shared" si="0"/>
        <v>2048</v>
      </c>
      <c r="AF28" s="4">
        <f t="shared" si="0"/>
        <v>2049</v>
      </c>
      <c r="AG28" s="4">
        <f t="shared" si="0"/>
        <v>2050</v>
      </c>
      <c r="AH28" s="4">
        <f t="shared" si="0"/>
        <v>2051</v>
      </c>
      <c r="AI28" s="4">
        <f t="shared" si="0"/>
        <v>2052</v>
      </c>
      <c r="AJ28" s="4">
        <f t="shared" si="0"/>
        <v>2053</v>
      </c>
      <c r="AK28" s="4">
        <f t="shared" si="0"/>
        <v>2054</v>
      </c>
      <c r="AL28" s="4">
        <f t="shared" si="0"/>
        <v>2055</v>
      </c>
      <c r="AM28" s="4">
        <f t="shared" si="0"/>
        <v>2056</v>
      </c>
      <c r="AN28" s="4">
        <f t="shared" si="0"/>
        <v>2057</v>
      </c>
      <c r="AO28" s="4">
        <f t="shared" si="0"/>
        <v>2058</v>
      </c>
      <c r="AP28" s="4">
        <f t="shared" si="0"/>
        <v>2059</v>
      </c>
      <c r="AQ28" s="4">
        <f t="shared" si="0"/>
        <v>2060</v>
      </c>
      <c r="AR28" s="4">
        <f t="shared" si="0"/>
        <v>2061</v>
      </c>
      <c r="AS28" s="4">
        <f t="shared" si="0"/>
        <v>2062</v>
      </c>
      <c r="AT28" s="4">
        <f t="shared" si="0"/>
        <v>2063</v>
      </c>
      <c r="AU28" s="4">
        <f t="shared" si="0"/>
        <v>2064</v>
      </c>
      <c r="AV28" s="4">
        <f t="shared" si="0"/>
        <v>2065</v>
      </c>
      <c r="AW28" s="4">
        <f t="shared" si="0"/>
        <v>2066</v>
      </c>
      <c r="AX28" s="4">
        <f t="shared" si="0"/>
        <v>2067</v>
      </c>
      <c r="AY28" s="4">
        <f t="shared" si="0"/>
        <v>2068</v>
      </c>
      <c r="AZ28" s="4">
        <f t="shared" si="0"/>
        <v>2069</v>
      </c>
      <c r="BA28" s="4">
        <f t="shared" si="0"/>
        <v>2070</v>
      </c>
      <c r="BB28" s="4">
        <f t="shared" si="0"/>
        <v>2071</v>
      </c>
      <c r="BC28" s="4">
        <f t="shared" si="0"/>
        <v>2072</v>
      </c>
      <c r="BD28" s="4">
        <f t="shared" si="0"/>
        <v>2073</v>
      </c>
      <c r="BE28" s="4">
        <f t="shared" si="0"/>
        <v>2074</v>
      </c>
      <c r="BF28" s="4">
        <f t="shared" si="0"/>
        <v>2075</v>
      </c>
      <c r="BG28" s="4">
        <f t="shared" si="0"/>
        <v>2076</v>
      </c>
      <c r="BH28" s="4">
        <f t="shared" si="0"/>
        <v>2077</v>
      </c>
      <c r="BI28" s="4">
        <f t="shared" si="0"/>
        <v>2078</v>
      </c>
      <c r="BJ28" s="4">
        <f t="shared" si="0"/>
        <v>2079</v>
      </c>
      <c r="BK28" s="4">
        <f t="shared" si="0"/>
        <v>2080</v>
      </c>
      <c r="BL28" s="4">
        <f t="shared" si="0"/>
        <v>2081</v>
      </c>
      <c r="BM28" s="4">
        <f t="shared" si="0"/>
        <v>2082</v>
      </c>
      <c r="BN28" s="4">
        <f t="shared" si="0"/>
        <v>2083</v>
      </c>
      <c r="BO28" s="4">
        <f t="shared" si="0"/>
        <v>2084</v>
      </c>
      <c r="BP28" s="4">
        <f t="shared" si="0"/>
        <v>2085</v>
      </c>
      <c r="BQ28" s="4">
        <f t="shared" si="0"/>
        <v>2086</v>
      </c>
      <c r="BR28" s="4">
        <f t="shared" si="0"/>
        <v>2087</v>
      </c>
      <c r="BS28" s="4">
        <f t="shared" si="0"/>
        <v>2088</v>
      </c>
      <c r="BT28" s="4">
        <f t="shared" ref="BT28:CE28" si="1">BS28+1</f>
        <v>2089</v>
      </c>
      <c r="BU28" s="4">
        <f t="shared" si="1"/>
        <v>2090</v>
      </c>
      <c r="BV28" s="4">
        <f t="shared" si="1"/>
        <v>2091</v>
      </c>
      <c r="BW28" s="4">
        <f t="shared" si="1"/>
        <v>2092</v>
      </c>
      <c r="BX28" s="4">
        <f t="shared" si="1"/>
        <v>2093</v>
      </c>
      <c r="BY28" s="4">
        <f t="shared" si="1"/>
        <v>2094</v>
      </c>
      <c r="BZ28" s="4">
        <f t="shared" si="1"/>
        <v>2095</v>
      </c>
      <c r="CA28" s="4">
        <f t="shared" si="1"/>
        <v>2096</v>
      </c>
      <c r="CB28" s="4">
        <f t="shared" si="1"/>
        <v>2097</v>
      </c>
      <c r="CC28" s="4">
        <f t="shared" si="1"/>
        <v>2098</v>
      </c>
      <c r="CD28" s="4">
        <f t="shared" si="1"/>
        <v>2099</v>
      </c>
      <c r="CE28" s="4">
        <f t="shared" si="1"/>
        <v>2100</v>
      </c>
    </row>
    <row r="30" spans="2:83" x14ac:dyDescent="0.35">
      <c r="B30" s="7" t="s">
        <v>26</v>
      </c>
      <c r="D30" s="10" t="s">
        <v>46</v>
      </c>
    </row>
    <row r="31" spans="2:83" x14ac:dyDescent="0.35">
      <c r="B31" s="6" t="s">
        <v>27</v>
      </c>
      <c r="C31" s="40"/>
      <c r="D31" s="40"/>
      <c r="E31" s="40"/>
      <c r="F31" s="40"/>
      <c r="G31" s="84"/>
      <c r="H31" s="84"/>
      <c r="I31" s="84"/>
      <c r="J31" s="84"/>
      <c r="K31" s="84"/>
      <c r="L31" s="84"/>
      <c r="M31" s="84"/>
      <c r="N31" s="84"/>
      <c r="O31" s="84"/>
      <c r="P31" s="84"/>
      <c r="Q31" s="84"/>
      <c r="R31" s="84"/>
      <c r="S31" s="84"/>
      <c r="T31" s="84"/>
      <c r="U31" s="84"/>
      <c r="V31" s="84"/>
      <c r="W31" s="84"/>
      <c r="X31" s="84"/>
      <c r="Y31" s="84"/>
      <c r="Z31" s="84"/>
      <c r="AA31" s="84"/>
      <c r="AB31" s="84"/>
      <c r="AC31" s="84"/>
      <c r="AD31" s="86"/>
      <c r="AE31" s="86"/>
      <c r="AF31" s="86"/>
      <c r="AG31" s="86"/>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row>
    <row r="32" spans="2:83" x14ac:dyDescent="0.35">
      <c r="B32" t="s">
        <v>28</v>
      </c>
      <c r="D32" t="s">
        <v>29</v>
      </c>
      <c r="G32" s="1">
        <f>INDEX(Inputs!$D$11:$D$32,MATCH(MIN($E$14,G$28),Inputs!$C$11:$C$32,0))</f>
        <v>88.427571933734072</v>
      </c>
      <c r="H32" s="1">
        <f>INDEX(Inputs!$D$11:$D$32,MATCH(MIN($E$14,H$28),Inputs!$C$11:$C$32,0))</f>
        <v>90.382994785505872</v>
      </c>
      <c r="I32" s="1">
        <f>INDEX(Inputs!$D$11:$D$32,MATCH(MIN($E$14,I$28),Inputs!$C$11:$C$32,0))</f>
        <v>92.141252081436676</v>
      </c>
      <c r="J32" s="1"/>
      <c r="K32" s="1">
        <f>INDEX(Inputs!$D$11:$D$32,MATCH(MIN($E$14,K$28),Inputs!$C$11:$C$32,0))</f>
        <v>94.11817862972309</v>
      </c>
      <c r="L32" s="1"/>
      <c r="M32" s="1">
        <f>INDEX(Inputs!$D$11:$D$32,MATCH(MIN($E$14,M$28),Inputs!$C$11:$C$32,0))</f>
        <v>92.633673153326669</v>
      </c>
      <c r="N32" s="1"/>
      <c r="O32" s="1">
        <f>INDEX(Inputs!$D$11:$D$32,MATCH(MIN($E$14,O$28),Inputs!$C$11:$C$32,0))</f>
        <v>89.56299154248417</v>
      </c>
      <c r="P32" s="1">
        <f>INDEX(Inputs!$D$11:$D$32,MATCH(MIN($E$14,P$28),Inputs!$C$11:$C$32,0))</f>
        <v>87.902898855045237</v>
      </c>
      <c r="Q32" s="1">
        <f>INDEX(Inputs!$D$11:$D$32,MATCH(MIN($E$14,Q$28),Inputs!$C$11:$C$32,0))</f>
        <v>86.153825627138104</v>
      </c>
      <c r="R32" s="1">
        <f>INDEX(Inputs!$D$11:$D$32,MATCH(MIN($E$14,R$28),Inputs!$C$11:$C$32,0))</f>
        <v>84.313141641491882</v>
      </c>
      <c r="S32" s="1"/>
      <c r="T32" s="1"/>
      <c r="U32" s="1"/>
      <c r="V32" s="1">
        <f>INDEX(Inputs!$D$11:$D$32,MATCH(MIN($E$14,V$28),Inputs!$C$11:$C$32,0))</f>
        <v>77.489513164900885</v>
      </c>
      <c r="W32" s="1">
        <f>INDEX(Inputs!$D$11:$D$32,MATCH(MIN($E$14,W$28),Inputs!$C$11:$C$32,0))</f>
        <v>76.408879271273264</v>
      </c>
      <c r="X32" s="1"/>
      <c r="Y32" s="1"/>
      <c r="Z32" s="1"/>
      <c r="AA32" s="1"/>
      <c r="AB32" s="1">
        <f>INDEX(Inputs!$D$11:$D$32,MATCH(MIN($E$14,AB$28),Inputs!$C$11:$C$32,0))</f>
        <v>74.519147763769951</v>
      </c>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row>
    <row r="33" spans="2:83" x14ac:dyDescent="0.35">
      <c r="B33" t="s">
        <v>95</v>
      </c>
      <c r="D33" t="s">
        <v>29</v>
      </c>
      <c r="G33" s="1"/>
      <c r="H33" s="1"/>
      <c r="I33" s="1"/>
      <c r="J33" s="1">
        <f>SUM(I32:I33)*($K32/$I32)^(1/2)</f>
        <v>93.124469515627325</v>
      </c>
      <c r="K33" s="1"/>
      <c r="L33" s="1">
        <f>SUM(K32:K33)*($M32/$K32)^(1/2)</f>
        <v>93.372975731590472</v>
      </c>
      <c r="M33" s="1"/>
      <c r="N33" s="1">
        <f>SUM(M32:M33)*($O32/$M32)^(1/2)</f>
        <v>91.085393368973484</v>
      </c>
      <c r="O33" s="1"/>
      <c r="P33" s="1"/>
      <c r="Q33" s="1"/>
      <c r="R33" s="1"/>
      <c r="S33" s="1">
        <f>SUM(R32:R33)*($V32/$R32)^(1/($V$28-$R$28))</f>
        <v>82.552872054980824</v>
      </c>
      <c r="T33" s="1">
        <f t="shared" ref="T33:U33" si="2">SUM(S32:S33)*($V32/$R32)^(1/($V$28-$R$28))</f>
        <v>80.82935295548603</v>
      </c>
      <c r="U33" s="1">
        <f t="shared" si="2"/>
        <v>79.141817075137681</v>
      </c>
      <c r="V33" s="1"/>
      <c r="W33" s="1"/>
      <c r="X33" s="1">
        <f>SUM(W32:W33)*($AB32/$W32)^(1/($AB$28-$W$28))</f>
        <v>76.027137586943198</v>
      </c>
      <c r="Y33" s="1">
        <f t="shared" ref="Y33:AA33" si="3">SUM(X32:X33)*($AB32/$W32)^(1/($AB$28-$W$28))</f>
        <v>75.647303098673916</v>
      </c>
      <c r="Z33" s="1">
        <f t="shared" si="3"/>
        <v>75.269366278040934</v>
      </c>
      <c r="AA33" s="1">
        <f t="shared" si="3"/>
        <v>74.893317644224126</v>
      </c>
      <c r="AB33" s="1"/>
      <c r="AC33" s="1">
        <f t="shared" ref="AC33:CE33" si="4">SUM(AB32:AB33)*(1+$E$12)</f>
        <v>76.009530719045344</v>
      </c>
      <c r="AD33" s="1">
        <f t="shared" si="4"/>
        <v>77.529721333426252</v>
      </c>
      <c r="AE33" s="1">
        <f t="shared" si="4"/>
        <v>79.080315760094777</v>
      </c>
      <c r="AF33" s="1">
        <f t="shared" si="4"/>
        <v>80.661922075296673</v>
      </c>
      <c r="AG33" s="1">
        <f t="shared" si="4"/>
        <v>82.275160516802615</v>
      </c>
      <c r="AH33" s="1">
        <f t="shared" si="4"/>
        <v>83.920663727138674</v>
      </c>
      <c r="AI33" s="1">
        <f t="shared" si="4"/>
        <v>85.599077001681451</v>
      </c>
      <c r="AJ33" s="1">
        <f t="shared" si="4"/>
        <v>87.311058541715084</v>
      </c>
      <c r="AK33" s="1">
        <f t="shared" si="4"/>
        <v>89.057279712549388</v>
      </c>
      <c r="AL33" s="1">
        <f t="shared" si="4"/>
        <v>90.838425306800374</v>
      </c>
      <c r="AM33" s="1">
        <f t="shared" si="4"/>
        <v>92.655193812936389</v>
      </c>
      <c r="AN33" s="1">
        <f t="shared" si="4"/>
        <v>94.508297689195118</v>
      </c>
      <c r="AO33" s="1">
        <f t="shared" si="4"/>
        <v>96.398463642979024</v>
      </c>
      <c r="AP33" s="1">
        <f t="shared" si="4"/>
        <v>98.326432915838609</v>
      </c>
      <c r="AQ33" s="1">
        <f t="shared" si="4"/>
        <v>100.29296157415538</v>
      </c>
      <c r="AR33" s="1">
        <f t="shared" si="4"/>
        <v>102.2988208056385</v>
      </c>
      <c r="AS33" s="1">
        <f t="shared" si="4"/>
        <v>104.34479722175126</v>
      </c>
      <c r="AT33" s="1">
        <f t="shared" si="4"/>
        <v>106.43169316618629</v>
      </c>
      <c r="AU33" s="1">
        <f t="shared" si="4"/>
        <v>108.56032702951002</v>
      </c>
      <c r="AV33" s="1">
        <f t="shared" si="4"/>
        <v>110.73153357010023</v>
      </c>
      <c r="AW33" s="1">
        <f t="shared" si="4"/>
        <v>112.94616424150223</v>
      </c>
      <c r="AX33" s="1">
        <f t="shared" si="4"/>
        <v>115.20508752633228</v>
      </c>
      <c r="AY33" s="1">
        <f t="shared" si="4"/>
        <v>117.50918927685892</v>
      </c>
      <c r="AZ33" s="1">
        <f t="shared" si="4"/>
        <v>119.8593730623961</v>
      </c>
      <c r="BA33" s="1">
        <f t="shared" si="4"/>
        <v>122.25656052364403</v>
      </c>
      <c r="BB33" s="1">
        <f t="shared" si="4"/>
        <v>124.70169173411691</v>
      </c>
      <c r="BC33" s="1">
        <f t="shared" si="4"/>
        <v>127.19572556879925</v>
      </c>
      <c r="BD33" s="1">
        <f t="shared" si="4"/>
        <v>129.73964008017523</v>
      </c>
      <c r="BE33" s="1">
        <f t="shared" si="4"/>
        <v>132.33443288177875</v>
      </c>
      <c r="BF33" s="1">
        <f t="shared" si="4"/>
        <v>134.98112153941432</v>
      </c>
      <c r="BG33" s="1">
        <f t="shared" si="4"/>
        <v>137.6807439702026</v>
      </c>
      <c r="BH33" s="1">
        <f t="shared" si="4"/>
        <v>140.43435884960667</v>
      </c>
      <c r="BI33" s="1">
        <f t="shared" si="4"/>
        <v>143.24304602659879</v>
      </c>
      <c r="BJ33" s="1">
        <f t="shared" si="4"/>
        <v>146.10790694713077</v>
      </c>
      <c r="BK33" s="1">
        <f t="shared" si="4"/>
        <v>149.03006508607339</v>
      </c>
      <c r="BL33" s="1">
        <f t="shared" si="4"/>
        <v>152.01066638779486</v>
      </c>
      <c r="BM33" s="1">
        <f t="shared" si="4"/>
        <v>155.05087971555076</v>
      </c>
      <c r="BN33" s="1">
        <f t="shared" si="4"/>
        <v>158.15189730986179</v>
      </c>
      <c r="BO33" s="1">
        <f t="shared" si="4"/>
        <v>161.31493525605904</v>
      </c>
      <c r="BP33" s="1">
        <f t="shared" si="4"/>
        <v>164.54123396118024</v>
      </c>
      <c r="BQ33" s="1">
        <f t="shared" si="4"/>
        <v>167.83205864040386</v>
      </c>
      <c r="BR33" s="1">
        <f t="shared" si="4"/>
        <v>171.18869981321194</v>
      </c>
      <c r="BS33" s="1">
        <f t="shared" si="4"/>
        <v>174.61247380947617</v>
      </c>
      <c r="BT33" s="1">
        <f t="shared" si="4"/>
        <v>178.1047232856657</v>
      </c>
      <c r="BU33" s="1">
        <f t="shared" si="4"/>
        <v>181.66681775137903</v>
      </c>
      <c r="BV33" s="1">
        <f t="shared" si="4"/>
        <v>185.30015410640661</v>
      </c>
      <c r="BW33" s="1">
        <f t="shared" si="4"/>
        <v>189.00615718853476</v>
      </c>
      <c r="BX33" s="1">
        <f t="shared" si="4"/>
        <v>192.78628033230547</v>
      </c>
      <c r="BY33" s="1">
        <f t="shared" si="4"/>
        <v>196.64200593895157</v>
      </c>
      <c r="BZ33" s="1">
        <f t="shared" si="4"/>
        <v>200.57484605773061</v>
      </c>
      <c r="CA33" s="1">
        <f t="shared" si="4"/>
        <v>204.58634297888523</v>
      </c>
      <c r="CB33" s="1">
        <f t="shared" si="4"/>
        <v>208.67806983846293</v>
      </c>
      <c r="CC33" s="1">
        <f t="shared" si="4"/>
        <v>212.85163123523219</v>
      </c>
      <c r="CD33" s="1">
        <f t="shared" si="4"/>
        <v>217.10866385993683</v>
      </c>
      <c r="CE33" s="1">
        <f t="shared" si="4"/>
        <v>221.45083713713558</v>
      </c>
    </row>
    <row r="34" spans="2:83" x14ac:dyDescent="0.35">
      <c r="B34" t="s">
        <v>30</v>
      </c>
      <c r="D34" t="s">
        <v>29</v>
      </c>
      <c r="G34" s="1">
        <f t="shared" ref="G34:BR34" si="5">SUM(G32:G33)</f>
        <v>88.427571933734072</v>
      </c>
      <c r="H34" s="1">
        <f t="shared" si="5"/>
        <v>90.382994785505872</v>
      </c>
      <c r="I34" s="1">
        <f t="shared" si="5"/>
        <v>92.141252081436676</v>
      </c>
      <c r="J34" s="1">
        <f t="shared" si="5"/>
        <v>93.124469515627325</v>
      </c>
      <c r="K34" s="1">
        <f t="shared" si="5"/>
        <v>94.11817862972309</v>
      </c>
      <c r="L34" s="1">
        <f t="shared" si="5"/>
        <v>93.372975731590472</v>
      </c>
      <c r="M34" s="1">
        <f t="shared" si="5"/>
        <v>92.633673153326669</v>
      </c>
      <c r="N34" s="1">
        <f t="shared" si="5"/>
        <v>91.085393368973484</v>
      </c>
      <c r="O34" s="1">
        <f t="shared" si="5"/>
        <v>89.56299154248417</v>
      </c>
      <c r="P34" s="1">
        <f t="shared" si="5"/>
        <v>87.902898855045237</v>
      </c>
      <c r="Q34" s="1">
        <f t="shared" si="5"/>
        <v>86.153825627138104</v>
      </c>
      <c r="R34" s="1">
        <f t="shared" si="5"/>
        <v>84.313141641491882</v>
      </c>
      <c r="S34" s="1">
        <f t="shared" si="5"/>
        <v>82.552872054980824</v>
      </c>
      <c r="T34" s="1">
        <f t="shared" si="5"/>
        <v>80.82935295548603</v>
      </c>
      <c r="U34" s="1">
        <f t="shared" si="5"/>
        <v>79.141817075137681</v>
      </c>
      <c r="V34" s="1">
        <f t="shared" si="5"/>
        <v>77.489513164900885</v>
      </c>
      <c r="W34" s="1">
        <f t="shared" si="5"/>
        <v>76.408879271273264</v>
      </c>
      <c r="X34" s="1">
        <f t="shared" si="5"/>
        <v>76.027137586943198</v>
      </c>
      <c r="Y34" s="1">
        <f t="shared" si="5"/>
        <v>75.647303098673916</v>
      </c>
      <c r="Z34" s="1">
        <f t="shared" si="5"/>
        <v>75.269366278040934</v>
      </c>
      <c r="AA34" s="1">
        <f t="shared" si="5"/>
        <v>74.893317644224126</v>
      </c>
      <c r="AB34" s="1">
        <f t="shared" si="5"/>
        <v>74.519147763769951</v>
      </c>
      <c r="AC34" s="1">
        <f t="shared" si="5"/>
        <v>76.009530719045344</v>
      </c>
      <c r="AD34" s="1">
        <f t="shared" si="5"/>
        <v>77.529721333426252</v>
      </c>
      <c r="AE34" s="1">
        <f t="shared" si="5"/>
        <v>79.080315760094777</v>
      </c>
      <c r="AF34" s="1">
        <f t="shared" si="5"/>
        <v>80.661922075296673</v>
      </c>
      <c r="AG34" s="1">
        <f t="shared" si="5"/>
        <v>82.275160516802615</v>
      </c>
      <c r="AH34" s="1">
        <f t="shared" si="5"/>
        <v>83.920663727138674</v>
      </c>
      <c r="AI34" s="1">
        <f t="shared" si="5"/>
        <v>85.599077001681451</v>
      </c>
      <c r="AJ34" s="1">
        <f t="shared" si="5"/>
        <v>87.311058541715084</v>
      </c>
      <c r="AK34" s="1">
        <f t="shared" si="5"/>
        <v>89.057279712549388</v>
      </c>
      <c r="AL34" s="1">
        <f t="shared" si="5"/>
        <v>90.838425306800374</v>
      </c>
      <c r="AM34" s="1">
        <f t="shared" si="5"/>
        <v>92.655193812936389</v>
      </c>
      <c r="AN34" s="1">
        <f t="shared" si="5"/>
        <v>94.508297689195118</v>
      </c>
      <c r="AO34" s="1">
        <f t="shared" si="5"/>
        <v>96.398463642979024</v>
      </c>
      <c r="AP34" s="1">
        <f t="shared" si="5"/>
        <v>98.326432915838609</v>
      </c>
      <c r="AQ34" s="1">
        <f t="shared" si="5"/>
        <v>100.29296157415538</v>
      </c>
      <c r="AR34" s="1">
        <f t="shared" si="5"/>
        <v>102.2988208056385</v>
      </c>
      <c r="AS34" s="1">
        <f t="shared" si="5"/>
        <v>104.34479722175126</v>
      </c>
      <c r="AT34" s="1">
        <f t="shared" si="5"/>
        <v>106.43169316618629</v>
      </c>
      <c r="AU34" s="1">
        <f t="shared" si="5"/>
        <v>108.56032702951002</v>
      </c>
      <c r="AV34" s="1">
        <f t="shared" si="5"/>
        <v>110.73153357010023</v>
      </c>
      <c r="AW34" s="1">
        <f t="shared" si="5"/>
        <v>112.94616424150223</v>
      </c>
      <c r="AX34" s="1">
        <f t="shared" si="5"/>
        <v>115.20508752633228</v>
      </c>
      <c r="AY34" s="1">
        <f t="shared" si="5"/>
        <v>117.50918927685892</v>
      </c>
      <c r="AZ34" s="1">
        <f t="shared" si="5"/>
        <v>119.8593730623961</v>
      </c>
      <c r="BA34" s="1">
        <f t="shared" si="5"/>
        <v>122.25656052364403</v>
      </c>
      <c r="BB34" s="1">
        <f t="shared" si="5"/>
        <v>124.70169173411691</v>
      </c>
      <c r="BC34" s="1">
        <f t="shared" si="5"/>
        <v>127.19572556879925</v>
      </c>
      <c r="BD34" s="1">
        <f t="shared" si="5"/>
        <v>129.73964008017523</v>
      </c>
      <c r="BE34" s="1">
        <f t="shared" si="5"/>
        <v>132.33443288177875</v>
      </c>
      <c r="BF34" s="1">
        <f t="shared" si="5"/>
        <v>134.98112153941432</v>
      </c>
      <c r="BG34" s="1">
        <f t="shared" si="5"/>
        <v>137.6807439702026</v>
      </c>
      <c r="BH34" s="1">
        <f t="shared" si="5"/>
        <v>140.43435884960667</v>
      </c>
      <c r="BI34" s="1">
        <f t="shared" si="5"/>
        <v>143.24304602659879</v>
      </c>
      <c r="BJ34" s="1">
        <f t="shared" si="5"/>
        <v>146.10790694713077</v>
      </c>
      <c r="BK34" s="1">
        <f t="shared" si="5"/>
        <v>149.03006508607339</v>
      </c>
      <c r="BL34" s="1">
        <f t="shared" si="5"/>
        <v>152.01066638779486</v>
      </c>
      <c r="BM34" s="1">
        <f t="shared" si="5"/>
        <v>155.05087971555076</v>
      </c>
      <c r="BN34" s="1">
        <f t="shared" si="5"/>
        <v>158.15189730986179</v>
      </c>
      <c r="BO34" s="1">
        <f t="shared" si="5"/>
        <v>161.31493525605904</v>
      </c>
      <c r="BP34" s="1">
        <f t="shared" si="5"/>
        <v>164.54123396118024</v>
      </c>
      <c r="BQ34" s="1">
        <f t="shared" si="5"/>
        <v>167.83205864040386</v>
      </c>
      <c r="BR34" s="1">
        <f t="shared" si="5"/>
        <v>171.18869981321194</v>
      </c>
      <c r="BS34" s="1">
        <f t="shared" ref="BS34:CE34" si="6">SUM(BS32:BS33)</f>
        <v>174.61247380947617</v>
      </c>
      <c r="BT34" s="1">
        <f t="shared" si="6"/>
        <v>178.1047232856657</v>
      </c>
      <c r="BU34" s="1">
        <f t="shared" si="6"/>
        <v>181.66681775137903</v>
      </c>
      <c r="BV34" s="1">
        <f t="shared" si="6"/>
        <v>185.30015410640661</v>
      </c>
      <c r="BW34" s="1">
        <f t="shared" si="6"/>
        <v>189.00615718853476</v>
      </c>
      <c r="BX34" s="1">
        <f t="shared" si="6"/>
        <v>192.78628033230547</v>
      </c>
      <c r="BY34" s="1">
        <f t="shared" si="6"/>
        <v>196.64200593895157</v>
      </c>
      <c r="BZ34" s="1">
        <f t="shared" si="6"/>
        <v>200.57484605773061</v>
      </c>
      <c r="CA34" s="1">
        <f t="shared" si="6"/>
        <v>204.58634297888523</v>
      </c>
      <c r="CB34" s="1">
        <f t="shared" si="6"/>
        <v>208.67806983846293</v>
      </c>
      <c r="CC34" s="1">
        <f t="shared" si="6"/>
        <v>212.85163123523219</v>
      </c>
      <c r="CD34" s="1">
        <f t="shared" si="6"/>
        <v>217.10866385993683</v>
      </c>
      <c r="CE34" s="1">
        <f t="shared" si="6"/>
        <v>221.45083713713558</v>
      </c>
    </row>
    <row r="35" spans="2:83" x14ac:dyDescent="0.35">
      <c r="B35" t="s">
        <v>16</v>
      </c>
      <c r="D35" t="s">
        <v>29</v>
      </c>
      <c r="G35" s="1">
        <f>IF(G$28&gt;$E$14, F35*(1+$E$12), INDEX(Inputs!$E$11:$E$32,MATCH(MIN($E$14,G$28),Inputs!$C$11:$C$32,0)))</f>
        <v>88.769542633993353</v>
      </c>
      <c r="H35" s="1">
        <f>IF(H$28&gt;$E$14, G35*(1+$E$12), INDEX(Inputs!$E$11:$E$32,MATCH(MIN($E$14,H$28),Inputs!$C$11:$C$32,0)))</f>
        <v>87.140218431498212</v>
      </c>
      <c r="I35" s="1">
        <f>IF(I$28&gt;$E$14, H35*(1+$E$12), INDEX(Inputs!$E$11:$E$32,MATCH(MIN($E$14,I$28),Inputs!$C$11:$C$32,0)))</f>
        <v>86.729526270357042</v>
      </c>
      <c r="J35" s="1">
        <f>IF(J$28&gt;$E$14, I35*(1+$E$12), INDEX(Inputs!$E$11:$E$32,MATCH(MIN($E$14,J$28),Inputs!$C$11:$C$32,0)))</f>
        <v>83.518863661599539</v>
      </c>
      <c r="K35" s="1">
        <f>IF(K$28&gt;$E$14, J35*(1+$E$12), INDEX(Inputs!$E$11:$E$32,MATCH(MIN($E$14,K$28),Inputs!$C$11:$C$32,0)))</f>
        <v>75.308342428091407</v>
      </c>
      <c r="L35" s="1">
        <f>IF(L$28&gt;$E$14, K35*(1+$E$12), INDEX(Inputs!$E$11:$E$32,MATCH(MIN($E$14,L$28),Inputs!$C$11:$C$32,0)))</f>
        <v>61.01666371155406</v>
      </c>
      <c r="M35" s="1">
        <f>IF(M$28&gt;$E$14, L35*(1+$E$12), INDEX(Inputs!$E$11:$E$32,MATCH(MIN($E$14,M$28),Inputs!$C$11:$C$32,0)))</f>
        <v>50.812695615823777</v>
      </c>
      <c r="N35" s="1">
        <f>IF(N$28&gt;$E$14, M35*(1+$E$12), INDEX(Inputs!$E$11:$E$32,MATCH(MIN($E$14,N$28),Inputs!$C$11:$C$32,0)))</f>
        <v>49.247553815963684</v>
      </c>
      <c r="O35" s="1">
        <f>IF(O$28&gt;$E$14, N35*(1+$E$12), INDEX(Inputs!$E$11:$E$32,MATCH(MIN($E$14,O$28),Inputs!$C$11:$C$32,0)))</f>
        <v>47.224060435083793</v>
      </c>
      <c r="P35" s="1">
        <f>IF(P$28&gt;$E$14, O35*(1+$E$12), INDEX(Inputs!$E$11:$E$32,MATCH(MIN($E$14,P$28),Inputs!$C$11:$C$32,0)))</f>
        <v>45.39146373512164</v>
      </c>
      <c r="Q35" s="1">
        <f>IF(Q$28&gt;$E$14, P35*(1+$E$12), INDEX(Inputs!$E$11:$E$32,MATCH(MIN($E$14,Q$28),Inputs!$C$11:$C$32,0)))</f>
        <v>46.373952921915098</v>
      </c>
      <c r="R35" s="1">
        <f>IF(R$28&gt;$E$14, Q35*(1+$E$12), INDEX(Inputs!$E$11:$E$32,MATCH(MIN($E$14,R$28),Inputs!$C$11:$C$32,0)))</f>
        <v>53.423797040507296</v>
      </c>
      <c r="S35" s="1">
        <f>IF(S$28&gt;$E$14, R35*(1+$E$12), INDEX(Inputs!$E$11:$E$32,MATCH(MIN($E$14,S$28),Inputs!$C$11:$C$32,0)))</f>
        <v>51.001095629354523</v>
      </c>
      <c r="T35" s="1">
        <f>IF(T$28&gt;$E$14, S35*(1+$E$12), INDEX(Inputs!$E$11:$E$32,MATCH(MIN($E$14,T$28),Inputs!$C$11:$C$32,0)))</f>
        <v>48.224708658386398</v>
      </c>
      <c r="U35" s="1">
        <f>IF(U$28&gt;$E$14, T35*(1+$E$12), INDEX(Inputs!$E$11:$E$32,MATCH(MIN($E$14,U$28),Inputs!$C$11:$C$32,0)))</f>
        <v>45.165871491915262</v>
      </c>
      <c r="V35" s="1">
        <f>IF(V$28&gt;$E$14, U35*(1+$E$12), INDEX(Inputs!$E$11:$E$32,MATCH(MIN($E$14,V$28),Inputs!$C$11:$C$32,0)))</f>
        <v>41.823873111526218</v>
      </c>
      <c r="W35" s="1">
        <f>IF(W$28&gt;$E$14, V35*(1+$E$12), INDEX(Inputs!$E$11:$E$32,MATCH(MIN($E$14,W$28),Inputs!$C$11:$C$32,0)))</f>
        <v>37.266158700728184</v>
      </c>
      <c r="X35" s="1">
        <f>IF(X$28&gt;$E$14, W35*(1+$E$12), INDEX(Inputs!$E$11:$E$32,MATCH(MIN($E$14,X$28),Inputs!$C$11:$C$32,0)))</f>
        <v>34.927095794785224</v>
      </c>
      <c r="Y35" s="1">
        <f>IF(Y$28&gt;$E$14, X35*(1+$E$12), INDEX(Inputs!$E$11:$E$32,MATCH(MIN($E$14,Y$28),Inputs!$C$11:$C$32,0)))</f>
        <v>32.39813506325288</v>
      </c>
      <c r="Z35" s="1">
        <f>IF(Z$28&gt;$E$14, Y35*(1+$E$12), INDEX(Inputs!$E$11:$E$32,MATCH(MIN($E$14,Z$28),Inputs!$C$11:$C$32,0)))</f>
        <v>29.711108583033145</v>
      </c>
      <c r="AA35" s="1">
        <f>IF(AA$28&gt;$E$14, Z35*(1+$E$12), INDEX(Inputs!$E$11:$E$32,MATCH(MIN($E$14,AA$28),Inputs!$C$11:$C$32,0)))</f>
        <v>26.861276052479862</v>
      </c>
      <c r="AB35" s="1">
        <f>IF(AB$28&gt;$E$14, AA35*(1+$E$12), INDEX(Inputs!$E$11:$E$32,MATCH(MIN($E$14,AB$28),Inputs!$C$11:$C$32,0)))</f>
        <v>23.31212491560213</v>
      </c>
      <c r="AC35" s="1">
        <f>IF(AC$28&gt;$E$14, AB35*(1+$E$12), INDEX(Inputs!$E$11:$E$32,MATCH(MIN($E$14,AC$28),Inputs!$C$11:$C$32,0)))</f>
        <v>23.778367413914172</v>
      </c>
      <c r="AD35" s="1">
        <f>IF(AD$28&gt;$E$14, AC35*(1+$E$12), INDEX(Inputs!$E$11:$E$32,MATCH(MIN($E$14,AD$28),Inputs!$C$11:$C$32,0)))</f>
        <v>24.253934762192454</v>
      </c>
      <c r="AE35" s="1">
        <f>IF(AE$28&gt;$E$14, AD35*(1+$E$12), INDEX(Inputs!$E$11:$E$32,MATCH(MIN($E$14,AE$28),Inputs!$C$11:$C$32,0)))</f>
        <v>24.739013457436304</v>
      </c>
      <c r="AF35" s="1">
        <f>IF(AF$28&gt;$E$14, AE35*(1+$E$12), INDEX(Inputs!$E$11:$E$32,MATCH(MIN($E$14,AF$28),Inputs!$C$11:$C$32,0)))</f>
        <v>25.233793726585031</v>
      </c>
      <c r="AG35" s="1">
        <f>IF(AG$28&gt;$E$14, AF35*(1+$E$12), INDEX(Inputs!$E$11:$E$32,MATCH(MIN($E$14,AG$28),Inputs!$C$11:$C$32,0)))</f>
        <v>25.738469601116734</v>
      </c>
      <c r="AH35" s="1">
        <f>IF(AH$28&gt;$E$14, AG35*(1+$E$12), INDEX(Inputs!$E$11:$E$32,MATCH(MIN($E$14,AH$28),Inputs!$C$11:$C$32,0)))</f>
        <v>26.253238993139068</v>
      </c>
      <c r="AI35" s="1">
        <f>IF(AI$28&gt;$E$14, AH35*(1+$E$12), INDEX(Inputs!$E$11:$E$32,MATCH(MIN($E$14,AI$28),Inputs!$C$11:$C$32,0)))</f>
        <v>26.778303773001848</v>
      </c>
      <c r="AJ35" s="1">
        <f>IF(AJ$28&gt;$E$14, AI35*(1+$E$12), INDEX(Inputs!$E$11:$E$32,MATCH(MIN($E$14,AJ$28),Inputs!$C$11:$C$32,0)))</f>
        <v>27.313869848461884</v>
      </c>
      <c r="AK35" s="1">
        <f>IF(AK$28&gt;$E$14, AJ35*(1+$E$12), INDEX(Inputs!$E$11:$E$32,MATCH(MIN($E$14,AK$28),Inputs!$C$11:$C$32,0)))</f>
        <v>27.860147245431122</v>
      </c>
      <c r="AL35" s="1">
        <f>IF(AL$28&gt;$E$14, AK35*(1+$E$12), INDEX(Inputs!$E$11:$E$32,MATCH(MIN($E$14,AL$28),Inputs!$C$11:$C$32,0)))</f>
        <v>28.417350190339747</v>
      </c>
      <c r="AM35" s="1">
        <f>IF(AM$28&gt;$E$14, AL35*(1+$E$12), INDEX(Inputs!$E$11:$E$32,MATCH(MIN($E$14,AM$28),Inputs!$C$11:$C$32,0)))</f>
        <v>28.985697194146542</v>
      </c>
      <c r="AN35" s="1">
        <f>IF(AN$28&gt;$E$14, AM35*(1+$E$12), INDEX(Inputs!$E$11:$E$32,MATCH(MIN($E$14,AN$28),Inputs!$C$11:$C$32,0)))</f>
        <v>29.565411138029475</v>
      </c>
      <c r="AO35" s="1">
        <f>IF(AO$28&gt;$E$14, AN35*(1+$E$12), INDEX(Inputs!$E$11:$E$32,MATCH(MIN($E$14,AO$28),Inputs!$C$11:$C$32,0)))</f>
        <v>30.156719360790063</v>
      </c>
      <c r="AP35" s="1">
        <f>IF(AP$28&gt;$E$14, AO35*(1+$E$12), INDEX(Inputs!$E$11:$E$32,MATCH(MIN($E$14,AP$28),Inputs!$C$11:$C$32,0)))</f>
        <v>30.759853748005867</v>
      </c>
      <c r="AQ35" s="1">
        <f>IF(AQ$28&gt;$E$14, AP35*(1+$E$12), INDEX(Inputs!$E$11:$E$32,MATCH(MIN($E$14,AQ$28),Inputs!$C$11:$C$32,0)))</f>
        <v>31.375050822965985</v>
      </c>
      <c r="AR35" s="1">
        <f>IF(AR$28&gt;$E$14, AQ35*(1+$E$12), INDEX(Inputs!$E$11:$E$32,MATCH(MIN($E$14,AR$28),Inputs!$C$11:$C$32,0)))</f>
        <v>32.002551839425308</v>
      </c>
      <c r="AS35" s="1">
        <f>IF(AS$28&gt;$E$14, AR35*(1+$E$12), INDEX(Inputs!$E$11:$E$32,MATCH(MIN($E$14,AS$28),Inputs!$C$11:$C$32,0)))</f>
        <v>32.642602876213815</v>
      </c>
      <c r="AT35" s="1">
        <f>IF(AT$28&gt;$E$14, AS35*(1+$E$12), INDEX(Inputs!$E$11:$E$32,MATCH(MIN($E$14,AT$28),Inputs!$C$11:$C$32,0)))</f>
        <v>33.295454933738093</v>
      </c>
      <c r="AU35" s="1">
        <f>IF(AU$28&gt;$E$14, AT35*(1+$E$12), INDEX(Inputs!$E$11:$E$32,MATCH(MIN($E$14,AU$28),Inputs!$C$11:$C$32,0)))</f>
        <v>33.961364032412853</v>
      </c>
      <c r="AV35" s="1">
        <f>IF(AV$28&gt;$E$14, AU35*(1+$E$12), INDEX(Inputs!$E$11:$E$32,MATCH(MIN($E$14,AV$28),Inputs!$C$11:$C$32,0)))</f>
        <v>34.640591313061108</v>
      </c>
      <c r="AW35" s="1">
        <f>IF(AW$28&gt;$E$14, AV35*(1+$E$12), INDEX(Inputs!$E$11:$E$32,MATCH(MIN($E$14,AW$28),Inputs!$C$11:$C$32,0)))</f>
        <v>35.333403139322328</v>
      </c>
      <c r="AX35" s="1">
        <f>IF(AX$28&gt;$E$14, AW35*(1+$E$12), INDEX(Inputs!$E$11:$E$32,MATCH(MIN($E$14,AX$28),Inputs!$C$11:$C$32,0)))</f>
        <v>36.040071202108777</v>
      </c>
      <c r="AY35" s="1">
        <f>IF(AY$28&gt;$E$14, AX35*(1+$E$12), INDEX(Inputs!$E$11:$E$32,MATCH(MIN($E$14,AY$28),Inputs!$C$11:$C$32,0)))</f>
        <v>36.760872626150956</v>
      </c>
      <c r="AZ35" s="1">
        <f>IF(AZ$28&gt;$E$14, AY35*(1+$E$12), INDEX(Inputs!$E$11:$E$32,MATCH(MIN($E$14,AZ$28),Inputs!$C$11:$C$32,0)))</f>
        <v>37.496090078673973</v>
      </c>
      <c r="BA35" s="1">
        <f>IF(BA$28&gt;$E$14, AZ35*(1+$E$12), INDEX(Inputs!$E$11:$E$32,MATCH(MIN($E$14,BA$28),Inputs!$C$11:$C$32,0)))</f>
        <v>38.246011880247451</v>
      </c>
      <c r="BB35" s="1">
        <f>IF(BB$28&gt;$E$14, BA35*(1+$E$12), INDEX(Inputs!$E$11:$E$32,MATCH(MIN($E$14,BB$28),Inputs!$C$11:$C$32,0)))</f>
        <v>39.010932117852398</v>
      </c>
      <c r="BC35" s="1">
        <f>IF(BC$28&gt;$E$14, BB35*(1+$E$12), INDEX(Inputs!$E$11:$E$32,MATCH(MIN($E$14,BC$28),Inputs!$C$11:$C$32,0)))</f>
        <v>39.791150760209447</v>
      </c>
      <c r="BD35" s="1">
        <f>IF(BD$28&gt;$E$14, BC35*(1+$E$12), INDEX(Inputs!$E$11:$E$32,MATCH(MIN($E$14,BD$28),Inputs!$C$11:$C$32,0)))</f>
        <v>40.586973775413639</v>
      </c>
      <c r="BE35" s="1">
        <f>IF(BE$28&gt;$E$14, BD35*(1+$E$12), INDEX(Inputs!$E$11:$E$32,MATCH(MIN($E$14,BE$28),Inputs!$C$11:$C$32,0)))</f>
        <v>41.398713250921915</v>
      </c>
      <c r="BF35" s="1">
        <f>IF(BF$28&gt;$E$14, BE35*(1+$E$12), INDEX(Inputs!$E$11:$E$32,MATCH(MIN($E$14,BF$28),Inputs!$C$11:$C$32,0)))</f>
        <v>42.226687515940355</v>
      </c>
      <c r="BG35" s="1">
        <f>IF(BG$28&gt;$E$14, BF35*(1+$E$12), INDEX(Inputs!$E$11:$E$32,MATCH(MIN($E$14,BG$28),Inputs!$C$11:$C$32,0)))</f>
        <v>43.071221266259165</v>
      </c>
      <c r="BH35" s="1">
        <f>IF(BH$28&gt;$E$14, BG35*(1+$E$12), INDEX(Inputs!$E$11:$E$32,MATCH(MIN($E$14,BH$28),Inputs!$C$11:$C$32,0)))</f>
        <v>43.932645691584348</v>
      </c>
      <c r="BI35" s="1">
        <f>IF(BI$28&gt;$E$14, BH35*(1+$E$12), INDEX(Inputs!$E$11:$E$32,MATCH(MIN($E$14,BI$28),Inputs!$C$11:$C$32,0)))</f>
        <v>44.811298605416034</v>
      </c>
      <c r="BJ35" s="1">
        <f>IF(BJ$28&gt;$E$14, BI35*(1+$E$12), INDEX(Inputs!$E$11:$E$32,MATCH(MIN($E$14,BJ$28),Inputs!$C$11:$C$32,0)))</f>
        <v>45.707524577524353</v>
      </c>
      <c r="BK35" s="1">
        <f>IF(BK$28&gt;$E$14, BJ35*(1+$E$12), INDEX(Inputs!$E$11:$E$32,MATCH(MIN($E$14,BK$28),Inputs!$C$11:$C$32,0)))</f>
        <v>46.62167506907484</v>
      </c>
      <c r="BL35" s="1">
        <f>IF(BL$28&gt;$E$14, BK35*(1+$E$12), INDEX(Inputs!$E$11:$E$32,MATCH(MIN($E$14,BL$28),Inputs!$C$11:$C$32,0)))</f>
        <v>47.554108570456336</v>
      </c>
      <c r="BM35" s="1">
        <f>IF(BM$28&gt;$E$14, BL35*(1+$E$12), INDEX(Inputs!$E$11:$E$32,MATCH(MIN($E$14,BM$28),Inputs!$C$11:$C$32,0)))</f>
        <v>48.505190741865462</v>
      </c>
      <c r="BN35" s="1">
        <f>IF(BN$28&gt;$E$14, BM35*(1+$E$12), INDEX(Inputs!$E$11:$E$32,MATCH(MIN($E$14,BN$28),Inputs!$C$11:$C$32,0)))</f>
        <v>49.475294556702771</v>
      </c>
      <c r="BO35" s="1">
        <f>IF(BO$28&gt;$E$14, BN35*(1+$E$12), INDEX(Inputs!$E$11:$E$32,MATCH(MIN($E$14,BO$28),Inputs!$C$11:$C$32,0)))</f>
        <v>50.464800447836829</v>
      </c>
      <c r="BP35" s="1">
        <f>IF(BP$28&gt;$E$14, BO35*(1+$E$12), INDEX(Inputs!$E$11:$E$32,MATCH(MIN($E$14,BP$28),Inputs!$C$11:$C$32,0)))</f>
        <v>51.474096456793568</v>
      </c>
      <c r="BQ35" s="1">
        <f>IF(BQ$28&gt;$E$14, BP35*(1+$E$12), INDEX(Inputs!$E$11:$E$32,MATCH(MIN($E$14,BQ$28),Inputs!$C$11:$C$32,0)))</f>
        <v>52.503578385929437</v>
      </c>
      <c r="BR35" s="1">
        <f>IF(BR$28&gt;$E$14, BQ35*(1+$E$12), INDEX(Inputs!$E$11:$E$32,MATCH(MIN($E$14,BR$28),Inputs!$C$11:$C$32,0)))</f>
        <v>53.553649953648026</v>
      </c>
      <c r="BS35" s="1">
        <f>IF(BS$28&gt;$E$14, BR35*(1+$E$12), INDEX(Inputs!$E$11:$E$32,MATCH(MIN($E$14,BS$28),Inputs!$C$11:$C$32,0)))</f>
        <v>54.624722952720987</v>
      </c>
      <c r="BT35" s="1">
        <f>IF(BT$28&gt;$E$14, BS35*(1+$E$12), INDEX(Inputs!$E$11:$E$32,MATCH(MIN($E$14,BT$28),Inputs!$C$11:$C$32,0)))</f>
        <v>55.717217411775408</v>
      </c>
      <c r="BU35" s="1">
        <f>IF(BU$28&gt;$E$14, BT35*(1+$E$12), INDEX(Inputs!$E$11:$E$32,MATCH(MIN($E$14,BU$28),Inputs!$C$11:$C$32,0)))</f>
        <v>56.831561760010921</v>
      </c>
      <c r="BV35" s="1">
        <f>IF(BV$28&gt;$E$14, BU35*(1+$E$12), INDEX(Inputs!$E$11:$E$32,MATCH(MIN($E$14,BV$28),Inputs!$C$11:$C$32,0)))</f>
        <v>57.96819299521114</v>
      </c>
      <c r="BW35" s="1">
        <f>IF(BW$28&gt;$E$14, BV35*(1+$E$12), INDEX(Inputs!$E$11:$E$32,MATCH(MIN($E$14,BW$28),Inputs!$C$11:$C$32,0)))</f>
        <v>59.127556855115365</v>
      </c>
      <c r="BX35" s="1">
        <f>IF(BX$28&gt;$E$14, BW35*(1+$E$12), INDEX(Inputs!$E$11:$E$32,MATCH(MIN($E$14,BX$28),Inputs!$C$11:$C$32,0)))</f>
        <v>60.310107992217674</v>
      </c>
      <c r="BY35" s="1">
        <f>IF(BY$28&gt;$E$14, BX35*(1+$E$12), INDEX(Inputs!$E$11:$E$32,MATCH(MIN($E$14,BY$28),Inputs!$C$11:$C$32,0)))</f>
        <v>61.516310152062026</v>
      </c>
      <c r="BZ35" s="1">
        <f>IF(BZ$28&gt;$E$14, BY35*(1+$E$12), INDEX(Inputs!$E$11:$E$32,MATCH(MIN($E$14,BZ$28),Inputs!$C$11:$C$32,0)))</f>
        <v>62.74663635510327</v>
      </c>
      <c r="CA35" s="1">
        <f>IF(CA$28&gt;$E$14, BZ35*(1+$E$12), INDEX(Inputs!$E$11:$E$32,MATCH(MIN($E$14,CA$28),Inputs!$C$11:$C$32,0)))</f>
        <v>64.001569082205336</v>
      </c>
      <c r="CB35" s="1">
        <f>IF(CB$28&gt;$E$14, CA35*(1+$E$12), INDEX(Inputs!$E$11:$E$32,MATCH(MIN($E$14,CB$28),Inputs!$C$11:$C$32,0)))</f>
        <v>65.281600463849443</v>
      </c>
      <c r="CC35" s="1">
        <f>IF(CC$28&gt;$E$14, CB35*(1+$E$12), INDEX(Inputs!$E$11:$E$32,MATCH(MIN($E$14,CC$28),Inputs!$C$11:$C$32,0)))</f>
        <v>66.587232473126434</v>
      </c>
      <c r="CD35" s="1">
        <f>IF(CD$28&gt;$E$14, CC35*(1+$E$12), INDEX(Inputs!$E$11:$E$32,MATCH(MIN($E$14,CD$28),Inputs!$C$11:$C$32,0)))</f>
        <v>67.91897712258897</v>
      </c>
      <c r="CE35" s="1">
        <f>IF(CE$28&gt;$E$14, CD35*(1+$E$12), INDEX(Inputs!$E$11:$E$32,MATCH(MIN($E$14,CE$28),Inputs!$C$11:$C$32,0)))</f>
        <v>69.277356665040756</v>
      </c>
    </row>
    <row r="36" spans="2:83" x14ac:dyDescent="0.35">
      <c r="B36" t="s">
        <v>31</v>
      </c>
      <c r="D36" t="s">
        <v>43</v>
      </c>
      <c r="G36" s="2">
        <f>INDEX(Inputs!$F$11:$F$32,MATCH(MIN(G$28,$E$14),Inputs!$C$11:$C$32,0))</f>
        <v>693.29174804483887</v>
      </c>
      <c r="H36" s="2">
        <f>INDEX(Inputs!$F$11:$F$32,MATCH(MIN(H$28,$E$14),Inputs!$C$11:$C$32,0))</f>
        <v>664.42200072233413</v>
      </c>
      <c r="I36" s="2">
        <f>INDEX(Inputs!$F$11:$F$32,MATCH(MIN(I$28,$E$14),Inputs!$C$11:$C$32,0))</f>
        <v>645.35251592813563</v>
      </c>
      <c r="J36" s="2">
        <f>INDEX(Inputs!$F$11:$F$32,MATCH(MIN(J$28,$E$14),Inputs!$C$11:$C$32,0))</f>
        <v>605.27651598116825</v>
      </c>
      <c r="K36" s="2">
        <f>INDEX(Inputs!$F$11:$F$32,MATCH(MIN(K$28,$E$14),Inputs!$C$11:$C$32,0))</f>
        <v>530.19471402853549</v>
      </c>
      <c r="L36" s="2">
        <f>INDEX(Inputs!$F$11:$F$32,MATCH(MIN(L$28,$E$14),Inputs!$C$11:$C$32,0))</f>
        <v>417.61018946138108</v>
      </c>
      <c r="M36" s="2">
        <f>INDEX(Inputs!$F$11:$F$32,MATCH(MIN(M$28,$E$14),Inputs!$C$11:$C$32,0))</f>
        <v>337.73038318950756</v>
      </c>
      <c r="N36" s="2">
        <f>INDEX(Inputs!$F$11:$F$32,MATCH(MIN(N$28,$E$14),Inputs!$C$11:$C$32,0))</f>
        <v>317.8683754434781</v>
      </c>
      <c r="O36" s="2">
        <f>INDEX(Inputs!$F$11:$F$32,MATCH(MIN(O$28,$E$14),Inputs!$C$11:$C$32,0))</f>
        <v>296.69246573862813</v>
      </c>
      <c r="P36" s="2">
        <f>INDEX(Inputs!$F$11:$F$32,MATCH(MIN(P$28,$E$14),Inputs!$C$11:$C$32,0))</f>
        <v>277.61464982022568</v>
      </c>
      <c r="Q36" s="2">
        <f>INDEX(Inputs!$F$11:$F$32,MATCH(MIN(Q$28,$E$14),Inputs!$C$11:$C$32,0))</f>
        <v>276.05424871566419</v>
      </c>
      <c r="R36" s="2">
        <f>INDEX(Inputs!$F$11:$F$32,MATCH(MIN(R$28,$E$14),Inputs!$C$11:$C$32,0))</f>
        <v>309.73540136029192</v>
      </c>
      <c r="S36" s="2">
        <f>INDEX(Inputs!$F$11:$F$32,MATCH(MIN(S$28,$E$14),Inputs!$C$11:$C$32,0))</f>
        <v>286.67254422475668</v>
      </c>
      <c r="T36" s="2">
        <f>INDEX(Inputs!$F$11:$F$32,MATCH(MIN(T$28,$E$14),Inputs!$C$11:$C$32,0))</f>
        <v>262.67497113654235</v>
      </c>
      <c r="U36" s="2">
        <f>INDEX(Inputs!$F$11:$F$32,MATCH(MIN(U$28,$E$14),Inputs!$C$11:$C$32,0))</f>
        <v>238.0049824963707</v>
      </c>
      <c r="V36" s="2">
        <f>INDEX(Inputs!$F$11:$F$32,MATCH(MIN(V$28,$E$14),Inputs!$C$11:$C$32,0))</f>
        <v>212.76469525182807</v>
      </c>
      <c r="W36" s="2">
        <f>INDEX(Inputs!$F$11:$F$32,MATCH(MIN(W$28,$E$14),Inputs!$C$11:$C$32,0))</f>
        <v>186.99888878268632</v>
      </c>
      <c r="X36" s="2">
        <f>INDEX(Inputs!$F$11:$F$32,MATCH(MIN(X$28,$E$14),Inputs!$C$11:$C$32,0))</f>
        <v>169.38357456566348</v>
      </c>
      <c r="Y36" s="2">
        <f>INDEX(Inputs!$F$11:$F$32,MATCH(MIN(Y$28,$E$14),Inputs!$C$11:$C$32,0))</f>
        <v>151.33013187807785</v>
      </c>
      <c r="Z36" s="2">
        <f>INDEX(Inputs!$F$11:$F$32,MATCH(MIN(Z$28,$E$14),Inputs!$C$11:$C$32,0))</f>
        <v>133.26675820207663</v>
      </c>
      <c r="AA36" s="2">
        <f>INDEX(Inputs!$F$11:$F$32,MATCH(MIN(AA$28,$E$14),Inputs!$C$11:$C$32,0))</f>
        <v>115.1733789825268</v>
      </c>
      <c r="AB36" s="2">
        <f>INDEX(Inputs!$F$11:$F$32,MATCH(MIN(AB$28,$E$14),Inputs!$C$11:$C$32,0))</f>
        <v>97.033684711627288</v>
      </c>
      <c r="AC36" s="2">
        <f>INDEX(Inputs!$F$11:$F$32,MATCH(MIN(AC$28,$E$14),Inputs!$C$11:$C$32,0))</f>
        <v>97.033684711627288</v>
      </c>
      <c r="AD36" s="2">
        <f>INDEX(Inputs!$F$11:$F$32,MATCH(MIN(AD$28,$E$14),Inputs!$C$11:$C$32,0))</f>
        <v>97.033684711627288</v>
      </c>
      <c r="AE36" s="2">
        <f>INDEX(Inputs!$F$11:$F$32,MATCH(MIN(AE$28,$E$14),Inputs!$C$11:$C$32,0))</f>
        <v>97.033684711627288</v>
      </c>
      <c r="AF36" s="2">
        <f>INDEX(Inputs!$F$11:$F$32,MATCH(MIN(AF$28,$E$14),Inputs!$C$11:$C$32,0))</f>
        <v>97.033684711627288</v>
      </c>
      <c r="AG36" s="2">
        <f>INDEX(Inputs!$F$11:$F$32,MATCH(MIN(AG$28,$E$14),Inputs!$C$11:$C$32,0))</f>
        <v>97.033684711627288</v>
      </c>
      <c r="AH36" s="2">
        <f>INDEX(Inputs!$F$11:$F$32,MATCH(MIN(AH$28,$E$14),Inputs!$C$11:$C$32,0))</f>
        <v>97.033684711627288</v>
      </c>
      <c r="AI36" s="2">
        <f>INDEX(Inputs!$F$11:$F$32,MATCH(MIN(AI$28,$E$14),Inputs!$C$11:$C$32,0))</f>
        <v>97.033684711627288</v>
      </c>
      <c r="AJ36" s="2">
        <f>INDEX(Inputs!$F$11:$F$32,MATCH(MIN(AJ$28,$E$14),Inputs!$C$11:$C$32,0))</f>
        <v>97.033684711627288</v>
      </c>
      <c r="AK36" s="2">
        <f>INDEX(Inputs!$F$11:$F$32,MATCH(MIN(AK$28,$E$14),Inputs!$C$11:$C$32,0))</f>
        <v>97.033684711627288</v>
      </c>
      <c r="AL36" s="2">
        <f>INDEX(Inputs!$F$11:$F$32,MATCH(MIN(AL$28,$E$14),Inputs!$C$11:$C$32,0))</f>
        <v>97.033684711627288</v>
      </c>
      <c r="AM36" s="2">
        <f>INDEX(Inputs!$F$11:$F$32,MATCH(MIN(AM$28,$E$14),Inputs!$C$11:$C$32,0))</f>
        <v>97.033684711627288</v>
      </c>
      <c r="AN36" s="2">
        <f>INDEX(Inputs!$F$11:$F$32,MATCH(MIN(AN$28,$E$14),Inputs!$C$11:$C$32,0))</f>
        <v>97.033684711627288</v>
      </c>
      <c r="AO36" s="2">
        <f>INDEX(Inputs!$F$11:$F$32,MATCH(MIN(AO$28,$E$14),Inputs!$C$11:$C$32,0))</f>
        <v>97.033684711627288</v>
      </c>
      <c r="AP36" s="2">
        <f>INDEX(Inputs!$F$11:$F$32,MATCH(MIN(AP$28,$E$14),Inputs!$C$11:$C$32,0))</f>
        <v>97.033684711627288</v>
      </c>
      <c r="AQ36" s="2">
        <f>INDEX(Inputs!$F$11:$F$32,MATCH(MIN(AQ$28,$E$14),Inputs!$C$11:$C$32,0))</f>
        <v>97.033684711627288</v>
      </c>
      <c r="AR36" s="2">
        <f>INDEX(Inputs!$F$11:$F$32,MATCH(MIN(AR$28,$E$14),Inputs!$C$11:$C$32,0))</f>
        <v>97.033684711627288</v>
      </c>
      <c r="AS36" s="2">
        <f>INDEX(Inputs!$F$11:$F$32,MATCH(MIN(AS$28,$E$14),Inputs!$C$11:$C$32,0))</f>
        <v>97.033684711627288</v>
      </c>
      <c r="AT36" s="2">
        <f>INDEX(Inputs!$F$11:$F$32,MATCH(MIN(AT$28,$E$14),Inputs!$C$11:$C$32,0))</f>
        <v>97.033684711627288</v>
      </c>
      <c r="AU36" s="2">
        <f>INDEX(Inputs!$F$11:$F$32,MATCH(MIN(AU$28,$E$14),Inputs!$C$11:$C$32,0))</f>
        <v>97.033684711627288</v>
      </c>
      <c r="AV36" s="2">
        <f>INDEX(Inputs!$F$11:$F$32,MATCH(MIN(AV$28,$E$14),Inputs!$C$11:$C$32,0))</f>
        <v>97.033684711627288</v>
      </c>
      <c r="AW36" s="2">
        <f>INDEX(Inputs!$F$11:$F$32,MATCH(MIN(AW$28,$E$14),Inputs!$C$11:$C$32,0))</f>
        <v>97.033684711627288</v>
      </c>
      <c r="AX36" s="2">
        <f>INDEX(Inputs!$F$11:$F$32,MATCH(MIN(AX$28,$E$14),Inputs!$C$11:$C$32,0))</f>
        <v>97.033684711627288</v>
      </c>
      <c r="AY36" s="2">
        <f>INDEX(Inputs!$F$11:$F$32,MATCH(MIN(AY$28,$E$14),Inputs!$C$11:$C$32,0))</f>
        <v>97.033684711627288</v>
      </c>
      <c r="AZ36" s="2">
        <f>INDEX(Inputs!$F$11:$F$32,MATCH(MIN(AZ$28,$E$14),Inputs!$C$11:$C$32,0))</f>
        <v>97.033684711627288</v>
      </c>
      <c r="BA36" s="2">
        <f>INDEX(Inputs!$F$11:$F$32,MATCH(MIN(BA$28,$E$14),Inputs!$C$11:$C$32,0))</f>
        <v>97.033684711627288</v>
      </c>
      <c r="BB36" s="2">
        <f>INDEX(Inputs!$F$11:$F$32,MATCH(MIN(BB$28,$E$14),Inputs!$C$11:$C$32,0))</f>
        <v>97.033684711627288</v>
      </c>
      <c r="BC36" s="2">
        <f>INDEX(Inputs!$F$11:$F$32,MATCH(MIN(BC$28,$E$14),Inputs!$C$11:$C$32,0))</f>
        <v>97.033684711627288</v>
      </c>
      <c r="BD36" s="2">
        <f>INDEX(Inputs!$F$11:$F$32,MATCH(MIN(BD$28,$E$14),Inputs!$C$11:$C$32,0))</f>
        <v>97.033684711627288</v>
      </c>
      <c r="BE36" s="2">
        <f>INDEX(Inputs!$F$11:$F$32,MATCH(MIN(BE$28,$E$14),Inputs!$C$11:$C$32,0))</f>
        <v>97.033684711627288</v>
      </c>
      <c r="BF36" s="2">
        <f>INDEX(Inputs!$F$11:$F$32,MATCH(MIN(BF$28,$E$14),Inputs!$C$11:$C$32,0))</f>
        <v>97.033684711627288</v>
      </c>
      <c r="BG36" s="2">
        <f>INDEX(Inputs!$F$11:$F$32,MATCH(MIN(BG$28,$E$14),Inputs!$C$11:$C$32,0))</f>
        <v>97.033684711627288</v>
      </c>
      <c r="BH36" s="2">
        <f>INDEX(Inputs!$F$11:$F$32,MATCH(MIN(BH$28,$E$14),Inputs!$C$11:$C$32,0))</f>
        <v>97.033684711627288</v>
      </c>
      <c r="BI36" s="2">
        <f>INDEX(Inputs!$F$11:$F$32,MATCH(MIN(BI$28,$E$14),Inputs!$C$11:$C$32,0))</f>
        <v>97.033684711627288</v>
      </c>
      <c r="BJ36" s="2">
        <f>INDEX(Inputs!$F$11:$F$32,MATCH(MIN(BJ$28,$E$14),Inputs!$C$11:$C$32,0))</f>
        <v>97.033684711627288</v>
      </c>
      <c r="BK36" s="2">
        <f>INDEX(Inputs!$F$11:$F$32,MATCH(MIN(BK$28,$E$14),Inputs!$C$11:$C$32,0))</f>
        <v>97.033684711627288</v>
      </c>
      <c r="BL36" s="2">
        <f>INDEX(Inputs!$F$11:$F$32,MATCH(MIN(BL$28,$E$14),Inputs!$C$11:$C$32,0))</f>
        <v>97.033684711627288</v>
      </c>
      <c r="BM36" s="2">
        <f>INDEX(Inputs!$F$11:$F$32,MATCH(MIN(BM$28,$E$14),Inputs!$C$11:$C$32,0))</f>
        <v>97.033684711627288</v>
      </c>
      <c r="BN36" s="2">
        <f>INDEX(Inputs!$F$11:$F$32,MATCH(MIN(BN$28,$E$14),Inputs!$C$11:$C$32,0))</f>
        <v>97.033684711627288</v>
      </c>
      <c r="BO36" s="2">
        <f>INDEX(Inputs!$F$11:$F$32,MATCH(MIN(BO$28,$E$14),Inputs!$C$11:$C$32,0))</f>
        <v>97.033684711627288</v>
      </c>
      <c r="BP36" s="2">
        <f>INDEX(Inputs!$F$11:$F$32,MATCH(MIN(BP$28,$E$14),Inputs!$C$11:$C$32,0))</f>
        <v>97.033684711627288</v>
      </c>
      <c r="BQ36" s="2">
        <f>INDEX(Inputs!$F$11:$F$32,MATCH(MIN(BQ$28,$E$14),Inputs!$C$11:$C$32,0))</f>
        <v>97.033684711627288</v>
      </c>
      <c r="BR36" s="2">
        <f>INDEX(Inputs!$F$11:$F$32,MATCH(MIN(BR$28,$E$14),Inputs!$C$11:$C$32,0))</f>
        <v>97.033684711627288</v>
      </c>
      <c r="BS36" s="2">
        <f>INDEX(Inputs!$F$11:$F$32,MATCH(MIN(BS$28,$E$14),Inputs!$C$11:$C$32,0))</f>
        <v>97.033684711627288</v>
      </c>
      <c r="BT36" s="2">
        <f>INDEX(Inputs!$F$11:$F$32,MATCH(MIN(BT$28,$E$14),Inputs!$C$11:$C$32,0))</f>
        <v>97.033684711627288</v>
      </c>
      <c r="BU36" s="2">
        <f>INDEX(Inputs!$F$11:$F$32,MATCH(MIN(BU$28,$E$14),Inputs!$C$11:$C$32,0))</f>
        <v>97.033684711627288</v>
      </c>
      <c r="BV36" s="2">
        <f>INDEX(Inputs!$F$11:$F$32,MATCH(MIN(BV$28,$E$14),Inputs!$C$11:$C$32,0))</f>
        <v>97.033684711627288</v>
      </c>
      <c r="BW36" s="2">
        <f>INDEX(Inputs!$F$11:$F$32,MATCH(MIN(BW$28,$E$14),Inputs!$C$11:$C$32,0))</f>
        <v>97.033684711627288</v>
      </c>
      <c r="BX36" s="2">
        <f>INDEX(Inputs!$F$11:$F$32,MATCH(MIN(BX$28,$E$14),Inputs!$C$11:$C$32,0))</f>
        <v>97.033684711627288</v>
      </c>
      <c r="BY36" s="2">
        <f>INDEX(Inputs!$F$11:$F$32,MATCH(MIN(BY$28,$E$14),Inputs!$C$11:$C$32,0))</f>
        <v>97.033684711627288</v>
      </c>
      <c r="BZ36" s="2">
        <f>INDEX(Inputs!$F$11:$F$32,MATCH(MIN(BZ$28,$E$14),Inputs!$C$11:$C$32,0))</f>
        <v>97.033684711627288</v>
      </c>
      <c r="CA36" s="2">
        <f>INDEX(Inputs!$F$11:$F$32,MATCH(MIN(CA$28,$E$14),Inputs!$C$11:$C$32,0))</f>
        <v>97.033684711627288</v>
      </c>
      <c r="CB36" s="2">
        <f>INDEX(Inputs!$F$11:$F$32,MATCH(MIN(CB$28,$E$14),Inputs!$C$11:$C$32,0))</f>
        <v>97.033684711627288</v>
      </c>
      <c r="CC36" s="2">
        <f>INDEX(Inputs!$F$11:$F$32,MATCH(MIN(CC$28,$E$14),Inputs!$C$11:$C$32,0))</f>
        <v>97.033684711627288</v>
      </c>
      <c r="CD36" s="2">
        <f>INDEX(Inputs!$F$11:$F$32,MATCH(MIN(CD$28,$E$14),Inputs!$C$11:$C$32,0))</f>
        <v>97.033684711627288</v>
      </c>
      <c r="CE36" s="2">
        <f>INDEX(Inputs!$F$11:$F$32,MATCH(MIN(CE$28,$E$14),Inputs!$C$11:$C$32,0))</f>
        <v>97.033684711627288</v>
      </c>
    </row>
    <row r="37" spans="2:83" x14ac:dyDescent="0.35">
      <c r="B37" t="s">
        <v>32</v>
      </c>
      <c r="D37" t="s">
        <v>20</v>
      </c>
      <c r="G37" s="3">
        <f>INDEX(Inputs!$G$11:$G$32,MATCH(MIN(G$28,$E$14),Inputs!$C$11:$C$32,0))</f>
        <v>8.3804817575562601E-2</v>
      </c>
      <c r="H37" s="3">
        <f>INDEX(Inputs!$G$11:$G$32,MATCH(MIN(H$28,$E$14),Inputs!$C$11:$C$32,0))</f>
        <v>8.3804817575562601E-2</v>
      </c>
      <c r="I37" s="3">
        <f>INDEX(Inputs!$G$11:$G$32,MATCH(MIN(I$28,$E$14),Inputs!$C$11:$C$32,0))</f>
        <v>0.116972989681426</v>
      </c>
      <c r="J37" s="3">
        <f>INDEX(Inputs!$G$11:$G$32,MATCH(MIN(J$28,$E$14),Inputs!$C$11:$C$32,0))</f>
        <v>0.13734773157421248</v>
      </c>
      <c r="K37" s="3">
        <f>INDEX(Inputs!$G$11:$G$32,MATCH(MIN(K$28,$E$14),Inputs!$C$11:$C$32,0))</f>
        <v>0.12504396254522099</v>
      </c>
      <c r="L37" s="3">
        <f>INDEX(Inputs!$G$11:$G$32,MATCH(MIN(L$28,$E$14),Inputs!$C$11:$C$32,0))</f>
        <v>0.11274019351622949</v>
      </c>
      <c r="M37" s="3">
        <f>INDEX(Inputs!$G$11:$G$32,MATCH(MIN(M$28,$E$14),Inputs!$C$11:$C$32,0))</f>
        <v>0.100436424487238</v>
      </c>
      <c r="N37" s="3">
        <f>INDEX(Inputs!$G$11:$G$32,MATCH(MIN(N$28,$E$14),Inputs!$C$11:$C$32,0))</f>
        <v>0.100436424487238</v>
      </c>
      <c r="O37" s="3">
        <f>INDEX(Inputs!$G$11:$G$32,MATCH(MIN(O$28,$E$14),Inputs!$C$11:$C$32,0))</f>
        <v>0.100436424487238</v>
      </c>
      <c r="P37" s="3">
        <f>INDEX(Inputs!$G$11:$G$32,MATCH(MIN(P$28,$E$14),Inputs!$C$11:$C$32,0))</f>
        <v>0.100436424487238</v>
      </c>
      <c r="Q37" s="3">
        <f>INDEX(Inputs!$G$11:$G$32,MATCH(MIN(Q$28,$E$14),Inputs!$C$11:$C$32,0))</f>
        <v>0.100436424487238</v>
      </c>
      <c r="R37" s="3">
        <f>INDEX(Inputs!$G$11:$G$32,MATCH(MIN(R$28,$E$14),Inputs!$C$11:$C$32,0))</f>
        <v>9.4282894883890994E-2</v>
      </c>
      <c r="S37" s="3">
        <f>INDEX(Inputs!$G$11:$G$32,MATCH(MIN(S$28,$E$14),Inputs!$C$11:$C$32,0))</f>
        <v>8.8129365280543992E-2</v>
      </c>
      <c r="T37" s="3">
        <f>INDEX(Inputs!$G$11:$G$32,MATCH(MIN(T$28,$E$14),Inputs!$C$11:$C$32,0))</f>
        <v>8.197583567719699E-2</v>
      </c>
      <c r="U37" s="3">
        <f>INDEX(Inputs!$G$11:$G$32,MATCH(MIN(U$28,$E$14),Inputs!$C$11:$C$32,0))</f>
        <v>7.5822306073849974E-2</v>
      </c>
      <c r="V37" s="3">
        <f>INDEX(Inputs!$G$11:$G$32,MATCH(MIN(V$28,$E$14),Inputs!$C$11:$C$32,0))</f>
        <v>6.9668776470502972E-2</v>
      </c>
      <c r="W37" s="3">
        <f>INDEX(Inputs!$G$11:$G$32,MATCH(MIN(W$28,$E$14),Inputs!$C$11:$C$32,0))</f>
        <v>6.3515246867155969E-2</v>
      </c>
      <c r="X37" s="3">
        <f>INDEX(Inputs!$G$11:$G$32,MATCH(MIN(X$28,$E$14),Inputs!$C$11:$C$32,0))</f>
        <v>5.736171726380896E-2</v>
      </c>
      <c r="Y37" s="3">
        <f>INDEX(Inputs!$G$11:$G$32,MATCH(MIN(Y$28,$E$14),Inputs!$C$11:$C$32,0))</f>
        <v>7.8187954614523214E-2</v>
      </c>
      <c r="Z37" s="3">
        <f>INDEX(Inputs!$G$11:$G$32,MATCH(MIN(Z$28,$E$14),Inputs!$C$11:$C$32,0))</f>
        <v>9.9014191965237475E-2</v>
      </c>
      <c r="AA37" s="3">
        <f>INDEX(Inputs!$G$11:$G$32,MATCH(MIN(AA$28,$E$14),Inputs!$C$11:$C$32,0))</f>
        <v>0.11984042931595174</v>
      </c>
      <c r="AB37" s="3">
        <f>INDEX(Inputs!$G$11:$G$32,MATCH(MIN(AB$28,$E$14),Inputs!$C$11:$C$32,0))</f>
        <v>0.140666666666666</v>
      </c>
      <c r="AC37" s="3">
        <f>INDEX(Inputs!$G$11:$G$32,MATCH(MIN(AC$28,$E$14),Inputs!$C$11:$C$32,0))</f>
        <v>0.140666666666666</v>
      </c>
      <c r="AD37" s="3">
        <f>INDEX(Inputs!$G$11:$G$32,MATCH(MIN(AD$28,$E$14),Inputs!$C$11:$C$32,0))</f>
        <v>0.140666666666666</v>
      </c>
      <c r="AE37" s="3">
        <f>INDEX(Inputs!$G$11:$G$32,MATCH(MIN(AE$28,$E$14),Inputs!$C$11:$C$32,0))</f>
        <v>0.140666666666666</v>
      </c>
      <c r="AF37" s="3">
        <f>INDEX(Inputs!$G$11:$G$32,MATCH(MIN(AF$28,$E$14),Inputs!$C$11:$C$32,0))</f>
        <v>0.140666666666666</v>
      </c>
      <c r="AG37" s="3">
        <f>INDEX(Inputs!$G$11:$G$32,MATCH(MIN(AG$28,$E$14),Inputs!$C$11:$C$32,0))</f>
        <v>0.140666666666666</v>
      </c>
      <c r="AH37" s="3">
        <f>INDEX(Inputs!$G$11:$G$32,MATCH(MIN(AH$28,$E$14),Inputs!$C$11:$C$32,0))</f>
        <v>0.140666666666666</v>
      </c>
      <c r="AI37" s="3">
        <f>INDEX(Inputs!$G$11:$G$32,MATCH(MIN(AI$28,$E$14),Inputs!$C$11:$C$32,0))</f>
        <v>0.140666666666666</v>
      </c>
      <c r="AJ37" s="3">
        <f>INDEX(Inputs!$G$11:$G$32,MATCH(MIN(AJ$28,$E$14),Inputs!$C$11:$C$32,0))</f>
        <v>0.140666666666666</v>
      </c>
      <c r="AK37" s="3">
        <f>INDEX(Inputs!$G$11:$G$32,MATCH(MIN(AK$28,$E$14),Inputs!$C$11:$C$32,0))</f>
        <v>0.140666666666666</v>
      </c>
      <c r="AL37" s="3">
        <f>INDEX(Inputs!$G$11:$G$32,MATCH(MIN(AL$28,$E$14),Inputs!$C$11:$C$32,0))</f>
        <v>0.140666666666666</v>
      </c>
      <c r="AM37" s="3">
        <f>INDEX(Inputs!$G$11:$G$32,MATCH(MIN(AM$28,$E$14),Inputs!$C$11:$C$32,0))</f>
        <v>0.140666666666666</v>
      </c>
      <c r="AN37" s="3">
        <f>INDEX(Inputs!$G$11:$G$32,MATCH(MIN(AN$28,$E$14),Inputs!$C$11:$C$32,0))</f>
        <v>0.140666666666666</v>
      </c>
      <c r="AO37" s="3">
        <f>INDEX(Inputs!$G$11:$G$32,MATCH(MIN(AO$28,$E$14),Inputs!$C$11:$C$32,0))</f>
        <v>0.140666666666666</v>
      </c>
      <c r="AP37" s="3">
        <f>INDEX(Inputs!$G$11:$G$32,MATCH(MIN(AP$28,$E$14),Inputs!$C$11:$C$32,0))</f>
        <v>0.140666666666666</v>
      </c>
      <c r="AQ37" s="3">
        <f>INDEX(Inputs!$G$11:$G$32,MATCH(MIN(AQ$28,$E$14),Inputs!$C$11:$C$32,0))</f>
        <v>0.140666666666666</v>
      </c>
      <c r="AR37" s="3">
        <f>INDEX(Inputs!$G$11:$G$32,MATCH(MIN(AR$28,$E$14),Inputs!$C$11:$C$32,0))</f>
        <v>0.140666666666666</v>
      </c>
      <c r="AS37" s="3">
        <f>INDEX(Inputs!$G$11:$G$32,MATCH(MIN(AS$28,$E$14),Inputs!$C$11:$C$32,0))</f>
        <v>0.140666666666666</v>
      </c>
      <c r="AT37" s="3">
        <f>INDEX(Inputs!$G$11:$G$32,MATCH(MIN(AT$28,$E$14),Inputs!$C$11:$C$32,0))</f>
        <v>0.140666666666666</v>
      </c>
      <c r="AU37" s="3">
        <f>INDEX(Inputs!$G$11:$G$32,MATCH(MIN(AU$28,$E$14),Inputs!$C$11:$C$32,0))</f>
        <v>0.140666666666666</v>
      </c>
      <c r="AV37" s="3">
        <f>INDEX(Inputs!$G$11:$G$32,MATCH(MIN(AV$28,$E$14),Inputs!$C$11:$C$32,0))</f>
        <v>0.140666666666666</v>
      </c>
      <c r="AW37" s="3">
        <f>INDEX(Inputs!$G$11:$G$32,MATCH(MIN(AW$28,$E$14),Inputs!$C$11:$C$32,0))</f>
        <v>0.140666666666666</v>
      </c>
      <c r="AX37" s="3">
        <f>INDEX(Inputs!$G$11:$G$32,MATCH(MIN(AX$28,$E$14),Inputs!$C$11:$C$32,0))</f>
        <v>0.140666666666666</v>
      </c>
      <c r="AY37" s="3">
        <f>INDEX(Inputs!$G$11:$G$32,MATCH(MIN(AY$28,$E$14),Inputs!$C$11:$C$32,0))</f>
        <v>0.140666666666666</v>
      </c>
      <c r="AZ37" s="3">
        <f>INDEX(Inputs!$G$11:$G$32,MATCH(MIN(AZ$28,$E$14),Inputs!$C$11:$C$32,0))</f>
        <v>0.140666666666666</v>
      </c>
      <c r="BA37" s="3">
        <f>INDEX(Inputs!$G$11:$G$32,MATCH(MIN(BA$28,$E$14),Inputs!$C$11:$C$32,0))</f>
        <v>0.140666666666666</v>
      </c>
      <c r="BB37" s="3">
        <f>INDEX(Inputs!$G$11:$G$32,MATCH(MIN(BB$28,$E$14),Inputs!$C$11:$C$32,0))</f>
        <v>0.140666666666666</v>
      </c>
      <c r="BC37" s="3">
        <f>INDEX(Inputs!$G$11:$G$32,MATCH(MIN(BC$28,$E$14),Inputs!$C$11:$C$32,0))</f>
        <v>0.140666666666666</v>
      </c>
      <c r="BD37" s="3">
        <f>INDEX(Inputs!$G$11:$G$32,MATCH(MIN(BD$28,$E$14),Inputs!$C$11:$C$32,0))</f>
        <v>0.140666666666666</v>
      </c>
      <c r="BE37" s="3">
        <f>INDEX(Inputs!$G$11:$G$32,MATCH(MIN(BE$28,$E$14),Inputs!$C$11:$C$32,0))</f>
        <v>0.140666666666666</v>
      </c>
      <c r="BF37" s="3">
        <f>INDEX(Inputs!$G$11:$G$32,MATCH(MIN(BF$28,$E$14),Inputs!$C$11:$C$32,0))</f>
        <v>0.140666666666666</v>
      </c>
      <c r="BG37" s="3">
        <f>INDEX(Inputs!$G$11:$G$32,MATCH(MIN(BG$28,$E$14),Inputs!$C$11:$C$32,0))</f>
        <v>0.140666666666666</v>
      </c>
      <c r="BH37" s="3">
        <f>INDEX(Inputs!$G$11:$G$32,MATCH(MIN(BH$28,$E$14),Inputs!$C$11:$C$32,0))</f>
        <v>0.140666666666666</v>
      </c>
      <c r="BI37" s="3">
        <f>INDEX(Inputs!$G$11:$G$32,MATCH(MIN(BI$28,$E$14),Inputs!$C$11:$C$32,0))</f>
        <v>0.140666666666666</v>
      </c>
      <c r="BJ37" s="3">
        <f>INDEX(Inputs!$G$11:$G$32,MATCH(MIN(BJ$28,$E$14),Inputs!$C$11:$C$32,0))</f>
        <v>0.140666666666666</v>
      </c>
      <c r="BK37" s="3">
        <f>INDEX(Inputs!$G$11:$G$32,MATCH(MIN(BK$28,$E$14),Inputs!$C$11:$C$32,0))</f>
        <v>0.140666666666666</v>
      </c>
      <c r="BL37" s="3">
        <f>INDEX(Inputs!$G$11:$G$32,MATCH(MIN(BL$28,$E$14),Inputs!$C$11:$C$32,0))</f>
        <v>0.140666666666666</v>
      </c>
      <c r="BM37" s="3">
        <f>INDEX(Inputs!$G$11:$G$32,MATCH(MIN(BM$28,$E$14),Inputs!$C$11:$C$32,0))</f>
        <v>0.140666666666666</v>
      </c>
      <c r="BN37" s="3">
        <f>INDEX(Inputs!$G$11:$G$32,MATCH(MIN(BN$28,$E$14),Inputs!$C$11:$C$32,0))</f>
        <v>0.140666666666666</v>
      </c>
      <c r="BO37" s="3">
        <f>INDEX(Inputs!$G$11:$G$32,MATCH(MIN(BO$28,$E$14),Inputs!$C$11:$C$32,0))</f>
        <v>0.140666666666666</v>
      </c>
      <c r="BP37" s="3">
        <f>INDEX(Inputs!$G$11:$G$32,MATCH(MIN(BP$28,$E$14),Inputs!$C$11:$C$32,0))</f>
        <v>0.140666666666666</v>
      </c>
      <c r="BQ37" s="3">
        <f>INDEX(Inputs!$G$11:$G$32,MATCH(MIN(BQ$28,$E$14),Inputs!$C$11:$C$32,0))</f>
        <v>0.140666666666666</v>
      </c>
      <c r="BR37" s="3">
        <f>INDEX(Inputs!$G$11:$G$32,MATCH(MIN(BR$28,$E$14),Inputs!$C$11:$C$32,0))</f>
        <v>0.140666666666666</v>
      </c>
      <c r="BS37" s="3">
        <f>INDEX(Inputs!$G$11:$G$32,MATCH(MIN(BS$28,$E$14),Inputs!$C$11:$C$32,0))</f>
        <v>0.140666666666666</v>
      </c>
      <c r="BT37" s="3">
        <f>INDEX(Inputs!$G$11:$G$32,MATCH(MIN(BT$28,$E$14),Inputs!$C$11:$C$32,0))</f>
        <v>0.140666666666666</v>
      </c>
      <c r="BU37" s="3">
        <f>INDEX(Inputs!$G$11:$G$32,MATCH(MIN(BU$28,$E$14),Inputs!$C$11:$C$32,0))</f>
        <v>0.140666666666666</v>
      </c>
      <c r="BV37" s="3">
        <f>INDEX(Inputs!$G$11:$G$32,MATCH(MIN(BV$28,$E$14),Inputs!$C$11:$C$32,0))</f>
        <v>0.140666666666666</v>
      </c>
      <c r="BW37" s="3">
        <f>INDEX(Inputs!$G$11:$G$32,MATCH(MIN(BW$28,$E$14),Inputs!$C$11:$C$32,0))</f>
        <v>0.140666666666666</v>
      </c>
      <c r="BX37" s="3">
        <f>INDEX(Inputs!$G$11:$G$32,MATCH(MIN(BX$28,$E$14),Inputs!$C$11:$C$32,0))</f>
        <v>0.140666666666666</v>
      </c>
      <c r="BY37" s="3">
        <f>INDEX(Inputs!$G$11:$G$32,MATCH(MIN(BY$28,$E$14),Inputs!$C$11:$C$32,0))</f>
        <v>0.140666666666666</v>
      </c>
      <c r="BZ37" s="3">
        <f>INDEX(Inputs!$G$11:$G$32,MATCH(MIN(BZ$28,$E$14),Inputs!$C$11:$C$32,0))</f>
        <v>0.140666666666666</v>
      </c>
      <c r="CA37" s="3">
        <f>INDEX(Inputs!$G$11:$G$32,MATCH(MIN(CA$28,$E$14),Inputs!$C$11:$C$32,0))</f>
        <v>0.140666666666666</v>
      </c>
      <c r="CB37" s="3">
        <f>INDEX(Inputs!$G$11:$G$32,MATCH(MIN(CB$28,$E$14),Inputs!$C$11:$C$32,0))</f>
        <v>0.140666666666666</v>
      </c>
      <c r="CC37" s="3">
        <f>INDEX(Inputs!$G$11:$G$32,MATCH(MIN(CC$28,$E$14),Inputs!$C$11:$C$32,0))</f>
        <v>0.140666666666666</v>
      </c>
      <c r="CD37" s="3">
        <f>INDEX(Inputs!$G$11:$G$32,MATCH(MIN(CD$28,$E$14),Inputs!$C$11:$C$32,0))</f>
        <v>0.140666666666666</v>
      </c>
      <c r="CE37" s="3">
        <f>INDEX(Inputs!$G$11:$G$32,MATCH(MIN(CE$28,$E$14),Inputs!$C$11:$C$32,0))</f>
        <v>0.140666666666666</v>
      </c>
    </row>
    <row r="38" spans="2:83" x14ac:dyDescent="0.35">
      <c r="B38" t="s">
        <v>33</v>
      </c>
      <c r="D38" t="s">
        <v>29</v>
      </c>
      <c r="G38" s="14">
        <f t="shared" ref="G38:BR38" si="7">(G34-G35)</f>
        <v>-0.34197070025928156</v>
      </c>
      <c r="H38" s="14">
        <f t="shared" si="7"/>
        <v>3.2427763540076597</v>
      </c>
      <c r="I38" s="14">
        <f t="shared" si="7"/>
        <v>5.4117258110796342</v>
      </c>
      <c r="J38" s="14">
        <f t="shared" si="7"/>
        <v>9.605605854027786</v>
      </c>
      <c r="K38" s="14">
        <f t="shared" si="7"/>
        <v>18.809836201631683</v>
      </c>
      <c r="L38" s="14">
        <f t="shared" si="7"/>
        <v>32.356312020036412</v>
      </c>
      <c r="M38" s="14">
        <f t="shared" si="7"/>
        <v>41.820977537502891</v>
      </c>
      <c r="N38" s="14">
        <f t="shared" si="7"/>
        <v>41.8378395530098</v>
      </c>
      <c r="O38" s="14">
        <f t="shared" si="7"/>
        <v>42.338931107400377</v>
      </c>
      <c r="P38" s="14">
        <f t="shared" si="7"/>
        <v>42.511435119923597</v>
      </c>
      <c r="Q38" s="14">
        <f t="shared" si="7"/>
        <v>39.779872705223006</v>
      </c>
      <c r="R38" s="14">
        <f t="shared" si="7"/>
        <v>30.889344600984586</v>
      </c>
      <c r="S38" s="14">
        <f t="shared" si="7"/>
        <v>31.551776425626301</v>
      </c>
      <c r="T38" s="14">
        <f t="shared" si="7"/>
        <v>32.604644297099632</v>
      </c>
      <c r="U38" s="14">
        <f t="shared" si="7"/>
        <v>33.975945583222419</v>
      </c>
      <c r="V38" s="14">
        <f t="shared" si="7"/>
        <v>35.665640053374666</v>
      </c>
      <c r="W38" s="14">
        <f t="shared" si="7"/>
        <v>39.14272057054508</v>
      </c>
      <c r="X38" s="14">
        <f t="shared" si="7"/>
        <v>41.100041792157974</v>
      </c>
      <c r="Y38" s="14">
        <f t="shared" si="7"/>
        <v>43.249168035421036</v>
      </c>
      <c r="Z38" s="14">
        <f t="shared" si="7"/>
        <v>45.558257695007789</v>
      </c>
      <c r="AA38" s="14">
        <f t="shared" si="7"/>
        <v>48.03204159174426</v>
      </c>
      <c r="AB38" s="14">
        <f t="shared" si="7"/>
        <v>51.207022848167824</v>
      </c>
      <c r="AC38" s="14">
        <f t="shared" si="7"/>
        <v>52.231163305131176</v>
      </c>
      <c r="AD38" s="14">
        <f t="shared" si="7"/>
        <v>53.275786571233795</v>
      </c>
      <c r="AE38" s="14">
        <f t="shared" si="7"/>
        <v>54.341302302658477</v>
      </c>
      <c r="AF38" s="14">
        <f t="shared" si="7"/>
        <v>55.428128348711638</v>
      </c>
      <c r="AG38" s="14">
        <f t="shared" si="7"/>
        <v>56.536690915685881</v>
      </c>
      <c r="AH38" s="14">
        <f t="shared" si="7"/>
        <v>57.66742473399961</v>
      </c>
      <c r="AI38" s="14">
        <f t="shared" si="7"/>
        <v>58.820773228679599</v>
      </c>
      <c r="AJ38" s="14">
        <f t="shared" si="7"/>
        <v>59.9971886932532</v>
      </c>
      <c r="AK38" s="14">
        <f t="shared" si="7"/>
        <v>61.197132467118266</v>
      </c>
      <c r="AL38" s="14">
        <f t="shared" si="7"/>
        <v>62.421075116460628</v>
      </c>
      <c r="AM38" s="14">
        <f t="shared" si="7"/>
        <v>63.66949661878985</v>
      </c>
      <c r="AN38" s="14">
        <f t="shared" si="7"/>
        <v>64.942886551165643</v>
      </c>
      <c r="AO38" s="14">
        <f t="shared" si="7"/>
        <v>66.241744282188961</v>
      </c>
      <c r="AP38" s="14">
        <f t="shared" si="7"/>
        <v>67.566579167832742</v>
      </c>
      <c r="AQ38" s="14">
        <f t="shared" si="7"/>
        <v>68.917910751189396</v>
      </c>
      <c r="AR38" s="14">
        <f t="shared" si="7"/>
        <v>70.296268966213191</v>
      </c>
      <c r="AS38" s="14">
        <f t="shared" si="7"/>
        <v>71.70219434553745</v>
      </c>
      <c r="AT38" s="14">
        <f t="shared" si="7"/>
        <v>73.136238232448193</v>
      </c>
      <c r="AU38" s="14">
        <f t="shared" si="7"/>
        <v>74.598962997097175</v>
      </c>
      <c r="AV38" s="14">
        <f t="shared" si="7"/>
        <v>76.090942257039117</v>
      </c>
      <c r="AW38" s="14">
        <f t="shared" si="7"/>
        <v>77.612761102179903</v>
      </c>
      <c r="AX38" s="14">
        <f t="shared" si="7"/>
        <v>79.165016324223501</v>
      </c>
      <c r="AY38" s="14">
        <f t="shared" si="7"/>
        <v>80.748316650707963</v>
      </c>
      <c r="AZ38" s="14">
        <f t="shared" si="7"/>
        <v>82.363282983722129</v>
      </c>
      <c r="BA38" s="14">
        <f t="shared" si="7"/>
        <v>84.010548643396575</v>
      </c>
      <c r="BB38" s="14">
        <f t="shared" si="7"/>
        <v>85.690759616264501</v>
      </c>
      <c r="BC38" s="14">
        <f t="shared" si="7"/>
        <v>87.4045748085898</v>
      </c>
      <c r="BD38" s="14">
        <f t="shared" si="7"/>
        <v>89.152666304761595</v>
      </c>
      <c r="BE38" s="14">
        <f t="shared" si="7"/>
        <v>90.935719630856838</v>
      </c>
      <c r="BF38" s="14">
        <f t="shared" si="7"/>
        <v>92.754434023473962</v>
      </c>
      <c r="BG38" s="14">
        <f t="shared" si="7"/>
        <v>94.609522703943441</v>
      </c>
      <c r="BH38" s="14">
        <f t="shared" si="7"/>
        <v>96.501713158022312</v>
      </c>
      <c r="BI38" s="14">
        <f t="shared" si="7"/>
        <v>98.431747421182763</v>
      </c>
      <c r="BJ38" s="14">
        <f t="shared" si="7"/>
        <v>100.40038236960642</v>
      </c>
      <c r="BK38" s="14">
        <f t="shared" si="7"/>
        <v>102.40839001699855</v>
      </c>
      <c r="BL38" s="14">
        <f t="shared" si="7"/>
        <v>104.45655781733852</v>
      </c>
      <c r="BM38" s="14">
        <f t="shared" si="7"/>
        <v>106.5456889736853</v>
      </c>
      <c r="BN38" s="14">
        <f t="shared" si="7"/>
        <v>108.67660275315902</v>
      </c>
      <c r="BO38" s="14">
        <f t="shared" si="7"/>
        <v>110.85013480822221</v>
      </c>
      <c r="BP38" s="14">
        <f t="shared" si="7"/>
        <v>113.06713750438666</v>
      </c>
      <c r="BQ38" s="14">
        <f t="shared" si="7"/>
        <v>115.32848025447441</v>
      </c>
      <c r="BR38" s="14">
        <f t="shared" si="7"/>
        <v>117.63504985956391</v>
      </c>
      <c r="BS38" s="14">
        <f t="shared" ref="BS38:CE38" si="8">(BS34-BS35)</f>
        <v>119.98775085675518</v>
      </c>
      <c r="BT38" s="14">
        <f t="shared" si="8"/>
        <v>122.38750587389029</v>
      </c>
      <c r="BU38" s="14">
        <f t="shared" si="8"/>
        <v>124.83525599136811</v>
      </c>
      <c r="BV38" s="14">
        <f t="shared" si="8"/>
        <v>127.33196111119547</v>
      </c>
      <c r="BW38" s="14">
        <f t="shared" si="8"/>
        <v>129.8786003334194</v>
      </c>
      <c r="BX38" s="14">
        <f t="shared" si="8"/>
        <v>132.4761723400878</v>
      </c>
      <c r="BY38" s="14">
        <f t="shared" si="8"/>
        <v>135.12569578688954</v>
      </c>
      <c r="BZ38" s="14">
        <f t="shared" si="8"/>
        <v>137.82820970262733</v>
      </c>
      <c r="CA38" s="14">
        <f t="shared" si="8"/>
        <v>140.58477389667991</v>
      </c>
      <c r="CB38" s="14">
        <f t="shared" si="8"/>
        <v>143.3964693746135</v>
      </c>
      <c r="CC38" s="14">
        <f t="shared" si="8"/>
        <v>146.26439876210577</v>
      </c>
      <c r="CD38" s="14">
        <f t="shared" si="8"/>
        <v>149.18968673734787</v>
      </c>
      <c r="CE38" s="14">
        <f t="shared" si="8"/>
        <v>152.17348047209481</v>
      </c>
    </row>
    <row r="39" spans="2:83" x14ac:dyDescent="0.35">
      <c r="B39" t="s">
        <v>34</v>
      </c>
      <c r="D39" t="s">
        <v>29</v>
      </c>
      <c r="G39" s="14">
        <f t="shared" ref="G39:BR39" si="9">G38/G37</f>
        <v>-4.0805613585512992</v>
      </c>
      <c r="H39" s="14">
        <f t="shared" si="9"/>
        <v>38.694390702346091</v>
      </c>
      <c r="I39" s="14">
        <f t="shared" si="9"/>
        <v>46.264747321739662</v>
      </c>
      <c r="J39" s="14">
        <f t="shared" si="9"/>
        <v>69.93639970557237</v>
      </c>
      <c r="K39" s="14">
        <f t="shared" si="9"/>
        <v>150.42578481011651</v>
      </c>
      <c r="L39" s="14">
        <f t="shared" si="9"/>
        <v>286.99890439143661</v>
      </c>
      <c r="M39" s="14">
        <f t="shared" si="9"/>
        <v>416.39253638322117</v>
      </c>
      <c r="N39" s="14">
        <f t="shared" si="9"/>
        <v>416.56042383633388</v>
      </c>
      <c r="O39" s="14">
        <f t="shared" si="9"/>
        <v>421.54956554412382</v>
      </c>
      <c r="P39" s="14">
        <f t="shared" si="9"/>
        <v>423.26710988527208</v>
      </c>
      <c r="Q39" s="14">
        <f t="shared" si="9"/>
        <v>396.07017980093121</v>
      </c>
      <c r="R39" s="14">
        <f t="shared" si="9"/>
        <v>327.6240577787168</v>
      </c>
      <c r="S39" s="14">
        <f t="shared" si="9"/>
        <v>358.01660803055705</v>
      </c>
      <c r="T39" s="14">
        <f t="shared" si="9"/>
        <v>397.73482060603357</v>
      </c>
      <c r="U39" s="14">
        <f t="shared" si="9"/>
        <v>448.09960739165956</v>
      </c>
      <c r="V39" s="14">
        <f t="shared" si="9"/>
        <v>511.93148294308173</v>
      </c>
      <c r="W39" s="14">
        <f t="shared" si="9"/>
        <v>616.27282426238924</v>
      </c>
      <c r="X39" s="14">
        <f t="shared" si="9"/>
        <v>716.50647422456245</v>
      </c>
      <c r="Y39" s="14">
        <f t="shared" si="9"/>
        <v>553.14361718048588</v>
      </c>
      <c r="Z39" s="14">
        <f t="shared" si="9"/>
        <v>460.11846171509097</v>
      </c>
      <c r="AA39" s="14">
        <f t="shared" si="9"/>
        <v>400.79997932175968</v>
      </c>
      <c r="AB39" s="14">
        <f t="shared" si="9"/>
        <v>364.0309681149389</v>
      </c>
      <c r="AC39" s="14">
        <f t="shared" si="9"/>
        <v>371.31158747723759</v>
      </c>
      <c r="AD39" s="14">
        <f t="shared" si="9"/>
        <v>378.73781922678234</v>
      </c>
      <c r="AE39" s="14">
        <f t="shared" si="9"/>
        <v>386.31257561131804</v>
      </c>
      <c r="AF39" s="14">
        <f t="shared" si="9"/>
        <v>394.03882712354431</v>
      </c>
      <c r="AG39" s="14">
        <f t="shared" si="9"/>
        <v>401.91960366601529</v>
      </c>
      <c r="AH39" s="14">
        <f t="shared" si="9"/>
        <v>409.95799573933567</v>
      </c>
      <c r="AI39" s="14">
        <f t="shared" si="9"/>
        <v>418.15715565412239</v>
      </c>
      <c r="AJ39" s="14">
        <f t="shared" si="9"/>
        <v>426.52029876720491</v>
      </c>
      <c r="AK39" s="14">
        <f t="shared" si="9"/>
        <v>435.05070474254899</v>
      </c>
      <c r="AL39" s="14">
        <f t="shared" si="9"/>
        <v>443.75171883739995</v>
      </c>
      <c r="AM39" s="14">
        <f t="shared" si="9"/>
        <v>452.62675321414804</v>
      </c>
      <c r="AN39" s="14">
        <f t="shared" si="9"/>
        <v>461.67928827843093</v>
      </c>
      <c r="AO39" s="14">
        <f t="shared" si="9"/>
        <v>470.91287404399958</v>
      </c>
      <c r="AP39" s="14">
        <f t="shared" si="9"/>
        <v>480.33113152487959</v>
      </c>
      <c r="AQ39" s="14">
        <f t="shared" si="9"/>
        <v>489.93775415537721</v>
      </c>
      <c r="AR39" s="14">
        <f t="shared" si="9"/>
        <v>499.73650923848476</v>
      </c>
      <c r="AS39" s="14">
        <f t="shared" si="9"/>
        <v>509.73123942325446</v>
      </c>
      <c r="AT39" s="14">
        <f t="shared" si="9"/>
        <v>519.9258642117195</v>
      </c>
      <c r="AU39" s="14">
        <f t="shared" si="9"/>
        <v>530.32438149595396</v>
      </c>
      <c r="AV39" s="14">
        <f t="shared" si="9"/>
        <v>540.93086912587307</v>
      </c>
      <c r="AW39" s="14">
        <f t="shared" si="9"/>
        <v>551.74948650839053</v>
      </c>
      <c r="AX39" s="14">
        <f t="shared" si="9"/>
        <v>562.78447623855834</v>
      </c>
      <c r="AY39" s="14">
        <f t="shared" si="9"/>
        <v>574.04016576332947</v>
      </c>
      <c r="AZ39" s="14">
        <f t="shared" si="9"/>
        <v>585.52096907859618</v>
      </c>
      <c r="BA39" s="14">
        <f t="shared" si="9"/>
        <v>597.23138846016809</v>
      </c>
      <c r="BB39" s="14">
        <f t="shared" si="9"/>
        <v>609.17601622937138</v>
      </c>
      <c r="BC39" s="14">
        <f t="shared" si="9"/>
        <v>621.35953655395883</v>
      </c>
      <c r="BD39" s="14">
        <f t="shared" si="9"/>
        <v>633.78672728503807</v>
      </c>
      <c r="BE39" s="14">
        <f t="shared" si="9"/>
        <v>646.4624618307389</v>
      </c>
      <c r="BF39" s="14">
        <f t="shared" si="9"/>
        <v>659.39171106735364</v>
      </c>
      <c r="BG39" s="14">
        <f t="shared" si="9"/>
        <v>672.57954528870061</v>
      </c>
      <c r="BH39" s="14">
        <f t="shared" si="9"/>
        <v>686.0311361944747</v>
      </c>
      <c r="BI39" s="14">
        <f t="shared" si="9"/>
        <v>699.7517589183642</v>
      </c>
      <c r="BJ39" s="14">
        <f t="shared" si="9"/>
        <v>713.74679409673149</v>
      </c>
      <c r="BK39" s="14">
        <f t="shared" si="9"/>
        <v>728.02172997866614</v>
      </c>
      <c r="BL39" s="14">
        <f t="shared" si="9"/>
        <v>742.58216457823949</v>
      </c>
      <c r="BM39" s="14">
        <f t="shared" si="9"/>
        <v>757.43380786980435</v>
      </c>
      <c r="BN39" s="14">
        <f t="shared" si="9"/>
        <v>772.58248402720051</v>
      </c>
      <c r="BO39" s="14">
        <f t="shared" si="9"/>
        <v>788.03413370774456</v>
      </c>
      <c r="BP39" s="14">
        <f t="shared" si="9"/>
        <v>803.79481638189952</v>
      </c>
      <c r="BQ39" s="14">
        <f t="shared" si="9"/>
        <v>819.87071270953766</v>
      </c>
      <c r="BR39" s="14">
        <f t="shared" si="9"/>
        <v>836.26812696372849</v>
      </c>
      <c r="BS39" s="14">
        <f t="shared" ref="BS39:CE39" si="10">BS38/BS37</f>
        <v>852.99348950300305</v>
      </c>
      <c r="BT39" s="14">
        <f t="shared" si="10"/>
        <v>870.05335929306307</v>
      </c>
      <c r="BU39" s="14">
        <f t="shared" si="10"/>
        <v>887.45442647892446</v>
      </c>
      <c r="BV39" s="14">
        <f t="shared" si="10"/>
        <v>905.2035150085029</v>
      </c>
      <c r="BW39" s="14">
        <f t="shared" si="10"/>
        <v>923.30758530867308</v>
      </c>
      <c r="BX39" s="14">
        <f t="shared" si="10"/>
        <v>941.77373701484669</v>
      </c>
      <c r="BY39" s="14">
        <f t="shared" si="10"/>
        <v>960.60921175514352</v>
      </c>
      <c r="BZ39" s="14">
        <f t="shared" si="10"/>
        <v>979.8213959902464</v>
      </c>
      <c r="CA39" s="14">
        <f t="shared" si="10"/>
        <v>999.41782391005154</v>
      </c>
      <c r="CB39" s="14">
        <f t="shared" si="10"/>
        <v>1019.4061803882526</v>
      </c>
      <c r="CC39" s="14">
        <f t="shared" si="10"/>
        <v>1039.7943039960176</v>
      </c>
      <c r="CD39" s="14">
        <f t="shared" si="10"/>
        <v>1060.5901900759377</v>
      </c>
      <c r="CE39" s="14">
        <f t="shared" si="10"/>
        <v>1081.8019938774564</v>
      </c>
    </row>
    <row r="40" spans="2:83" x14ac:dyDescent="0.35">
      <c r="B40" s="6" t="s">
        <v>138</v>
      </c>
      <c r="C40" s="40"/>
      <c r="D40" s="40"/>
      <c r="E40" s="40"/>
      <c r="F40" s="40"/>
      <c r="G40" s="40"/>
      <c r="H40" s="40"/>
      <c r="I40" s="40"/>
      <c r="J40" s="40"/>
      <c r="K40" s="40"/>
      <c r="L40" s="87"/>
      <c r="M40" s="87"/>
      <c r="N40" s="41"/>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row>
    <row r="41" spans="2:83" x14ac:dyDescent="0.35">
      <c r="B41" t="s">
        <v>28</v>
      </c>
      <c r="D41" t="s">
        <v>29</v>
      </c>
      <c r="G41" s="1">
        <f>INDEX(Inputs!$L$11:$L$32,MATCH(MIN($E$14,G$28),Inputs!$C$11:$C$32,0))</f>
        <v>305.67755452136606</v>
      </c>
      <c r="H41" s="1">
        <f>INDEX(Inputs!$L$11:$L$32,MATCH(MIN($E$14,H$28),Inputs!$C$11:$C$32,0))</f>
        <v>311.7911056117934</v>
      </c>
      <c r="I41" s="1">
        <f>INDEX(Inputs!$L$11:$L$32,MATCH(MIN($E$14,I$28),Inputs!$C$11:$C$32,0))</f>
        <v>321.22180032653392</v>
      </c>
      <c r="J41" s="1"/>
      <c r="K41" s="1">
        <f>INDEX(Inputs!$L$11:$L$32,MATCH(MIN($E$14,K$28),Inputs!$C$11:$C$32,0))</f>
        <v>324.22833188808977</v>
      </c>
      <c r="L41" s="1"/>
      <c r="M41" s="1">
        <f>INDEX(Inputs!$L$11:$L$32,MATCH(MIN($E$14,M$28),Inputs!$C$11:$C$32,0))</f>
        <v>294.29423484545549</v>
      </c>
      <c r="N41" s="1"/>
      <c r="O41" s="1">
        <f>INDEX(Inputs!$L$11:$L$32,MATCH(MIN($E$14,O$28),Inputs!$C$11:$C$32,0))</f>
        <v>276.32907043174367</v>
      </c>
      <c r="P41" s="1">
        <f>INDEX(Inputs!$L$11:$L$32,MATCH(MIN($E$14,P$28),Inputs!$C$11:$C$32,0))</f>
        <v>271.6351301684029</v>
      </c>
      <c r="Q41" s="1">
        <f>INDEX(Inputs!$L$11:$L$32,MATCH(MIN($E$14,Q$28),Inputs!$C$11:$C$32,0))</f>
        <v>266.65168199000198</v>
      </c>
      <c r="R41" s="1">
        <f>INDEX(Inputs!$L$11:$L$32,MATCH(MIN($E$14,R$28),Inputs!$C$11:$C$32,0))</f>
        <v>263.55106621107535</v>
      </c>
      <c r="S41" s="1"/>
      <c r="T41" s="1"/>
      <c r="U41" s="1"/>
      <c r="V41" s="1">
        <f>INDEX(Inputs!$L$11:$L$32,MATCH(MIN($E$14,V$28),Inputs!$C$11:$C$32,0))</f>
        <v>265.65279663358467</v>
      </c>
      <c r="W41" s="1">
        <f>INDEX(Inputs!$L$11:$L$32,MATCH(MIN($E$14,W$28),Inputs!$C$11:$C$32,0))</f>
        <v>266.58659772792544</v>
      </c>
      <c r="X41" s="1"/>
      <c r="Y41" s="1"/>
      <c r="Z41" s="1"/>
      <c r="AA41" s="1"/>
      <c r="AB41" s="1">
        <f>INDEX(Inputs!$L$11:$L$32,MATCH(MIN($E$14,AB$28),Inputs!$C$11:$C$32,0))</f>
        <v>274.95506366714039</v>
      </c>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row>
    <row r="42" spans="2:83" x14ac:dyDescent="0.35">
      <c r="B42" t="s">
        <v>95</v>
      </c>
      <c r="D42" t="s">
        <v>29</v>
      </c>
      <c r="G42" s="1"/>
      <c r="H42" s="1"/>
      <c r="I42" s="1"/>
      <c r="J42" s="1">
        <f>SUM(I41:I42)*($K41/$I41)^(1/2)</f>
        <v>322.72156495338379</v>
      </c>
      <c r="K42" s="1"/>
      <c r="L42" s="1">
        <f>SUM(K41:K42)*($M41/$K41)^(1/2)</f>
        <v>308.89889745388183</v>
      </c>
      <c r="M42" s="1"/>
      <c r="N42" s="1">
        <f>SUM(M41:M42)*($O41/$M41)^(1/2)</f>
        <v>285.17021644671445</v>
      </c>
      <c r="O42" s="1"/>
      <c r="P42" s="1"/>
      <c r="Q42" s="1"/>
      <c r="R42" s="1"/>
      <c r="S42" s="1">
        <f>SUM(R41:R42)*($V41/$R41)^(1/($V$28-$R$28))</f>
        <v>264.07493478129686</v>
      </c>
      <c r="T42" s="1">
        <f t="shared" ref="T42:U42" si="11">SUM(S41:S42)*($V41/$R41)^(1/($V$28-$R$28))</f>
        <v>264.59984466120767</v>
      </c>
      <c r="U42" s="1">
        <f t="shared" si="11"/>
        <v>265.12579792065111</v>
      </c>
      <c r="V42" s="1"/>
      <c r="W42" s="1"/>
      <c r="X42" s="1">
        <f>SUM(W41:W42)*($AB41/$W41)^(1/($AB$28-$W$28))</f>
        <v>268.2396625676833</v>
      </c>
      <c r="Y42" s="1">
        <f t="shared" ref="Y42:AA42" si="12">SUM(X41:X42)*($AB41/$W41)^(1/($AB$28-$W$28))</f>
        <v>269.90297782283238</v>
      </c>
      <c r="Z42" s="1">
        <f t="shared" si="12"/>
        <v>271.57660705471233</v>
      </c>
      <c r="AA42" s="1">
        <f t="shared" si="12"/>
        <v>273.2606142187974</v>
      </c>
      <c r="AB42" s="1"/>
      <c r="AC42" s="1">
        <f t="shared" ref="AC42:CE42" si="13">SUM(AB41:AB42)*(1+$E$12)</f>
        <v>280.45416494048322</v>
      </c>
      <c r="AD42" s="1">
        <f t="shared" si="13"/>
        <v>286.06324823929288</v>
      </c>
      <c r="AE42" s="1">
        <f t="shared" si="13"/>
        <v>291.78451320407873</v>
      </c>
      <c r="AF42" s="1">
        <f t="shared" si="13"/>
        <v>297.6202034681603</v>
      </c>
      <c r="AG42" s="1">
        <f t="shared" si="13"/>
        <v>303.57260753752348</v>
      </c>
      <c r="AH42" s="1">
        <f t="shared" si="13"/>
        <v>309.64405968827396</v>
      </c>
      <c r="AI42" s="1">
        <f t="shared" si="13"/>
        <v>315.83694088203941</v>
      </c>
      <c r="AJ42" s="1">
        <f t="shared" si="13"/>
        <v>322.1536796996802</v>
      </c>
      <c r="AK42" s="1">
        <f t="shared" si="13"/>
        <v>328.59675329367383</v>
      </c>
      <c r="AL42" s="1">
        <f t="shared" si="13"/>
        <v>335.16868835954733</v>
      </c>
      <c r="AM42" s="1">
        <f t="shared" si="13"/>
        <v>341.87206212673829</v>
      </c>
      <c r="AN42" s="1">
        <f t="shared" si="13"/>
        <v>348.70950336927308</v>
      </c>
      <c r="AO42" s="1">
        <f t="shared" si="13"/>
        <v>355.68369343665853</v>
      </c>
      <c r="AP42" s="1">
        <f t="shared" si="13"/>
        <v>362.79736730539173</v>
      </c>
      <c r="AQ42" s="1">
        <f t="shared" si="13"/>
        <v>370.05331465149959</v>
      </c>
      <c r="AR42" s="1">
        <f t="shared" si="13"/>
        <v>377.45438094452959</v>
      </c>
      <c r="AS42" s="1">
        <f t="shared" si="13"/>
        <v>385.0034685634202</v>
      </c>
      <c r="AT42" s="1">
        <f t="shared" si="13"/>
        <v>392.7035379346886</v>
      </c>
      <c r="AU42" s="1">
        <f t="shared" si="13"/>
        <v>400.55760869338235</v>
      </c>
      <c r="AV42" s="1">
        <f t="shared" si="13"/>
        <v>408.56876086724998</v>
      </c>
      <c r="AW42" s="1">
        <f t="shared" si="13"/>
        <v>416.74013608459501</v>
      </c>
      <c r="AX42" s="1">
        <f t="shared" si="13"/>
        <v>425.07493880628692</v>
      </c>
      <c r="AY42" s="1">
        <f t="shared" si="13"/>
        <v>433.57643758241267</v>
      </c>
      <c r="AZ42" s="1">
        <f t="shared" si="13"/>
        <v>442.24796633406095</v>
      </c>
      <c r="BA42" s="1">
        <f t="shared" si="13"/>
        <v>451.0929256607422</v>
      </c>
      <c r="BB42" s="1">
        <f t="shared" si="13"/>
        <v>460.11478417395705</v>
      </c>
      <c r="BC42" s="1">
        <f t="shared" si="13"/>
        <v>469.31707985743617</v>
      </c>
      <c r="BD42" s="1">
        <f t="shared" si="13"/>
        <v>478.70342145458488</v>
      </c>
      <c r="BE42" s="1">
        <f t="shared" si="13"/>
        <v>488.27748988367659</v>
      </c>
      <c r="BF42" s="1">
        <f t="shared" si="13"/>
        <v>498.04303968135014</v>
      </c>
      <c r="BG42" s="1">
        <f t="shared" si="13"/>
        <v>508.00390047497717</v>
      </c>
      <c r="BH42" s="1">
        <f t="shared" si="13"/>
        <v>518.16397848447673</v>
      </c>
      <c r="BI42" s="1">
        <f t="shared" si="13"/>
        <v>528.52725805416628</v>
      </c>
      <c r="BJ42" s="1">
        <f t="shared" si="13"/>
        <v>539.09780321524966</v>
      </c>
      <c r="BK42" s="1">
        <f t="shared" si="13"/>
        <v>549.87975927955461</v>
      </c>
      <c r="BL42" s="1">
        <f t="shared" si="13"/>
        <v>560.87735446514569</v>
      </c>
      <c r="BM42" s="1">
        <f t="shared" si="13"/>
        <v>572.0949015544486</v>
      </c>
      <c r="BN42" s="1">
        <f t="shared" si="13"/>
        <v>583.53679958553755</v>
      </c>
      <c r="BO42" s="1">
        <f t="shared" si="13"/>
        <v>595.20753557724834</v>
      </c>
      <c r="BP42" s="1">
        <f t="shared" si="13"/>
        <v>607.11168628879329</v>
      </c>
      <c r="BQ42" s="1">
        <f t="shared" si="13"/>
        <v>619.25392001456919</v>
      </c>
      <c r="BR42" s="1">
        <f t="shared" si="13"/>
        <v>631.63899841486057</v>
      </c>
      <c r="BS42" s="1">
        <f t="shared" si="13"/>
        <v>644.27177838315777</v>
      </c>
      <c r="BT42" s="1">
        <f t="shared" si="13"/>
        <v>657.15721395082096</v>
      </c>
      <c r="BU42" s="1">
        <f t="shared" si="13"/>
        <v>670.30035822983734</v>
      </c>
      <c r="BV42" s="1">
        <f t="shared" si="13"/>
        <v>683.7063653944341</v>
      </c>
      <c r="BW42" s="1">
        <f t="shared" si="13"/>
        <v>697.38049270232284</v>
      </c>
      <c r="BX42" s="1">
        <f t="shared" si="13"/>
        <v>711.32810255636934</v>
      </c>
      <c r="BY42" s="1">
        <f t="shared" si="13"/>
        <v>725.55466460749676</v>
      </c>
      <c r="BZ42" s="1">
        <f t="shared" si="13"/>
        <v>740.06575789964666</v>
      </c>
      <c r="CA42" s="1">
        <f t="shared" si="13"/>
        <v>754.86707305763957</v>
      </c>
      <c r="CB42" s="1">
        <f t="shared" si="13"/>
        <v>769.96441451879241</v>
      </c>
      <c r="CC42" s="1">
        <f t="shared" si="13"/>
        <v>785.36370280916822</v>
      </c>
      <c r="CD42" s="1">
        <f t="shared" si="13"/>
        <v>801.07097686535155</v>
      </c>
      <c r="CE42" s="1">
        <f t="shared" si="13"/>
        <v>817.09239640265855</v>
      </c>
    </row>
    <row r="43" spans="2:83" x14ac:dyDescent="0.35">
      <c r="B43" t="s">
        <v>30</v>
      </c>
      <c r="D43" t="s">
        <v>29</v>
      </c>
      <c r="G43" s="1">
        <f t="shared" ref="G43:BR43" si="14">SUM(G41:G42)</f>
        <v>305.67755452136606</v>
      </c>
      <c r="H43" s="1">
        <f t="shared" si="14"/>
        <v>311.7911056117934</v>
      </c>
      <c r="I43" s="1">
        <f t="shared" si="14"/>
        <v>321.22180032653392</v>
      </c>
      <c r="J43" s="1">
        <f t="shared" si="14"/>
        <v>322.72156495338379</v>
      </c>
      <c r="K43" s="1">
        <f t="shared" si="14"/>
        <v>324.22833188808977</v>
      </c>
      <c r="L43" s="1">
        <f t="shared" si="14"/>
        <v>308.89889745388183</v>
      </c>
      <c r="M43" s="1">
        <f t="shared" si="14"/>
        <v>294.29423484545549</v>
      </c>
      <c r="N43" s="1">
        <f t="shared" si="14"/>
        <v>285.17021644671445</v>
      </c>
      <c r="O43" s="1">
        <f t="shared" si="14"/>
        <v>276.32907043174367</v>
      </c>
      <c r="P43" s="1">
        <f t="shared" si="14"/>
        <v>271.6351301684029</v>
      </c>
      <c r="Q43" s="1">
        <f t="shared" si="14"/>
        <v>266.65168199000198</v>
      </c>
      <c r="R43" s="1">
        <f t="shared" si="14"/>
        <v>263.55106621107535</v>
      </c>
      <c r="S43" s="1">
        <f t="shared" si="14"/>
        <v>264.07493478129686</v>
      </c>
      <c r="T43" s="1">
        <f t="shared" si="14"/>
        <v>264.59984466120767</v>
      </c>
      <c r="U43" s="1">
        <f t="shared" si="14"/>
        <v>265.12579792065111</v>
      </c>
      <c r="V43" s="1">
        <f t="shared" si="14"/>
        <v>265.65279663358467</v>
      </c>
      <c r="W43" s="1">
        <f t="shared" si="14"/>
        <v>266.58659772792544</v>
      </c>
      <c r="X43" s="1">
        <f t="shared" si="14"/>
        <v>268.2396625676833</v>
      </c>
      <c r="Y43" s="1">
        <f t="shared" si="14"/>
        <v>269.90297782283238</v>
      </c>
      <c r="Z43" s="1">
        <f t="shared" si="14"/>
        <v>271.57660705471233</v>
      </c>
      <c r="AA43" s="1">
        <f t="shared" si="14"/>
        <v>273.2606142187974</v>
      </c>
      <c r="AB43" s="1">
        <f t="shared" si="14"/>
        <v>274.95506366714039</v>
      </c>
      <c r="AC43" s="1">
        <f t="shared" si="14"/>
        <v>280.45416494048322</v>
      </c>
      <c r="AD43" s="1">
        <f t="shared" si="14"/>
        <v>286.06324823929288</v>
      </c>
      <c r="AE43" s="1">
        <f t="shared" si="14"/>
        <v>291.78451320407873</v>
      </c>
      <c r="AF43" s="1">
        <f t="shared" si="14"/>
        <v>297.6202034681603</v>
      </c>
      <c r="AG43" s="1">
        <f t="shared" si="14"/>
        <v>303.57260753752348</v>
      </c>
      <c r="AH43" s="1">
        <f t="shared" si="14"/>
        <v>309.64405968827396</v>
      </c>
      <c r="AI43" s="1">
        <f t="shared" si="14"/>
        <v>315.83694088203941</v>
      </c>
      <c r="AJ43" s="1">
        <f t="shared" si="14"/>
        <v>322.1536796996802</v>
      </c>
      <c r="AK43" s="1">
        <f t="shared" si="14"/>
        <v>328.59675329367383</v>
      </c>
      <c r="AL43" s="1">
        <f t="shared" si="14"/>
        <v>335.16868835954733</v>
      </c>
      <c r="AM43" s="1">
        <f t="shared" si="14"/>
        <v>341.87206212673829</v>
      </c>
      <c r="AN43" s="1">
        <f t="shared" si="14"/>
        <v>348.70950336927308</v>
      </c>
      <c r="AO43" s="1">
        <f t="shared" si="14"/>
        <v>355.68369343665853</v>
      </c>
      <c r="AP43" s="1">
        <f t="shared" si="14"/>
        <v>362.79736730539173</v>
      </c>
      <c r="AQ43" s="1">
        <f t="shared" si="14"/>
        <v>370.05331465149959</v>
      </c>
      <c r="AR43" s="1">
        <f t="shared" si="14"/>
        <v>377.45438094452959</v>
      </c>
      <c r="AS43" s="1">
        <f t="shared" si="14"/>
        <v>385.0034685634202</v>
      </c>
      <c r="AT43" s="1">
        <f t="shared" si="14"/>
        <v>392.7035379346886</v>
      </c>
      <c r="AU43" s="1">
        <f t="shared" si="14"/>
        <v>400.55760869338235</v>
      </c>
      <c r="AV43" s="1">
        <f t="shared" si="14"/>
        <v>408.56876086724998</v>
      </c>
      <c r="AW43" s="1">
        <f t="shared" si="14"/>
        <v>416.74013608459501</v>
      </c>
      <c r="AX43" s="1">
        <f t="shared" si="14"/>
        <v>425.07493880628692</v>
      </c>
      <c r="AY43" s="1">
        <f t="shared" si="14"/>
        <v>433.57643758241267</v>
      </c>
      <c r="AZ43" s="1">
        <f t="shared" si="14"/>
        <v>442.24796633406095</v>
      </c>
      <c r="BA43" s="1">
        <f t="shared" si="14"/>
        <v>451.0929256607422</v>
      </c>
      <c r="BB43" s="1">
        <f t="shared" si="14"/>
        <v>460.11478417395705</v>
      </c>
      <c r="BC43" s="1">
        <f t="shared" si="14"/>
        <v>469.31707985743617</v>
      </c>
      <c r="BD43" s="1">
        <f t="shared" si="14"/>
        <v>478.70342145458488</v>
      </c>
      <c r="BE43" s="1">
        <f t="shared" si="14"/>
        <v>488.27748988367659</v>
      </c>
      <c r="BF43" s="1">
        <f t="shared" si="14"/>
        <v>498.04303968135014</v>
      </c>
      <c r="BG43" s="1">
        <f t="shared" si="14"/>
        <v>508.00390047497717</v>
      </c>
      <c r="BH43" s="1">
        <f t="shared" si="14"/>
        <v>518.16397848447673</v>
      </c>
      <c r="BI43" s="1">
        <f t="shared" si="14"/>
        <v>528.52725805416628</v>
      </c>
      <c r="BJ43" s="1">
        <f t="shared" si="14"/>
        <v>539.09780321524966</v>
      </c>
      <c r="BK43" s="1">
        <f t="shared" si="14"/>
        <v>549.87975927955461</v>
      </c>
      <c r="BL43" s="1">
        <f t="shared" si="14"/>
        <v>560.87735446514569</v>
      </c>
      <c r="BM43" s="1">
        <f t="shared" si="14"/>
        <v>572.0949015544486</v>
      </c>
      <c r="BN43" s="1">
        <f t="shared" si="14"/>
        <v>583.53679958553755</v>
      </c>
      <c r="BO43" s="1">
        <f t="shared" si="14"/>
        <v>595.20753557724834</v>
      </c>
      <c r="BP43" s="1">
        <f t="shared" si="14"/>
        <v>607.11168628879329</v>
      </c>
      <c r="BQ43" s="1">
        <f t="shared" si="14"/>
        <v>619.25392001456919</v>
      </c>
      <c r="BR43" s="1">
        <f t="shared" si="14"/>
        <v>631.63899841486057</v>
      </c>
      <c r="BS43" s="1">
        <f t="shared" ref="BS43:CE43" si="15">SUM(BS41:BS42)</f>
        <v>644.27177838315777</v>
      </c>
      <c r="BT43" s="1">
        <f t="shared" si="15"/>
        <v>657.15721395082096</v>
      </c>
      <c r="BU43" s="1">
        <f t="shared" si="15"/>
        <v>670.30035822983734</v>
      </c>
      <c r="BV43" s="1">
        <f t="shared" si="15"/>
        <v>683.7063653944341</v>
      </c>
      <c r="BW43" s="1">
        <f t="shared" si="15"/>
        <v>697.38049270232284</v>
      </c>
      <c r="BX43" s="1">
        <f t="shared" si="15"/>
        <v>711.32810255636934</v>
      </c>
      <c r="BY43" s="1">
        <f t="shared" si="15"/>
        <v>725.55466460749676</v>
      </c>
      <c r="BZ43" s="1">
        <f t="shared" si="15"/>
        <v>740.06575789964666</v>
      </c>
      <c r="CA43" s="1">
        <f t="shared" si="15"/>
        <v>754.86707305763957</v>
      </c>
      <c r="CB43" s="1">
        <f t="shared" si="15"/>
        <v>769.96441451879241</v>
      </c>
      <c r="CC43" s="1">
        <f t="shared" si="15"/>
        <v>785.36370280916822</v>
      </c>
      <c r="CD43" s="1">
        <f t="shared" si="15"/>
        <v>801.07097686535155</v>
      </c>
      <c r="CE43" s="1">
        <f t="shared" si="15"/>
        <v>817.09239640265855</v>
      </c>
    </row>
    <row r="44" spans="2:83" x14ac:dyDescent="0.35">
      <c r="B44" t="s">
        <v>16</v>
      </c>
      <c r="D44" t="s">
        <v>29</v>
      </c>
      <c r="G44" s="1">
        <f>IF(G$28&gt;$E$14, F44*(1+$E$12), INDEX(Inputs!$M$11:$M$32,MATCH(MIN($E$14,G$28),Inputs!$C$11:$C$32,0)))</f>
        <v>91.536081537511478</v>
      </c>
      <c r="H44" s="1">
        <f>IF(H$28&gt;$E$14, G44*(1+$E$12), INDEX(Inputs!$M$11:$M$32,MATCH(MIN($E$14,H$28),Inputs!$C$11:$C$32,0)))</f>
        <v>91.346512074345966</v>
      </c>
      <c r="I44" s="1">
        <f>IF(I$28&gt;$E$14, H44*(1+$E$12), INDEX(Inputs!$M$11:$M$32,MATCH(MIN($E$14,I$28),Inputs!$C$11:$C$32,0)))</f>
        <v>88.090131139206605</v>
      </c>
      <c r="J44" s="1">
        <f>IF(J$28&gt;$E$14, I44*(1+$E$12), INDEX(Inputs!$M$11:$M$32,MATCH(MIN($E$14,J$28),Inputs!$C$11:$C$32,0)))</f>
        <v>97.700961618108408</v>
      </c>
      <c r="K44" s="1">
        <f>IF(K$28&gt;$E$14, J44*(1+$E$12), INDEX(Inputs!$M$11:$M$32,MATCH(MIN($E$14,K$28),Inputs!$C$11:$C$32,0)))</f>
        <v>111.27359205258959</v>
      </c>
      <c r="L44" s="1">
        <f>IF(L$28&gt;$E$14, K44*(1+$E$12), INDEX(Inputs!$M$11:$M$32,MATCH(MIN($E$14,L$28),Inputs!$C$11:$C$32,0)))</f>
        <v>130.60944298091854</v>
      </c>
      <c r="M44" s="1">
        <f>IF(M$28&gt;$E$14, L44*(1+$E$12), INDEX(Inputs!$M$11:$M$32,MATCH(MIN($E$14,M$28),Inputs!$C$11:$C$32,0)))</f>
        <v>146.37963929444655</v>
      </c>
      <c r="N44" s="1">
        <f>IF(N$28&gt;$E$14, M44*(1+$E$12), INDEX(Inputs!$M$11:$M$32,MATCH(MIN($E$14,N$28),Inputs!$C$11:$C$32,0)))</f>
        <v>153.38999635606004</v>
      </c>
      <c r="O44" s="1">
        <f>IF(O$28&gt;$E$14, N44*(1+$E$12), INDEX(Inputs!$M$11:$M$32,MATCH(MIN($E$14,O$28),Inputs!$C$11:$C$32,0)))</f>
        <v>160.53756720700454</v>
      </c>
      <c r="P44" s="1">
        <f>IF(P$28&gt;$E$14, O44*(1+$E$12), INDEX(Inputs!$M$11:$M$32,MATCH(MIN($E$14,P$28),Inputs!$C$11:$C$32,0)))</f>
        <v>172.22768251382647</v>
      </c>
      <c r="Q44" s="1">
        <f>IF(Q$28&gt;$E$14, P44*(1+$E$12), INDEX(Inputs!$M$11:$M$32,MATCH(MIN($E$14,Q$28),Inputs!$C$11:$C$32,0)))</f>
        <v>178.87086702394043</v>
      </c>
      <c r="R44" s="1">
        <f>IF(R$28&gt;$E$14, Q44*(1+$E$12), INDEX(Inputs!$M$11:$M$32,MATCH(MIN($E$14,R$28),Inputs!$C$11:$C$32,0)))</f>
        <v>176.6151186590709</v>
      </c>
      <c r="S44" s="1">
        <f>IF(S$28&gt;$E$14, R44*(1+$E$12), INDEX(Inputs!$M$11:$M$32,MATCH(MIN($E$14,S$28),Inputs!$C$11:$C$32,0)))</f>
        <v>184.04884587159688</v>
      </c>
      <c r="T44" s="1">
        <f>IF(T$28&gt;$E$14, S44*(1+$E$12), INDEX(Inputs!$M$11:$M$32,MATCH(MIN($E$14,T$28),Inputs!$C$11:$C$32,0)))</f>
        <v>197.16548078569477</v>
      </c>
      <c r="U44" s="1">
        <f>IF(U$28&gt;$E$14, T44*(1+$E$12), INDEX(Inputs!$M$11:$M$32,MATCH(MIN($E$14,U$28),Inputs!$C$11:$C$32,0)))</f>
        <v>215.04134950879723</v>
      </c>
      <c r="V44" s="1">
        <f>IF(V$28&gt;$E$14, U44*(1+$E$12), INDEX(Inputs!$M$11:$M$32,MATCH(MIN($E$14,V$28),Inputs!$C$11:$C$32,0)))</f>
        <v>236.22570555625487</v>
      </c>
      <c r="W44" s="1">
        <f>IF(W$28&gt;$E$14, V44*(1+$E$12), INDEX(Inputs!$M$11:$M$32,MATCH(MIN($E$14,W$28),Inputs!$C$11:$C$32,0)))</f>
        <v>261.37404209534958</v>
      </c>
      <c r="X44" s="1">
        <f>IF(X$28&gt;$E$14, W44*(1+$E$12), INDEX(Inputs!$M$11:$M$32,MATCH(MIN($E$14,X$28),Inputs!$C$11:$C$32,0)))</f>
        <v>264.37741073132543</v>
      </c>
      <c r="Y44" s="1">
        <f>IF(Y$28&gt;$E$14, X44*(1+$E$12), INDEX(Inputs!$M$11:$M$32,MATCH(MIN($E$14,Y$28),Inputs!$C$11:$C$32,0)))</f>
        <v>272.39442625889086</v>
      </c>
      <c r="Z44" s="1">
        <f>IF(Z$28&gt;$E$14, Y44*(1+$E$12), INDEX(Inputs!$M$11:$M$32,MATCH(MIN($E$14,Z$28),Inputs!$C$11:$C$32,0)))</f>
        <v>280.69881607934963</v>
      </c>
      <c r="AA44" s="1">
        <f>IF(AA$28&gt;$E$14, Z44*(1+$E$12), INDEX(Inputs!$M$11:$M$32,MATCH(MIN($E$14,AA$28),Inputs!$C$11:$C$32,0)))</f>
        <v>293.45154671751868</v>
      </c>
      <c r="AB44" s="1">
        <f>IF(AB$28&gt;$E$14, AA44*(1+$E$12), INDEX(Inputs!$M$11:$M$32,MATCH(MIN($E$14,AB$28),Inputs!$C$11:$C$32,0)))</f>
        <v>311.12955415472305</v>
      </c>
      <c r="AC44" s="1">
        <f>IF(AC$28&gt;$E$14, AB44*(1+$E$12), INDEX(Inputs!$M$11:$M$32,MATCH(MIN($E$14,AC$28),Inputs!$C$11:$C$32,0)))</f>
        <v>317.35214523781752</v>
      </c>
      <c r="AD44" s="1">
        <f>IF(AD$28&gt;$E$14, AC44*(1+$E$12), INDEX(Inputs!$M$11:$M$32,MATCH(MIN($E$14,AD$28),Inputs!$C$11:$C$32,0)))</f>
        <v>323.69918814257386</v>
      </c>
      <c r="AE44" s="1">
        <f>IF(AE$28&gt;$E$14, AD44*(1+$E$12), INDEX(Inputs!$M$11:$M$32,MATCH(MIN($E$14,AE$28),Inputs!$C$11:$C$32,0)))</f>
        <v>330.17317190542536</v>
      </c>
      <c r="AF44" s="1">
        <f>IF(AF$28&gt;$E$14, AE44*(1+$E$12), INDEX(Inputs!$M$11:$M$32,MATCH(MIN($E$14,AF$28),Inputs!$C$11:$C$32,0)))</f>
        <v>336.77663534353388</v>
      </c>
      <c r="AG44" s="1">
        <f>IF(AG$28&gt;$E$14, AF44*(1+$E$12), INDEX(Inputs!$M$11:$M$32,MATCH(MIN($E$14,AG$28),Inputs!$C$11:$C$32,0)))</f>
        <v>343.51216805040457</v>
      </c>
      <c r="AH44" s="1">
        <f>IF(AH$28&gt;$E$14, AG44*(1+$E$12), INDEX(Inputs!$M$11:$M$32,MATCH(MIN($E$14,AH$28),Inputs!$C$11:$C$32,0)))</f>
        <v>350.38241141141265</v>
      </c>
      <c r="AI44" s="1">
        <f>IF(AI$28&gt;$E$14, AH44*(1+$E$12), INDEX(Inputs!$M$11:$M$32,MATCH(MIN($E$14,AI$28),Inputs!$C$11:$C$32,0)))</f>
        <v>357.39005963964092</v>
      </c>
      <c r="AJ44" s="1">
        <f>IF(AJ$28&gt;$E$14, AI44*(1+$E$12), INDEX(Inputs!$M$11:$M$32,MATCH(MIN($E$14,AJ$28),Inputs!$C$11:$C$32,0)))</f>
        <v>364.53786083243375</v>
      </c>
      <c r="AK44" s="1">
        <f>IF(AK$28&gt;$E$14, AJ44*(1+$E$12), INDEX(Inputs!$M$11:$M$32,MATCH(MIN($E$14,AK$28),Inputs!$C$11:$C$32,0)))</f>
        <v>371.82861804908242</v>
      </c>
      <c r="AL44" s="1">
        <f>IF(AL$28&gt;$E$14, AK44*(1+$E$12), INDEX(Inputs!$M$11:$M$32,MATCH(MIN($E$14,AL$28),Inputs!$C$11:$C$32,0)))</f>
        <v>379.26519041006406</v>
      </c>
      <c r="AM44" s="1">
        <f>IF(AM$28&gt;$E$14, AL44*(1+$E$12), INDEX(Inputs!$M$11:$M$32,MATCH(MIN($E$14,AM$28),Inputs!$C$11:$C$32,0)))</f>
        <v>386.85049421826534</v>
      </c>
      <c r="AN44" s="1">
        <f>IF(AN$28&gt;$E$14, AM44*(1+$E$12), INDEX(Inputs!$M$11:$M$32,MATCH(MIN($E$14,AN$28),Inputs!$C$11:$C$32,0)))</f>
        <v>394.58750410263065</v>
      </c>
      <c r="AO44" s="1">
        <f>IF(AO$28&gt;$E$14, AN44*(1+$E$12), INDEX(Inputs!$M$11:$M$32,MATCH(MIN($E$14,AO$28),Inputs!$C$11:$C$32,0)))</f>
        <v>402.47925418468327</v>
      </c>
      <c r="AP44" s="1">
        <f>IF(AP$28&gt;$E$14, AO44*(1+$E$12), INDEX(Inputs!$M$11:$M$32,MATCH(MIN($E$14,AP$28),Inputs!$C$11:$C$32,0)))</f>
        <v>410.52883926837694</v>
      </c>
      <c r="AQ44" s="1">
        <f>IF(AQ$28&gt;$E$14, AP44*(1+$E$12), INDEX(Inputs!$M$11:$M$32,MATCH(MIN($E$14,AQ$28),Inputs!$C$11:$C$32,0)))</f>
        <v>418.73941605374449</v>
      </c>
      <c r="AR44" s="1">
        <f>IF(AR$28&gt;$E$14, AQ44*(1+$E$12), INDEX(Inputs!$M$11:$M$32,MATCH(MIN($E$14,AR$28),Inputs!$C$11:$C$32,0)))</f>
        <v>427.11420437481939</v>
      </c>
      <c r="AS44" s="1">
        <f>IF(AS$28&gt;$E$14, AR44*(1+$E$12), INDEX(Inputs!$M$11:$M$32,MATCH(MIN($E$14,AS$28),Inputs!$C$11:$C$32,0)))</f>
        <v>435.65648846231579</v>
      </c>
      <c r="AT44" s="1">
        <f>IF(AT$28&gt;$E$14, AS44*(1+$E$12), INDEX(Inputs!$M$11:$M$32,MATCH(MIN($E$14,AT$28),Inputs!$C$11:$C$32,0)))</f>
        <v>444.36961823156213</v>
      </c>
      <c r="AU44" s="1">
        <f>IF(AU$28&gt;$E$14, AT44*(1+$E$12), INDEX(Inputs!$M$11:$M$32,MATCH(MIN($E$14,AU$28),Inputs!$C$11:$C$32,0)))</f>
        <v>453.25701059619337</v>
      </c>
      <c r="AV44" s="1">
        <f>IF(AV$28&gt;$E$14, AU44*(1+$E$12), INDEX(Inputs!$M$11:$M$32,MATCH(MIN($E$14,AV$28),Inputs!$C$11:$C$32,0)))</f>
        <v>462.32215080811727</v>
      </c>
      <c r="AW44" s="1">
        <f>IF(AW$28&gt;$E$14, AV44*(1+$E$12), INDEX(Inputs!$M$11:$M$32,MATCH(MIN($E$14,AW$28),Inputs!$C$11:$C$32,0)))</f>
        <v>471.56859382427962</v>
      </c>
      <c r="AX44" s="1">
        <f>IF(AX$28&gt;$E$14, AW44*(1+$E$12), INDEX(Inputs!$M$11:$M$32,MATCH(MIN($E$14,AX$28),Inputs!$C$11:$C$32,0)))</f>
        <v>480.99996570076524</v>
      </c>
      <c r="AY44" s="1">
        <f>IF(AY$28&gt;$E$14, AX44*(1+$E$12), INDEX(Inputs!$M$11:$M$32,MATCH(MIN($E$14,AY$28),Inputs!$C$11:$C$32,0)))</f>
        <v>490.61996501478058</v>
      </c>
      <c r="AZ44" s="1">
        <f>IF(AZ$28&gt;$E$14, AY44*(1+$E$12), INDEX(Inputs!$M$11:$M$32,MATCH(MIN($E$14,AZ$28),Inputs!$C$11:$C$32,0)))</f>
        <v>500.4323643150762</v>
      </c>
      <c r="BA44" s="1">
        <f>IF(BA$28&gt;$E$14, AZ44*(1+$E$12), INDEX(Inputs!$M$11:$M$32,MATCH(MIN($E$14,BA$28),Inputs!$C$11:$C$32,0)))</f>
        <v>510.44101160137774</v>
      </c>
      <c r="BB44" s="1">
        <f>IF(BB$28&gt;$E$14, BA44*(1+$E$12), INDEX(Inputs!$M$11:$M$32,MATCH(MIN($E$14,BB$28),Inputs!$C$11:$C$32,0)))</f>
        <v>520.6498318334053</v>
      </c>
      <c r="BC44" s="1">
        <f>IF(BC$28&gt;$E$14, BB44*(1+$E$12), INDEX(Inputs!$M$11:$M$32,MATCH(MIN($E$14,BC$28),Inputs!$C$11:$C$32,0)))</f>
        <v>531.06282847007344</v>
      </c>
      <c r="BD44" s="1">
        <f>IF(BD$28&gt;$E$14, BC44*(1+$E$12), INDEX(Inputs!$M$11:$M$32,MATCH(MIN($E$14,BD$28),Inputs!$C$11:$C$32,0)))</f>
        <v>541.68408503947489</v>
      </c>
      <c r="BE44" s="1">
        <f>IF(BE$28&gt;$E$14, BD44*(1+$E$12), INDEX(Inputs!$M$11:$M$32,MATCH(MIN($E$14,BE$28),Inputs!$C$11:$C$32,0)))</f>
        <v>552.51776674026439</v>
      </c>
      <c r="BF44" s="1">
        <f>IF(BF$28&gt;$E$14, BE44*(1+$E$12), INDEX(Inputs!$M$11:$M$32,MATCH(MIN($E$14,BF$28),Inputs!$C$11:$C$32,0)))</f>
        <v>563.56812207506971</v>
      </c>
      <c r="BG44" s="1">
        <f>IF(BG$28&gt;$E$14, BF44*(1+$E$12), INDEX(Inputs!$M$11:$M$32,MATCH(MIN($E$14,BG$28),Inputs!$C$11:$C$32,0)))</f>
        <v>574.83948451657113</v>
      </c>
      <c r="BH44" s="1">
        <f>IF(BH$28&gt;$E$14, BG44*(1+$E$12), INDEX(Inputs!$M$11:$M$32,MATCH(MIN($E$14,BH$28),Inputs!$C$11:$C$32,0)))</f>
        <v>586.33627420690254</v>
      </c>
      <c r="BI44" s="1">
        <f>IF(BI$28&gt;$E$14, BH44*(1+$E$12), INDEX(Inputs!$M$11:$M$32,MATCH(MIN($E$14,BI$28),Inputs!$C$11:$C$32,0)))</f>
        <v>598.06299969104066</v>
      </c>
      <c r="BJ44" s="1">
        <f>IF(BJ$28&gt;$E$14, BI44*(1+$E$12), INDEX(Inputs!$M$11:$M$32,MATCH(MIN($E$14,BJ$28),Inputs!$C$11:$C$32,0)))</f>
        <v>610.02425968486148</v>
      </c>
      <c r="BK44" s="1">
        <f>IF(BK$28&gt;$E$14, BJ44*(1+$E$12), INDEX(Inputs!$M$11:$M$32,MATCH(MIN($E$14,BK$28),Inputs!$C$11:$C$32,0)))</f>
        <v>622.22474487855868</v>
      </c>
      <c r="BL44" s="1">
        <f>IF(BL$28&gt;$E$14, BK44*(1+$E$12), INDEX(Inputs!$M$11:$M$32,MATCH(MIN($E$14,BL$28),Inputs!$C$11:$C$32,0)))</f>
        <v>634.66923977612987</v>
      </c>
      <c r="BM44" s="1">
        <f>IF(BM$28&gt;$E$14, BL44*(1+$E$12), INDEX(Inputs!$M$11:$M$32,MATCH(MIN($E$14,BM$28),Inputs!$C$11:$C$32,0)))</f>
        <v>647.36262457165253</v>
      </c>
      <c r="BN44" s="1">
        <f>IF(BN$28&gt;$E$14, BM44*(1+$E$12), INDEX(Inputs!$M$11:$M$32,MATCH(MIN($E$14,BN$28),Inputs!$C$11:$C$32,0)))</f>
        <v>660.30987706308565</v>
      </c>
      <c r="BO44" s="1">
        <f>IF(BO$28&gt;$E$14, BN44*(1+$E$12), INDEX(Inputs!$M$11:$M$32,MATCH(MIN($E$14,BO$28),Inputs!$C$11:$C$32,0)))</f>
        <v>673.51607460434741</v>
      </c>
      <c r="BP44" s="1">
        <f>IF(BP$28&gt;$E$14, BO44*(1+$E$12), INDEX(Inputs!$M$11:$M$32,MATCH(MIN($E$14,BP$28),Inputs!$C$11:$C$32,0)))</f>
        <v>686.98639609643442</v>
      </c>
      <c r="BQ44" s="1">
        <f>IF(BQ$28&gt;$E$14, BP44*(1+$E$12), INDEX(Inputs!$M$11:$M$32,MATCH(MIN($E$14,BQ$28),Inputs!$C$11:$C$32,0)))</f>
        <v>700.72612401836307</v>
      </c>
      <c r="BR44" s="1">
        <f>IF(BR$28&gt;$E$14, BQ44*(1+$E$12), INDEX(Inputs!$M$11:$M$32,MATCH(MIN($E$14,BR$28),Inputs!$C$11:$C$32,0)))</f>
        <v>714.74064649873037</v>
      </c>
      <c r="BS44" s="1">
        <f>IF(BS$28&gt;$E$14, BR44*(1+$E$12), INDEX(Inputs!$M$11:$M$32,MATCH(MIN($E$14,BS$28),Inputs!$C$11:$C$32,0)))</f>
        <v>729.03545942870494</v>
      </c>
      <c r="BT44" s="1">
        <f>IF(BT$28&gt;$E$14, BS44*(1+$E$12), INDEX(Inputs!$M$11:$M$32,MATCH(MIN($E$14,BT$28),Inputs!$C$11:$C$32,0)))</f>
        <v>743.61616861727907</v>
      </c>
      <c r="BU44" s="1">
        <f>IF(BU$28&gt;$E$14, BT44*(1+$E$12), INDEX(Inputs!$M$11:$M$32,MATCH(MIN($E$14,BU$28),Inputs!$C$11:$C$32,0)))</f>
        <v>758.48849198962466</v>
      </c>
      <c r="BV44" s="1">
        <f>IF(BV$28&gt;$E$14, BU44*(1+$E$12), INDEX(Inputs!$M$11:$M$32,MATCH(MIN($E$14,BV$28),Inputs!$C$11:$C$32,0)))</f>
        <v>773.65826182941714</v>
      </c>
      <c r="BW44" s="1">
        <f>IF(BW$28&gt;$E$14, BV44*(1+$E$12), INDEX(Inputs!$M$11:$M$32,MATCH(MIN($E$14,BW$28),Inputs!$C$11:$C$32,0)))</f>
        <v>789.13142706600547</v>
      </c>
      <c r="BX44" s="1">
        <f>IF(BX$28&gt;$E$14, BW44*(1+$E$12), INDEX(Inputs!$M$11:$M$32,MATCH(MIN($E$14,BX$28),Inputs!$C$11:$C$32,0)))</f>
        <v>804.91405560732562</v>
      </c>
      <c r="BY44" s="1">
        <f>IF(BY$28&gt;$E$14, BX44*(1+$E$12), INDEX(Inputs!$M$11:$M$32,MATCH(MIN($E$14,BY$28),Inputs!$C$11:$C$32,0)))</f>
        <v>821.01233671947216</v>
      </c>
      <c r="BZ44" s="1">
        <f>IF(BZ$28&gt;$E$14, BY44*(1+$E$12), INDEX(Inputs!$M$11:$M$32,MATCH(MIN($E$14,BZ$28),Inputs!$C$11:$C$32,0)))</f>
        <v>837.43258345386164</v>
      </c>
      <c r="CA44" s="1">
        <f>IF(CA$28&gt;$E$14, BZ44*(1+$E$12), INDEX(Inputs!$M$11:$M$32,MATCH(MIN($E$14,CA$28),Inputs!$C$11:$C$32,0)))</f>
        <v>854.18123512293892</v>
      </c>
      <c r="CB44" s="1">
        <f>IF(CB$28&gt;$E$14, CA44*(1+$E$12), INDEX(Inputs!$M$11:$M$32,MATCH(MIN($E$14,CB$28),Inputs!$C$11:$C$32,0)))</f>
        <v>871.26485982539771</v>
      </c>
      <c r="CC44" s="1">
        <f>IF(CC$28&gt;$E$14, CB44*(1+$E$12), INDEX(Inputs!$M$11:$M$32,MATCH(MIN($E$14,CC$28),Inputs!$C$11:$C$32,0)))</f>
        <v>888.69015702190563</v>
      </c>
      <c r="CD44" s="1">
        <f>IF(CD$28&gt;$E$14, CC44*(1+$E$12), INDEX(Inputs!$M$11:$M$32,MATCH(MIN($E$14,CD$28),Inputs!$C$11:$C$32,0)))</f>
        <v>906.46396016234371</v>
      </c>
      <c r="CE44" s="1">
        <f>IF(CE$28&gt;$E$14, CD44*(1+$E$12), INDEX(Inputs!$M$11:$M$32,MATCH(MIN($E$14,CE$28),Inputs!$C$11:$C$32,0)))</f>
        <v>924.59323936559065</v>
      </c>
    </row>
    <row r="45" spans="2:83" x14ac:dyDescent="0.35">
      <c r="B45" t="s">
        <v>31</v>
      </c>
      <c r="D45" t="s">
        <v>43</v>
      </c>
      <c r="G45" s="2">
        <f>INDEX(Inputs!$N$11:$N$32,MATCH(MIN(G$28,$E$14),Inputs!$C$11:$C$32,0))</f>
        <v>540.53971742689816</v>
      </c>
      <c r="H45" s="2">
        <f>INDEX(Inputs!$N$11:$N$32,MATCH(MIN(H$28,$E$14),Inputs!$C$11:$C$32,0))</f>
        <v>639.49608453558085</v>
      </c>
      <c r="I45" s="2">
        <f>INDEX(Inputs!$N$11:$N$32,MATCH(MIN(I$28,$E$14),Inputs!$C$11:$C$32,0))</f>
        <v>666.25215242743388</v>
      </c>
      <c r="J45" s="2">
        <f>INDEX(Inputs!$N$11:$N$32,MATCH(MIN(J$28,$E$14),Inputs!$C$11:$C$32,0))</f>
        <v>719.22676160190179</v>
      </c>
      <c r="K45" s="2">
        <f>INDEX(Inputs!$N$11:$N$32,MATCH(MIN(K$28,$E$14),Inputs!$C$11:$C$32,0))</f>
        <v>797.8145889218232</v>
      </c>
      <c r="L45" s="2">
        <f>INDEX(Inputs!$N$11:$N$32,MATCH(MIN(L$28,$E$14),Inputs!$C$11:$C$32,0))</f>
        <v>916.90172149029695</v>
      </c>
      <c r="M45" s="2">
        <f>INDEX(Inputs!$N$11:$N$32,MATCH(MIN(M$28,$E$14),Inputs!$C$11:$C$32,0))</f>
        <v>993.3173816451789</v>
      </c>
      <c r="N45" s="2">
        <f>INDEX(Inputs!$N$11:$N$32,MATCH(MIN(N$28,$E$14),Inputs!$C$11:$C$32,0))</f>
        <v>1016.4052459309517</v>
      </c>
      <c r="O45" s="2">
        <f>INDEX(Inputs!$N$11:$N$32,MATCH(MIN(O$28,$E$14),Inputs!$C$11:$C$32,0))</f>
        <v>1034.0105029845013</v>
      </c>
      <c r="P45" s="2">
        <f>INDEX(Inputs!$N$11:$N$32,MATCH(MIN(P$28,$E$14),Inputs!$C$11:$C$32,0))</f>
        <v>1074.3107385745907</v>
      </c>
      <c r="Q45" s="2">
        <f>INDEX(Inputs!$N$11:$N$32,MATCH(MIN(Q$28,$E$14),Inputs!$C$11:$C$32,0))</f>
        <v>1083.6727024079039</v>
      </c>
      <c r="R45" s="2">
        <f>INDEX(Inputs!$N$11:$N$32,MATCH(MIN(R$28,$E$14),Inputs!$C$11:$C$32,0))</f>
        <v>1040.2694947828302</v>
      </c>
      <c r="S45" s="2">
        <f>INDEX(Inputs!$N$11:$N$32,MATCH(MIN(S$28,$E$14),Inputs!$C$11:$C$32,0))</f>
        <v>1058.766061032733</v>
      </c>
      <c r="T45" s="2">
        <f>INDEX(Inputs!$N$11:$N$32,MATCH(MIN(T$28,$E$14),Inputs!$C$11:$C$32,0))</f>
        <v>1099.6903834192481</v>
      </c>
      <c r="U45" s="2">
        <f>INDEX(Inputs!$N$11:$N$32,MATCH(MIN(U$28,$E$14),Inputs!$C$11:$C$32,0))</f>
        <v>1159.8449681193561</v>
      </c>
      <c r="V45" s="2">
        <f>INDEX(Inputs!$N$11:$N$32,MATCH(MIN(V$28,$E$14),Inputs!$C$11:$C$32,0))</f>
        <v>1228.5013823815898</v>
      </c>
      <c r="W45" s="2">
        <f>INDEX(Inputs!$N$11:$N$32,MATCH(MIN(W$28,$E$14),Inputs!$C$11:$C$32,0))</f>
        <v>1299.5904961647216</v>
      </c>
      <c r="X45" s="2">
        <f>INDEX(Inputs!$N$11:$N$32,MATCH(MIN(X$28,$E$14),Inputs!$C$11:$C$32,0))</f>
        <v>1248.2567651933732</v>
      </c>
      <c r="Y45" s="2">
        <f>INDEX(Inputs!$N$11:$N$32,MATCH(MIN(Y$28,$E$14),Inputs!$C$11:$C$32,0))</f>
        <v>1211.2358706412533</v>
      </c>
      <c r="Z45" s="2">
        <f>INDEX(Inputs!$N$11:$N$32,MATCH(MIN(Z$28,$E$14),Inputs!$C$11:$C$32,0))</f>
        <v>1199.7148379021087</v>
      </c>
      <c r="AA45" s="2">
        <f>INDEX(Inputs!$N$11:$N$32,MATCH(MIN(AA$28,$E$14),Inputs!$C$11:$C$32,0))</f>
        <v>1202.675751482027</v>
      </c>
      <c r="AB45" s="2">
        <f>INDEX(Inputs!$N$11:$N$32,MATCH(MIN(AB$28,$E$14),Inputs!$C$11:$C$32,0))</f>
        <v>1220.6094212160851</v>
      </c>
      <c r="AC45" s="2">
        <f>INDEX(Inputs!$N$11:$N$32,MATCH(MIN(AC$28,$E$14),Inputs!$C$11:$C$32,0))</f>
        <v>1220.6094212160851</v>
      </c>
      <c r="AD45" s="2">
        <f>INDEX(Inputs!$N$11:$N$32,MATCH(MIN(AD$28,$E$14),Inputs!$C$11:$C$32,0))</f>
        <v>1220.6094212160851</v>
      </c>
      <c r="AE45" s="2">
        <f>INDEX(Inputs!$N$11:$N$32,MATCH(MIN(AE$28,$E$14),Inputs!$C$11:$C$32,0))</f>
        <v>1220.6094212160851</v>
      </c>
      <c r="AF45" s="2">
        <f>INDEX(Inputs!$N$11:$N$32,MATCH(MIN(AF$28,$E$14),Inputs!$C$11:$C$32,0))</f>
        <v>1220.6094212160851</v>
      </c>
      <c r="AG45" s="2">
        <f>INDEX(Inputs!$N$11:$N$32,MATCH(MIN(AG$28,$E$14),Inputs!$C$11:$C$32,0))</f>
        <v>1220.6094212160851</v>
      </c>
      <c r="AH45" s="2">
        <f>INDEX(Inputs!$N$11:$N$32,MATCH(MIN(AH$28,$E$14),Inputs!$C$11:$C$32,0))</f>
        <v>1220.6094212160851</v>
      </c>
      <c r="AI45" s="2">
        <f>INDEX(Inputs!$N$11:$N$32,MATCH(MIN(AI$28,$E$14),Inputs!$C$11:$C$32,0))</f>
        <v>1220.6094212160851</v>
      </c>
      <c r="AJ45" s="2">
        <f>INDEX(Inputs!$N$11:$N$32,MATCH(MIN(AJ$28,$E$14),Inputs!$C$11:$C$32,0))</f>
        <v>1220.6094212160851</v>
      </c>
      <c r="AK45" s="2">
        <f>INDEX(Inputs!$N$11:$N$32,MATCH(MIN(AK$28,$E$14),Inputs!$C$11:$C$32,0))</f>
        <v>1220.6094212160851</v>
      </c>
      <c r="AL45" s="2">
        <f>INDEX(Inputs!$N$11:$N$32,MATCH(MIN(AL$28,$E$14),Inputs!$C$11:$C$32,0))</f>
        <v>1220.6094212160851</v>
      </c>
      <c r="AM45" s="2">
        <f>INDEX(Inputs!$N$11:$N$32,MATCH(MIN(AM$28,$E$14),Inputs!$C$11:$C$32,0))</f>
        <v>1220.6094212160851</v>
      </c>
      <c r="AN45" s="2">
        <f>INDEX(Inputs!$N$11:$N$32,MATCH(MIN(AN$28,$E$14),Inputs!$C$11:$C$32,0))</f>
        <v>1220.6094212160851</v>
      </c>
      <c r="AO45" s="2">
        <f>INDEX(Inputs!$N$11:$N$32,MATCH(MIN(AO$28,$E$14),Inputs!$C$11:$C$32,0))</f>
        <v>1220.6094212160851</v>
      </c>
      <c r="AP45" s="2">
        <f>INDEX(Inputs!$N$11:$N$32,MATCH(MIN(AP$28,$E$14),Inputs!$C$11:$C$32,0))</f>
        <v>1220.6094212160851</v>
      </c>
      <c r="AQ45" s="2">
        <f>INDEX(Inputs!$N$11:$N$32,MATCH(MIN(AQ$28,$E$14),Inputs!$C$11:$C$32,0))</f>
        <v>1220.6094212160851</v>
      </c>
      <c r="AR45" s="2">
        <f>INDEX(Inputs!$N$11:$N$32,MATCH(MIN(AR$28,$E$14),Inputs!$C$11:$C$32,0))</f>
        <v>1220.6094212160851</v>
      </c>
      <c r="AS45" s="2">
        <f>INDEX(Inputs!$N$11:$N$32,MATCH(MIN(AS$28,$E$14),Inputs!$C$11:$C$32,0))</f>
        <v>1220.6094212160851</v>
      </c>
      <c r="AT45" s="2">
        <f>INDEX(Inputs!$N$11:$N$32,MATCH(MIN(AT$28,$E$14),Inputs!$C$11:$C$32,0))</f>
        <v>1220.6094212160851</v>
      </c>
      <c r="AU45" s="2">
        <f>INDEX(Inputs!$N$11:$N$32,MATCH(MIN(AU$28,$E$14),Inputs!$C$11:$C$32,0))</f>
        <v>1220.6094212160851</v>
      </c>
      <c r="AV45" s="2">
        <f>INDEX(Inputs!$N$11:$N$32,MATCH(MIN(AV$28,$E$14),Inputs!$C$11:$C$32,0))</f>
        <v>1220.6094212160851</v>
      </c>
      <c r="AW45" s="2">
        <f>INDEX(Inputs!$N$11:$N$32,MATCH(MIN(AW$28,$E$14),Inputs!$C$11:$C$32,0))</f>
        <v>1220.6094212160851</v>
      </c>
      <c r="AX45" s="2">
        <f>INDEX(Inputs!$N$11:$N$32,MATCH(MIN(AX$28,$E$14),Inputs!$C$11:$C$32,0))</f>
        <v>1220.6094212160851</v>
      </c>
      <c r="AY45" s="2">
        <f>INDEX(Inputs!$N$11:$N$32,MATCH(MIN(AY$28,$E$14),Inputs!$C$11:$C$32,0))</f>
        <v>1220.6094212160851</v>
      </c>
      <c r="AZ45" s="2">
        <f>INDEX(Inputs!$N$11:$N$32,MATCH(MIN(AZ$28,$E$14),Inputs!$C$11:$C$32,0))</f>
        <v>1220.6094212160851</v>
      </c>
      <c r="BA45" s="2">
        <f>INDEX(Inputs!$N$11:$N$32,MATCH(MIN(BA$28,$E$14),Inputs!$C$11:$C$32,0))</f>
        <v>1220.6094212160851</v>
      </c>
      <c r="BB45" s="2">
        <f>INDEX(Inputs!$N$11:$N$32,MATCH(MIN(BB$28,$E$14),Inputs!$C$11:$C$32,0))</f>
        <v>1220.6094212160851</v>
      </c>
      <c r="BC45" s="2">
        <f>INDEX(Inputs!$N$11:$N$32,MATCH(MIN(BC$28,$E$14),Inputs!$C$11:$C$32,0))</f>
        <v>1220.6094212160851</v>
      </c>
      <c r="BD45" s="2">
        <f>INDEX(Inputs!$N$11:$N$32,MATCH(MIN(BD$28,$E$14),Inputs!$C$11:$C$32,0))</f>
        <v>1220.6094212160851</v>
      </c>
      <c r="BE45" s="2">
        <f>INDEX(Inputs!$N$11:$N$32,MATCH(MIN(BE$28,$E$14),Inputs!$C$11:$C$32,0))</f>
        <v>1220.6094212160851</v>
      </c>
      <c r="BF45" s="2">
        <f>INDEX(Inputs!$N$11:$N$32,MATCH(MIN(BF$28,$E$14),Inputs!$C$11:$C$32,0))</f>
        <v>1220.6094212160851</v>
      </c>
      <c r="BG45" s="2">
        <f>INDEX(Inputs!$N$11:$N$32,MATCH(MIN(BG$28,$E$14),Inputs!$C$11:$C$32,0))</f>
        <v>1220.6094212160851</v>
      </c>
      <c r="BH45" s="2">
        <f>INDEX(Inputs!$N$11:$N$32,MATCH(MIN(BH$28,$E$14),Inputs!$C$11:$C$32,0))</f>
        <v>1220.6094212160851</v>
      </c>
      <c r="BI45" s="2">
        <f>INDEX(Inputs!$N$11:$N$32,MATCH(MIN(BI$28,$E$14),Inputs!$C$11:$C$32,0))</f>
        <v>1220.6094212160851</v>
      </c>
      <c r="BJ45" s="2">
        <f>INDEX(Inputs!$N$11:$N$32,MATCH(MIN(BJ$28,$E$14),Inputs!$C$11:$C$32,0))</f>
        <v>1220.6094212160851</v>
      </c>
      <c r="BK45" s="2">
        <f>INDEX(Inputs!$N$11:$N$32,MATCH(MIN(BK$28,$E$14),Inputs!$C$11:$C$32,0))</f>
        <v>1220.6094212160851</v>
      </c>
      <c r="BL45" s="2">
        <f>INDEX(Inputs!$N$11:$N$32,MATCH(MIN(BL$28,$E$14),Inputs!$C$11:$C$32,0))</f>
        <v>1220.6094212160851</v>
      </c>
      <c r="BM45" s="2">
        <f>INDEX(Inputs!$N$11:$N$32,MATCH(MIN(BM$28,$E$14),Inputs!$C$11:$C$32,0))</f>
        <v>1220.6094212160851</v>
      </c>
      <c r="BN45" s="2">
        <f>INDEX(Inputs!$N$11:$N$32,MATCH(MIN(BN$28,$E$14),Inputs!$C$11:$C$32,0))</f>
        <v>1220.6094212160851</v>
      </c>
      <c r="BO45" s="2">
        <f>INDEX(Inputs!$N$11:$N$32,MATCH(MIN(BO$28,$E$14),Inputs!$C$11:$C$32,0))</f>
        <v>1220.6094212160851</v>
      </c>
      <c r="BP45" s="2">
        <f>INDEX(Inputs!$N$11:$N$32,MATCH(MIN(BP$28,$E$14),Inputs!$C$11:$C$32,0))</f>
        <v>1220.6094212160851</v>
      </c>
      <c r="BQ45" s="2">
        <f>INDEX(Inputs!$N$11:$N$32,MATCH(MIN(BQ$28,$E$14),Inputs!$C$11:$C$32,0))</f>
        <v>1220.6094212160851</v>
      </c>
      <c r="BR45" s="2">
        <f>INDEX(Inputs!$N$11:$N$32,MATCH(MIN(BR$28,$E$14),Inputs!$C$11:$C$32,0))</f>
        <v>1220.6094212160851</v>
      </c>
      <c r="BS45" s="2">
        <f>INDEX(Inputs!$N$11:$N$32,MATCH(MIN(BS$28,$E$14),Inputs!$C$11:$C$32,0))</f>
        <v>1220.6094212160851</v>
      </c>
      <c r="BT45" s="2">
        <f>INDEX(Inputs!$N$11:$N$32,MATCH(MIN(BT$28,$E$14),Inputs!$C$11:$C$32,0))</f>
        <v>1220.6094212160851</v>
      </c>
      <c r="BU45" s="2">
        <f>INDEX(Inputs!$N$11:$N$32,MATCH(MIN(BU$28,$E$14),Inputs!$C$11:$C$32,0))</f>
        <v>1220.6094212160851</v>
      </c>
      <c r="BV45" s="2">
        <f>INDEX(Inputs!$N$11:$N$32,MATCH(MIN(BV$28,$E$14),Inputs!$C$11:$C$32,0))</f>
        <v>1220.6094212160851</v>
      </c>
      <c r="BW45" s="2">
        <f>INDEX(Inputs!$N$11:$N$32,MATCH(MIN(BW$28,$E$14),Inputs!$C$11:$C$32,0))</f>
        <v>1220.6094212160851</v>
      </c>
      <c r="BX45" s="2">
        <f>INDEX(Inputs!$N$11:$N$32,MATCH(MIN(BX$28,$E$14),Inputs!$C$11:$C$32,0))</f>
        <v>1220.6094212160851</v>
      </c>
      <c r="BY45" s="2">
        <f>INDEX(Inputs!$N$11:$N$32,MATCH(MIN(BY$28,$E$14),Inputs!$C$11:$C$32,0))</f>
        <v>1220.6094212160851</v>
      </c>
      <c r="BZ45" s="2">
        <f>INDEX(Inputs!$N$11:$N$32,MATCH(MIN(BZ$28,$E$14),Inputs!$C$11:$C$32,0))</f>
        <v>1220.6094212160851</v>
      </c>
      <c r="CA45" s="2">
        <f>INDEX(Inputs!$N$11:$N$32,MATCH(MIN(CA$28,$E$14),Inputs!$C$11:$C$32,0))</f>
        <v>1220.6094212160851</v>
      </c>
      <c r="CB45" s="2">
        <f>INDEX(Inputs!$N$11:$N$32,MATCH(MIN(CB$28,$E$14),Inputs!$C$11:$C$32,0))</f>
        <v>1220.6094212160851</v>
      </c>
      <c r="CC45" s="2">
        <f>INDEX(Inputs!$N$11:$N$32,MATCH(MIN(CC$28,$E$14),Inputs!$C$11:$C$32,0))</f>
        <v>1220.6094212160851</v>
      </c>
      <c r="CD45" s="2">
        <f>INDEX(Inputs!$N$11:$N$32,MATCH(MIN(CD$28,$E$14),Inputs!$C$11:$C$32,0))</f>
        <v>1220.6094212160851</v>
      </c>
      <c r="CE45" s="2">
        <f>INDEX(Inputs!$N$11:$N$32,MATCH(MIN(CE$28,$E$14),Inputs!$C$11:$C$32,0))</f>
        <v>1220.6094212160851</v>
      </c>
    </row>
    <row r="46" spans="2:83" x14ac:dyDescent="0.35">
      <c r="B46" t="s">
        <v>32</v>
      </c>
      <c r="D46" t="s">
        <v>20</v>
      </c>
      <c r="G46" s="3">
        <f>INDEX(Inputs!$O$11:$O$32,MATCH(MIN(G$28,$E$14),Inputs!$C$11:$C$32,0))</f>
        <v>0.79797763273665534</v>
      </c>
      <c r="H46" s="3">
        <f>INDEX(Inputs!$O$11:$O$32,MATCH(MIN(H$28,$E$14),Inputs!$C$11:$C$32,0))</f>
        <v>0.79797763273665534</v>
      </c>
      <c r="I46" s="3">
        <f>INDEX(Inputs!$O$11:$O$32,MATCH(MIN(I$28,$E$14),Inputs!$C$11:$C$32,0))</f>
        <v>0.66960275801705593</v>
      </c>
      <c r="J46" s="3">
        <f>INDEX(Inputs!$O$11:$O$32,MATCH(MIN(J$28,$E$14),Inputs!$C$11:$C$32,0))</f>
        <v>0.53873817790430745</v>
      </c>
      <c r="K46" s="3">
        <f>INDEX(Inputs!$O$11:$O$32,MATCH(MIN(K$28,$E$14),Inputs!$C$11:$C$32,0))</f>
        <v>0.53015152516668307</v>
      </c>
      <c r="L46" s="3">
        <f>INDEX(Inputs!$O$11:$O$32,MATCH(MIN(L$28,$E$14),Inputs!$C$11:$C$32,0))</f>
        <v>0.52156487242905869</v>
      </c>
      <c r="M46" s="3">
        <f>INDEX(Inputs!$O$11:$O$32,MATCH(MIN(M$28,$E$14),Inputs!$C$11:$C$32,0))</f>
        <v>0.51297821969143431</v>
      </c>
      <c r="N46" s="3">
        <f>INDEX(Inputs!$O$11:$O$32,MATCH(MIN(N$28,$E$14),Inputs!$C$11:$C$32,0))</f>
        <v>0.54148910984571708</v>
      </c>
      <c r="O46" s="3">
        <f>INDEX(Inputs!$O$11:$O$32,MATCH(MIN(O$28,$E$14),Inputs!$C$11:$C$32,0))</f>
        <v>0.56999999999999995</v>
      </c>
      <c r="P46" s="3">
        <f>INDEX(Inputs!$O$11:$O$32,MATCH(MIN(P$28,$E$14),Inputs!$C$11:$C$32,0))</f>
        <v>0.59</v>
      </c>
      <c r="Q46" s="3">
        <f>INDEX(Inputs!$O$11:$O$32,MATCH(MIN(Q$28,$E$14),Inputs!$C$11:$C$32,0))</f>
        <v>0.6178324109346951</v>
      </c>
      <c r="R46" s="3">
        <f>INDEX(Inputs!$O$11:$O$32,MATCH(MIN(R$28,$E$14),Inputs!$C$11:$C$32,0))</f>
        <v>0.60333918267905329</v>
      </c>
      <c r="S46" s="3">
        <f>INDEX(Inputs!$O$11:$O$32,MATCH(MIN(S$28,$E$14),Inputs!$C$11:$C$32,0))</f>
        <v>0.58884595442341137</v>
      </c>
      <c r="T46" s="3">
        <f>INDEX(Inputs!$O$11:$O$32,MATCH(MIN(T$28,$E$14),Inputs!$C$11:$C$32,0))</f>
        <v>0.57435272616776956</v>
      </c>
      <c r="U46" s="3">
        <f>INDEX(Inputs!$O$11:$O$32,MATCH(MIN(U$28,$E$14),Inputs!$C$11:$C$32,0))</f>
        <v>0.55985949791212763</v>
      </c>
      <c r="V46" s="3">
        <f>INDEX(Inputs!$O$11:$O$32,MATCH(MIN(V$28,$E$14),Inputs!$C$11:$C$32,0))</f>
        <v>0.54536626965648582</v>
      </c>
      <c r="W46" s="3">
        <f>INDEX(Inputs!$O$11:$O$32,MATCH(MIN(W$28,$E$14),Inputs!$C$11:$C$32,0))</f>
        <v>0.53087304140084401</v>
      </c>
      <c r="X46" s="3">
        <f>INDEX(Inputs!$O$11:$O$32,MATCH(MIN(X$28,$E$14),Inputs!$C$11:$C$32,0))</f>
        <v>0.51637981314520209</v>
      </c>
      <c r="Y46" s="3">
        <f>INDEX(Inputs!$O$11:$O$32,MATCH(MIN(Y$28,$E$14),Inputs!$C$11:$C$32,0))</f>
        <v>0.43798664696574563</v>
      </c>
      <c r="Z46" s="3">
        <f>INDEX(Inputs!$O$11:$O$32,MATCH(MIN(Z$28,$E$14),Inputs!$C$11:$C$32,0))</f>
        <v>0.35959348078628928</v>
      </c>
      <c r="AA46" s="3">
        <f>INDEX(Inputs!$O$11:$O$32,MATCH(MIN(AA$28,$E$14),Inputs!$C$11:$C$32,0))</f>
        <v>0.28120031460683287</v>
      </c>
      <c r="AB46" s="3">
        <f>INDEX(Inputs!$O$11:$O$32,MATCH(MIN(AB$28,$E$14),Inputs!$C$11:$C$32,0))</f>
        <v>0.20280714842737643</v>
      </c>
      <c r="AC46" s="3">
        <f>INDEX(Inputs!$O$11:$O$32,MATCH(MIN(AC$28,$E$14),Inputs!$C$11:$C$32,0))</f>
        <v>0.20280714842737643</v>
      </c>
      <c r="AD46" s="3">
        <f>INDEX(Inputs!$O$11:$O$32,MATCH(MIN(AD$28,$E$14),Inputs!$C$11:$C$32,0))</f>
        <v>0.20280714842737643</v>
      </c>
      <c r="AE46" s="3">
        <f>INDEX(Inputs!$O$11:$O$32,MATCH(MIN(AE$28,$E$14),Inputs!$C$11:$C$32,0))</f>
        <v>0.20280714842737643</v>
      </c>
      <c r="AF46" s="3">
        <f>INDEX(Inputs!$O$11:$O$32,MATCH(MIN(AF$28,$E$14),Inputs!$C$11:$C$32,0))</f>
        <v>0.20280714842737643</v>
      </c>
      <c r="AG46" s="3">
        <f>INDEX(Inputs!$O$11:$O$32,MATCH(MIN(AG$28,$E$14),Inputs!$C$11:$C$32,0))</f>
        <v>0.20280714842737643</v>
      </c>
      <c r="AH46" s="3">
        <f>INDEX(Inputs!$O$11:$O$32,MATCH(MIN(AH$28,$E$14),Inputs!$C$11:$C$32,0))</f>
        <v>0.20280714842737643</v>
      </c>
      <c r="AI46" s="3">
        <f>INDEX(Inputs!$O$11:$O$32,MATCH(MIN(AI$28,$E$14),Inputs!$C$11:$C$32,0))</f>
        <v>0.20280714842737643</v>
      </c>
      <c r="AJ46" s="3">
        <f>INDEX(Inputs!$O$11:$O$32,MATCH(MIN(AJ$28,$E$14),Inputs!$C$11:$C$32,0))</f>
        <v>0.20280714842737643</v>
      </c>
      <c r="AK46" s="3">
        <f>INDEX(Inputs!$O$11:$O$32,MATCH(MIN(AK$28,$E$14),Inputs!$C$11:$C$32,0))</f>
        <v>0.20280714842737643</v>
      </c>
      <c r="AL46" s="3">
        <f>INDEX(Inputs!$O$11:$O$32,MATCH(MIN(AL$28,$E$14),Inputs!$C$11:$C$32,0))</f>
        <v>0.20280714842737643</v>
      </c>
      <c r="AM46" s="3">
        <f>INDEX(Inputs!$O$11:$O$32,MATCH(MIN(AM$28,$E$14),Inputs!$C$11:$C$32,0))</f>
        <v>0.20280714842737643</v>
      </c>
      <c r="AN46" s="3">
        <f>INDEX(Inputs!$O$11:$O$32,MATCH(MIN(AN$28,$E$14),Inputs!$C$11:$C$32,0))</f>
        <v>0.20280714842737643</v>
      </c>
      <c r="AO46" s="3">
        <f>INDEX(Inputs!$O$11:$O$32,MATCH(MIN(AO$28,$E$14),Inputs!$C$11:$C$32,0))</f>
        <v>0.20280714842737643</v>
      </c>
      <c r="AP46" s="3">
        <f>INDEX(Inputs!$O$11:$O$32,MATCH(MIN(AP$28,$E$14),Inputs!$C$11:$C$32,0))</f>
        <v>0.20280714842737643</v>
      </c>
      <c r="AQ46" s="3">
        <f>INDEX(Inputs!$O$11:$O$32,MATCH(MIN(AQ$28,$E$14),Inputs!$C$11:$C$32,0))</f>
        <v>0.20280714842737643</v>
      </c>
      <c r="AR46" s="3">
        <f>INDEX(Inputs!$O$11:$O$32,MATCH(MIN(AR$28,$E$14),Inputs!$C$11:$C$32,0))</f>
        <v>0.20280714842737643</v>
      </c>
      <c r="AS46" s="3">
        <f>INDEX(Inputs!$O$11:$O$32,MATCH(MIN(AS$28,$E$14),Inputs!$C$11:$C$32,0))</f>
        <v>0.20280714842737643</v>
      </c>
      <c r="AT46" s="3">
        <f>INDEX(Inputs!$O$11:$O$32,MATCH(MIN(AT$28,$E$14),Inputs!$C$11:$C$32,0))</f>
        <v>0.20280714842737643</v>
      </c>
      <c r="AU46" s="3">
        <f>INDEX(Inputs!$O$11:$O$32,MATCH(MIN(AU$28,$E$14),Inputs!$C$11:$C$32,0))</f>
        <v>0.20280714842737643</v>
      </c>
      <c r="AV46" s="3">
        <f>INDEX(Inputs!$O$11:$O$32,MATCH(MIN(AV$28,$E$14),Inputs!$C$11:$C$32,0))</f>
        <v>0.20280714842737643</v>
      </c>
      <c r="AW46" s="3">
        <f>INDEX(Inputs!$O$11:$O$32,MATCH(MIN(AW$28,$E$14),Inputs!$C$11:$C$32,0))</f>
        <v>0.20280714842737643</v>
      </c>
      <c r="AX46" s="3">
        <f>INDEX(Inputs!$O$11:$O$32,MATCH(MIN(AX$28,$E$14),Inputs!$C$11:$C$32,0))</f>
        <v>0.20280714842737643</v>
      </c>
      <c r="AY46" s="3">
        <f>INDEX(Inputs!$O$11:$O$32,MATCH(MIN(AY$28,$E$14),Inputs!$C$11:$C$32,0))</f>
        <v>0.20280714842737643</v>
      </c>
      <c r="AZ46" s="3">
        <f>INDEX(Inputs!$O$11:$O$32,MATCH(MIN(AZ$28,$E$14),Inputs!$C$11:$C$32,0))</f>
        <v>0.20280714842737643</v>
      </c>
      <c r="BA46" s="3">
        <f>INDEX(Inputs!$O$11:$O$32,MATCH(MIN(BA$28,$E$14),Inputs!$C$11:$C$32,0))</f>
        <v>0.20280714842737643</v>
      </c>
      <c r="BB46" s="3">
        <f>INDEX(Inputs!$O$11:$O$32,MATCH(MIN(BB$28,$E$14),Inputs!$C$11:$C$32,0))</f>
        <v>0.20280714842737643</v>
      </c>
      <c r="BC46" s="3">
        <f>INDEX(Inputs!$O$11:$O$32,MATCH(MIN(BC$28,$E$14),Inputs!$C$11:$C$32,0))</f>
        <v>0.20280714842737643</v>
      </c>
      <c r="BD46" s="3">
        <f>INDEX(Inputs!$O$11:$O$32,MATCH(MIN(BD$28,$E$14),Inputs!$C$11:$C$32,0))</f>
        <v>0.20280714842737643</v>
      </c>
      <c r="BE46" s="3">
        <f>INDEX(Inputs!$O$11:$O$32,MATCH(MIN(BE$28,$E$14),Inputs!$C$11:$C$32,0))</f>
        <v>0.20280714842737643</v>
      </c>
      <c r="BF46" s="3">
        <f>INDEX(Inputs!$O$11:$O$32,MATCH(MIN(BF$28,$E$14),Inputs!$C$11:$C$32,0))</f>
        <v>0.20280714842737643</v>
      </c>
      <c r="BG46" s="3">
        <f>INDEX(Inputs!$O$11:$O$32,MATCH(MIN(BG$28,$E$14),Inputs!$C$11:$C$32,0))</f>
        <v>0.20280714842737643</v>
      </c>
      <c r="BH46" s="3">
        <f>INDEX(Inputs!$O$11:$O$32,MATCH(MIN(BH$28,$E$14),Inputs!$C$11:$C$32,0))</f>
        <v>0.20280714842737643</v>
      </c>
      <c r="BI46" s="3">
        <f>INDEX(Inputs!$O$11:$O$32,MATCH(MIN(BI$28,$E$14),Inputs!$C$11:$C$32,0))</f>
        <v>0.20280714842737643</v>
      </c>
      <c r="BJ46" s="3">
        <f>INDEX(Inputs!$O$11:$O$32,MATCH(MIN(BJ$28,$E$14),Inputs!$C$11:$C$32,0))</f>
        <v>0.20280714842737643</v>
      </c>
      <c r="BK46" s="3">
        <f>INDEX(Inputs!$O$11:$O$32,MATCH(MIN(BK$28,$E$14),Inputs!$C$11:$C$32,0))</f>
        <v>0.20280714842737643</v>
      </c>
      <c r="BL46" s="3">
        <f>INDEX(Inputs!$O$11:$O$32,MATCH(MIN(BL$28,$E$14),Inputs!$C$11:$C$32,0))</f>
        <v>0.20280714842737643</v>
      </c>
      <c r="BM46" s="3">
        <f>INDEX(Inputs!$O$11:$O$32,MATCH(MIN(BM$28,$E$14),Inputs!$C$11:$C$32,0))</f>
        <v>0.20280714842737643</v>
      </c>
      <c r="BN46" s="3">
        <f>INDEX(Inputs!$O$11:$O$32,MATCH(MIN(BN$28,$E$14),Inputs!$C$11:$C$32,0))</f>
        <v>0.20280714842737643</v>
      </c>
      <c r="BO46" s="3">
        <f>INDEX(Inputs!$O$11:$O$32,MATCH(MIN(BO$28,$E$14),Inputs!$C$11:$C$32,0))</f>
        <v>0.20280714842737643</v>
      </c>
      <c r="BP46" s="3">
        <f>INDEX(Inputs!$O$11:$O$32,MATCH(MIN(BP$28,$E$14),Inputs!$C$11:$C$32,0))</f>
        <v>0.20280714842737643</v>
      </c>
      <c r="BQ46" s="3">
        <f>INDEX(Inputs!$O$11:$O$32,MATCH(MIN(BQ$28,$E$14),Inputs!$C$11:$C$32,0))</f>
        <v>0.20280714842737643</v>
      </c>
      <c r="BR46" s="3">
        <f>INDEX(Inputs!$O$11:$O$32,MATCH(MIN(BR$28,$E$14),Inputs!$C$11:$C$32,0))</f>
        <v>0.20280714842737643</v>
      </c>
      <c r="BS46" s="3">
        <f>INDEX(Inputs!$O$11:$O$32,MATCH(MIN(BS$28,$E$14),Inputs!$C$11:$C$32,0))</f>
        <v>0.20280714842737643</v>
      </c>
      <c r="BT46" s="3">
        <f>INDEX(Inputs!$O$11:$O$32,MATCH(MIN(BT$28,$E$14),Inputs!$C$11:$C$32,0))</f>
        <v>0.20280714842737643</v>
      </c>
      <c r="BU46" s="3">
        <f>INDEX(Inputs!$O$11:$O$32,MATCH(MIN(BU$28,$E$14),Inputs!$C$11:$C$32,0))</f>
        <v>0.20280714842737643</v>
      </c>
      <c r="BV46" s="3">
        <f>INDEX(Inputs!$O$11:$O$32,MATCH(MIN(BV$28,$E$14),Inputs!$C$11:$C$32,0))</f>
        <v>0.20280714842737643</v>
      </c>
      <c r="BW46" s="3">
        <f>INDEX(Inputs!$O$11:$O$32,MATCH(MIN(BW$28,$E$14),Inputs!$C$11:$C$32,0))</f>
        <v>0.20280714842737643</v>
      </c>
      <c r="BX46" s="3">
        <f>INDEX(Inputs!$O$11:$O$32,MATCH(MIN(BX$28,$E$14),Inputs!$C$11:$C$32,0))</f>
        <v>0.20280714842737643</v>
      </c>
      <c r="BY46" s="3">
        <f>INDEX(Inputs!$O$11:$O$32,MATCH(MIN(BY$28,$E$14),Inputs!$C$11:$C$32,0))</f>
        <v>0.20280714842737643</v>
      </c>
      <c r="BZ46" s="3">
        <f>INDEX(Inputs!$O$11:$O$32,MATCH(MIN(BZ$28,$E$14),Inputs!$C$11:$C$32,0))</f>
        <v>0.20280714842737643</v>
      </c>
      <c r="CA46" s="3">
        <f>INDEX(Inputs!$O$11:$O$32,MATCH(MIN(CA$28,$E$14),Inputs!$C$11:$C$32,0))</f>
        <v>0.20280714842737643</v>
      </c>
      <c r="CB46" s="3">
        <f>INDEX(Inputs!$O$11:$O$32,MATCH(MIN(CB$28,$E$14),Inputs!$C$11:$C$32,0))</f>
        <v>0.20280714842737643</v>
      </c>
      <c r="CC46" s="3">
        <f>INDEX(Inputs!$O$11:$O$32,MATCH(MIN(CC$28,$E$14),Inputs!$C$11:$C$32,0))</f>
        <v>0.20280714842737643</v>
      </c>
      <c r="CD46" s="3">
        <f>INDEX(Inputs!$O$11:$O$32,MATCH(MIN(CD$28,$E$14),Inputs!$C$11:$C$32,0))</f>
        <v>0.20280714842737643</v>
      </c>
      <c r="CE46" s="3">
        <f>INDEX(Inputs!$O$11:$O$32,MATCH(MIN(CE$28,$E$14),Inputs!$C$11:$C$32,0))</f>
        <v>0.20280714842737643</v>
      </c>
    </row>
    <row r="47" spans="2:83" x14ac:dyDescent="0.35">
      <c r="B47" t="s">
        <v>33</v>
      </c>
      <c r="D47" t="s">
        <v>29</v>
      </c>
      <c r="G47" s="14">
        <f t="shared" ref="G47:BR47" si="16">(G43-G44)</f>
        <v>214.14147298385458</v>
      </c>
      <c r="H47" s="14">
        <f t="shared" si="16"/>
        <v>220.44459353744742</v>
      </c>
      <c r="I47" s="14">
        <f t="shared" si="16"/>
        <v>233.1316691873273</v>
      </c>
      <c r="J47" s="14">
        <f t="shared" si="16"/>
        <v>225.02060333527538</v>
      </c>
      <c r="K47" s="14">
        <f t="shared" si="16"/>
        <v>212.95473983550016</v>
      </c>
      <c r="L47" s="14">
        <f t="shared" si="16"/>
        <v>178.28945447296329</v>
      </c>
      <c r="M47" s="14">
        <f t="shared" si="16"/>
        <v>147.91459555100894</v>
      </c>
      <c r="N47" s="14">
        <f t="shared" si="16"/>
        <v>131.78022009065441</v>
      </c>
      <c r="O47" s="14">
        <f t="shared" si="16"/>
        <v>115.79150322473913</v>
      </c>
      <c r="P47" s="14">
        <f t="shared" si="16"/>
        <v>99.40744765457643</v>
      </c>
      <c r="Q47" s="14">
        <f t="shared" si="16"/>
        <v>87.780814966061541</v>
      </c>
      <c r="R47" s="14">
        <f t="shared" si="16"/>
        <v>86.93594755200445</v>
      </c>
      <c r="S47" s="14">
        <f t="shared" si="16"/>
        <v>80.026088909699979</v>
      </c>
      <c r="T47" s="14">
        <f t="shared" si="16"/>
        <v>67.434363875512901</v>
      </c>
      <c r="U47" s="14">
        <f t="shared" si="16"/>
        <v>50.084448411853884</v>
      </c>
      <c r="V47" s="14">
        <f t="shared" si="16"/>
        <v>29.427091077329806</v>
      </c>
      <c r="W47" s="14">
        <f t="shared" si="16"/>
        <v>5.2125556325758566</v>
      </c>
      <c r="X47" s="14">
        <f t="shared" si="16"/>
        <v>3.8622518363578706</v>
      </c>
      <c r="Y47" s="14">
        <f t="shared" si="16"/>
        <v>-2.4914484360584765</v>
      </c>
      <c r="Z47" s="14">
        <f t="shared" si="16"/>
        <v>-9.1222090246373</v>
      </c>
      <c r="AA47" s="14">
        <f t="shared" si="16"/>
        <v>-20.190932498721281</v>
      </c>
      <c r="AB47" s="14">
        <f t="shared" si="16"/>
        <v>-36.174490487582659</v>
      </c>
      <c r="AC47" s="14">
        <f t="shared" si="16"/>
        <v>-36.8979802973343</v>
      </c>
      <c r="AD47" s="14">
        <f t="shared" si="16"/>
        <v>-37.635939903280985</v>
      </c>
      <c r="AE47" s="14">
        <f t="shared" si="16"/>
        <v>-38.388658701346628</v>
      </c>
      <c r="AF47" s="14">
        <f t="shared" si="16"/>
        <v>-39.156431875373585</v>
      </c>
      <c r="AG47" s="14">
        <f t="shared" si="16"/>
        <v>-39.939560512881087</v>
      </c>
      <c r="AH47" s="14">
        <f t="shared" si="16"/>
        <v>-40.738351723138692</v>
      </c>
      <c r="AI47" s="14">
        <f t="shared" si="16"/>
        <v>-41.55311875760151</v>
      </c>
      <c r="AJ47" s="14">
        <f t="shared" si="16"/>
        <v>-42.384181132753554</v>
      </c>
      <c r="AK47" s="14">
        <f t="shared" si="16"/>
        <v>-43.231864755408594</v>
      </c>
      <c r="AL47" s="14">
        <f t="shared" si="16"/>
        <v>-44.096502050516733</v>
      </c>
      <c r="AM47" s="14">
        <f t="shared" si="16"/>
        <v>-44.978432091527054</v>
      </c>
      <c r="AN47" s="14">
        <f t="shared" si="16"/>
        <v>-45.878000733357567</v>
      </c>
      <c r="AO47" s="14">
        <f t="shared" si="16"/>
        <v>-46.795560748024741</v>
      </c>
      <c r="AP47" s="14">
        <f t="shared" si="16"/>
        <v>-47.731471962985211</v>
      </c>
      <c r="AQ47" s="14">
        <f t="shared" si="16"/>
        <v>-48.686101402244901</v>
      </c>
      <c r="AR47" s="14">
        <f t="shared" si="16"/>
        <v>-49.659823430289805</v>
      </c>
      <c r="AS47" s="14">
        <f t="shared" si="16"/>
        <v>-50.653019898895593</v>
      </c>
      <c r="AT47" s="14">
        <f t="shared" si="16"/>
        <v>-51.666080296873531</v>
      </c>
      <c r="AU47" s="14">
        <f t="shared" si="16"/>
        <v>-52.699401902811019</v>
      </c>
      <c r="AV47" s="14">
        <f t="shared" si="16"/>
        <v>-53.753389940867294</v>
      </c>
      <c r="AW47" s="14">
        <f t="shared" si="16"/>
        <v>-54.828457739684609</v>
      </c>
      <c r="AX47" s="14">
        <f t="shared" si="16"/>
        <v>-55.925026894478322</v>
      </c>
      <c r="AY47" s="14">
        <f t="shared" si="16"/>
        <v>-57.04352743236791</v>
      </c>
      <c r="AZ47" s="14">
        <f t="shared" si="16"/>
        <v>-58.184397981015252</v>
      </c>
      <c r="BA47" s="14">
        <f t="shared" si="16"/>
        <v>-59.348085940635542</v>
      </c>
      <c r="BB47" s="14">
        <f t="shared" si="16"/>
        <v>-60.535047659448253</v>
      </c>
      <c r="BC47" s="14">
        <f t="shared" si="16"/>
        <v>-61.745748612637271</v>
      </c>
      <c r="BD47" s="14">
        <f t="shared" si="16"/>
        <v>-62.98066358489001</v>
      </c>
      <c r="BE47" s="14">
        <f t="shared" si="16"/>
        <v>-64.240276856587798</v>
      </c>
      <c r="BF47" s="14">
        <f t="shared" si="16"/>
        <v>-65.525082393719572</v>
      </c>
      <c r="BG47" s="14">
        <f t="shared" si="16"/>
        <v>-66.835584041593961</v>
      </c>
      <c r="BH47" s="14">
        <f t="shared" si="16"/>
        <v>-68.172295722425815</v>
      </c>
      <c r="BI47" s="14">
        <f t="shared" si="16"/>
        <v>-69.535741636874377</v>
      </c>
      <c r="BJ47" s="14">
        <f t="shared" si="16"/>
        <v>-70.926456469611821</v>
      </c>
      <c r="BK47" s="14">
        <f t="shared" si="16"/>
        <v>-72.344985599004076</v>
      </c>
      <c r="BL47" s="14">
        <f t="shared" si="16"/>
        <v>-73.791885310984185</v>
      </c>
      <c r="BM47" s="14">
        <f t="shared" si="16"/>
        <v>-75.267723017203934</v>
      </c>
      <c r="BN47" s="14">
        <f t="shared" si="16"/>
        <v>-76.7730774775481</v>
      </c>
      <c r="BO47" s="14">
        <f t="shared" si="16"/>
        <v>-78.308539027099073</v>
      </c>
      <c r="BP47" s="14">
        <f t="shared" si="16"/>
        <v>-79.874709807641125</v>
      </c>
      <c r="BQ47" s="14">
        <f t="shared" si="16"/>
        <v>-81.472204003793877</v>
      </c>
      <c r="BR47" s="14">
        <f t="shared" si="16"/>
        <v>-83.101648083869804</v>
      </c>
      <c r="BS47" s="14">
        <f t="shared" ref="BS47:CE47" si="17">(BS43-BS44)</f>
        <v>-84.763681045547173</v>
      </c>
      <c r="BT47" s="14">
        <f t="shared" si="17"/>
        <v>-86.458954666458112</v>
      </c>
      <c r="BU47" s="14">
        <f t="shared" si="17"/>
        <v>-88.18813375978732</v>
      </c>
      <c r="BV47" s="14">
        <f t="shared" si="17"/>
        <v>-89.951896434983041</v>
      </c>
      <c r="BW47" s="14">
        <f t="shared" si="17"/>
        <v>-91.750934363682632</v>
      </c>
      <c r="BX47" s="14">
        <f t="shared" si="17"/>
        <v>-93.585953050956277</v>
      </c>
      <c r="BY47" s="14">
        <f t="shared" si="17"/>
        <v>-95.457672111975398</v>
      </c>
      <c r="BZ47" s="14">
        <f t="shared" si="17"/>
        <v>-97.366825554214984</v>
      </c>
      <c r="CA47" s="14">
        <f t="shared" si="17"/>
        <v>-99.314162065299342</v>
      </c>
      <c r="CB47" s="14">
        <f t="shared" si="17"/>
        <v>-101.3004453066053</v>
      </c>
      <c r="CC47" s="14">
        <f t="shared" si="17"/>
        <v>-103.32645421273742</v>
      </c>
      <c r="CD47" s="14">
        <f t="shared" si="17"/>
        <v>-105.39298329699216</v>
      </c>
      <c r="CE47" s="14">
        <f t="shared" si="17"/>
        <v>-107.5008429629321</v>
      </c>
    </row>
    <row r="48" spans="2:83" x14ac:dyDescent="0.35">
      <c r="B48" t="s">
        <v>34</v>
      </c>
      <c r="D48" t="s">
        <v>29</v>
      </c>
      <c r="G48" s="14">
        <f t="shared" ref="G48:BR48" si="18">G47/G46</f>
        <v>268.35523227569524</v>
      </c>
      <c r="H48" s="14">
        <f t="shared" si="18"/>
        <v>276.2541009845541</v>
      </c>
      <c r="I48" s="14">
        <f t="shared" si="18"/>
        <v>348.16414119577007</v>
      </c>
      <c r="J48" s="14">
        <f t="shared" si="18"/>
        <v>417.68081892879019</v>
      </c>
      <c r="K48" s="14">
        <f t="shared" si="18"/>
        <v>401.68655511939875</v>
      </c>
      <c r="L48" s="14">
        <f t="shared" si="18"/>
        <v>341.83562562912738</v>
      </c>
      <c r="M48" s="14">
        <f t="shared" si="18"/>
        <v>288.34478711392904</v>
      </c>
      <c r="N48" s="14">
        <f t="shared" si="18"/>
        <v>243.3663349724645</v>
      </c>
      <c r="O48" s="14">
        <f t="shared" si="18"/>
        <v>203.14298811357745</v>
      </c>
      <c r="P48" s="14">
        <f t="shared" si="18"/>
        <v>168.48719941453632</v>
      </c>
      <c r="Q48" s="14">
        <f t="shared" si="18"/>
        <v>142.07868252373049</v>
      </c>
      <c r="R48" s="14">
        <f t="shared" si="18"/>
        <v>144.09133377675903</v>
      </c>
      <c r="S48" s="14">
        <f t="shared" si="18"/>
        <v>135.90326690460199</v>
      </c>
      <c r="T48" s="14">
        <f t="shared" si="18"/>
        <v>117.40932149038881</v>
      </c>
      <c r="U48" s="14">
        <f t="shared" si="18"/>
        <v>89.458959968764972</v>
      </c>
      <c r="V48" s="14">
        <f t="shared" si="18"/>
        <v>53.958399546538296</v>
      </c>
      <c r="W48" s="14">
        <f t="shared" si="18"/>
        <v>9.8188365693258746</v>
      </c>
      <c r="X48" s="14">
        <f t="shared" si="18"/>
        <v>7.4794787442084507</v>
      </c>
      <c r="Y48" s="14">
        <f t="shared" si="18"/>
        <v>-5.6884118575727483</v>
      </c>
      <c r="Z48" s="14">
        <f t="shared" si="18"/>
        <v>-25.368115697455423</v>
      </c>
      <c r="AA48" s="14">
        <f t="shared" si="18"/>
        <v>-71.802666817609108</v>
      </c>
      <c r="AB48" s="14">
        <f t="shared" si="18"/>
        <v>-178.36891237853209</v>
      </c>
      <c r="AC48" s="14">
        <f t="shared" si="18"/>
        <v>-181.93629062610268</v>
      </c>
      <c r="AD48" s="14">
        <f t="shared" si="18"/>
        <v>-185.57501643862471</v>
      </c>
      <c r="AE48" s="14">
        <f t="shared" si="18"/>
        <v>-189.28651676739733</v>
      </c>
      <c r="AF48" s="14">
        <f t="shared" si="18"/>
        <v>-193.07224710274539</v>
      </c>
      <c r="AG48" s="14">
        <f t="shared" si="18"/>
        <v>-196.93369204480047</v>
      </c>
      <c r="AH48" s="14">
        <f t="shared" si="18"/>
        <v>-200.87236588569638</v>
      </c>
      <c r="AI48" s="14">
        <f t="shared" si="18"/>
        <v>-204.88981320341051</v>
      </c>
      <c r="AJ48" s="14">
        <f t="shared" si="18"/>
        <v>-208.98760946747879</v>
      </c>
      <c r="AK48" s="14">
        <f t="shared" si="18"/>
        <v>-213.16736165682823</v>
      </c>
      <c r="AL48" s="14">
        <f t="shared" si="18"/>
        <v>-217.43070888996462</v>
      </c>
      <c r="AM48" s="14">
        <f t="shared" si="18"/>
        <v>-221.77932306776387</v>
      </c>
      <c r="AN48" s="14">
        <f t="shared" si="18"/>
        <v>-226.21490952911898</v>
      </c>
      <c r="AO48" s="14">
        <f t="shared" si="18"/>
        <v>-230.73920771970148</v>
      </c>
      <c r="AP48" s="14">
        <f t="shared" si="18"/>
        <v>-235.35399187409539</v>
      </c>
      <c r="AQ48" s="14">
        <f t="shared" si="18"/>
        <v>-240.06107171157723</v>
      </c>
      <c r="AR48" s="14">
        <f t="shared" si="18"/>
        <v>-244.86229314580879</v>
      </c>
      <c r="AS48" s="14">
        <f t="shared" si="18"/>
        <v>-249.75953900872494</v>
      </c>
      <c r="AT48" s="14">
        <f t="shared" si="18"/>
        <v>-254.75472978889957</v>
      </c>
      <c r="AU48" s="14">
        <f t="shared" si="18"/>
        <v>-259.84982438467762</v>
      </c>
      <c r="AV48" s="14">
        <f t="shared" si="18"/>
        <v>-265.04682087237148</v>
      </c>
      <c r="AW48" s="14">
        <f t="shared" si="18"/>
        <v>-270.34775728981873</v>
      </c>
      <c r="AX48" s="14">
        <f t="shared" si="18"/>
        <v>-275.7547124356152</v>
      </c>
      <c r="AY48" s="14">
        <f t="shared" si="18"/>
        <v>-281.26980668432765</v>
      </c>
      <c r="AZ48" s="14">
        <f t="shared" si="18"/>
        <v>-286.89520281801413</v>
      </c>
      <c r="BA48" s="14">
        <f t="shared" si="18"/>
        <v>-292.63310687437433</v>
      </c>
      <c r="BB48" s="14">
        <f t="shared" si="18"/>
        <v>-298.48576901186181</v>
      </c>
      <c r="BC48" s="14">
        <f t="shared" si="18"/>
        <v>-304.45548439209932</v>
      </c>
      <c r="BD48" s="14">
        <f t="shared" si="18"/>
        <v>-310.54459407994125</v>
      </c>
      <c r="BE48" s="14">
        <f t="shared" si="18"/>
        <v>-316.75548596153999</v>
      </c>
      <c r="BF48" s="14">
        <f t="shared" si="18"/>
        <v>-323.09059568077089</v>
      </c>
      <c r="BG48" s="14">
        <f t="shared" si="18"/>
        <v>-329.5524075943863</v>
      </c>
      <c r="BH48" s="14">
        <f t="shared" si="18"/>
        <v>-336.1434557462739</v>
      </c>
      <c r="BI48" s="14">
        <f t="shared" si="18"/>
        <v>-342.86632486119964</v>
      </c>
      <c r="BJ48" s="14">
        <f t="shared" si="18"/>
        <v>-349.72365135842341</v>
      </c>
      <c r="BK48" s="14">
        <f t="shared" si="18"/>
        <v>-356.71812438559198</v>
      </c>
      <c r="BL48" s="14">
        <f t="shared" si="18"/>
        <v>-363.85248687330392</v>
      </c>
      <c r="BM48" s="14">
        <f t="shared" si="18"/>
        <v>-371.12953661077034</v>
      </c>
      <c r="BN48" s="14">
        <f t="shared" si="18"/>
        <v>-378.55212734298618</v>
      </c>
      <c r="BO48" s="14">
        <f t="shared" si="18"/>
        <v>-386.12316988984594</v>
      </c>
      <c r="BP48" s="14">
        <f t="shared" si="18"/>
        <v>-393.84563328764324</v>
      </c>
      <c r="BQ48" s="14">
        <f t="shared" si="18"/>
        <v>-401.72254595339575</v>
      </c>
      <c r="BR48" s="14">
        <f t="shared" si="18"/>
        <v>-409.7569968724639</v>
      </c>
      <c r="BS48" s="14">
        <f t="shared" ref="BS48:CE48" si="19">BS47/BS46</f>
        <v>-417.95213680991304</v>
      </c>
      <c r="BT48" s="14">
        <f t="shared" si="19"/>
        <v>-426.31117954611125</v>
      </c>
      <c r="BU48" s="14">
        <f t="shared" si="19"/>
        <v>-434.83740313703373</v>
      </c>
      <c r="BV48" s="14">
        <f t="shared" si="19"/>
        <v>-443.53415119977427</v>
      </c>
      <c r="BW48" s="14">
        <f t="shared" si="19"/>
        <v>-452.4048342237694</v>
      </c>
      <c r="BX48" s="14">
        <f t="shared" si="19"/>
        <v>-461.45293090824475</v>
      </c>
      <c r="BY48" s="14">
        <f t="shared" si="19"/>
        <v>-470.68198952640961</v>
      </c>
      <c r="BZ48" s="14">
        <f t="shared" si="19"/>
        <v>-480.09562931693819</v>
      </c>
      <c r="CA48" s="14">
        <f t="shared" si="19"/>
        <v>-489.69754190327728</v>
      </c>
      <c r="CB48" s="14">
        <f t="shared" si="19"/>
        <v>-499.49149274134265</v>
      </c>
      <c r="CC48" s="14">
        <f t="shared" si="19"/>
        <v>-509.48132259616955</v>
      </c>
      <c r="CD48" s="14">
        <f t="shared" si="19"/>
        <v>-519.67094904809289</v>
      </c>
      <c r="CE48" s="14">
        <f t="shared" si="19"/>
        <v>-530.06436802905523</v>
      </c>
    </row>
    <row r="50" spans="2:83" x14ac:dyDescent="0.35">
      <c r="B50" s="7" t="s">
        <v>96</v>
      </c>
    </row>
    <row r="51" spans="2:83" x14ac:dyDescent="0.35">
      <c r="B51" s="10" t="s">
        <v>44</v>
      </c>
    </row>
    <row r="52" spans="2:83" x14ac:dyDescent="0.35">
      <c r="B52" s="10" t="s">
        <v>35</v>
      </c>
      <c r="G52" s="44"/>
      <c r="H52" s="44"/>
      <c r="I52" s="44"/>
    </row>
    <row r="53" spans="2:83" x14ac:dyDescent="0.35">
      <c r="B53" s="6" t="s">
        <v>36</v>
      </c>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row>
    <row r="54" spans="2:83" x14ac:dyDescent="0.35">
      <c r="B54">
        <v>2024</v>
      </c>
      <c r="D54" t="s">
        <v>29</v>
      </c>
      <c r="G54" s="1">
        <f>IF($B54&lt;=G$28,INDEX($G$34:$CE$34,MATCH(MIN($B54+INT((G$28-$B54)/$E$9)*$E$9),$G$28:$CE$28,0)),0)*(1+$E$12)^(MOD(G$28-$B54,$E$9))</f>
        <v>88.427571933734072</v>
      </c>
      <c r="H54" s="1">
        <f t="shared" ref="H54:W69" si="20">IF($B54&lt;=H$28,INDEX($G$34:$CE$34,MATCH(MIN($B54+INT((H$28-$B54)/$E$9)*$E$9),$G$28:$CE$28,0)),0)*(1+$E$12)^(MOD(H$28-$B54,$E$9))</f>
        <v>90.196123372408749</v>
      </c>
      <c r="I54" s="1">
        <f t="shared" si="20"/>
        <v>92.000045839856924</v>
      </c>
      <c r="J54" s="1">
        <f t="shared" si="20"/>
        <v>93.840046756654061</v>
      </c>
      <c r="K54" s="1">
        <f t="shared" si="20"/>
        <v>95.716847691787152</v>
      </c>
      <c r="L54" s="1">
        <f t="shared" si="20"/>
        <v>97.631184645622895</v>
      </c>
      <c r="M54" s="1">
        <f t="shared" si="20"/>
        <v>99.583808338535349</v>
      </c>
      <c r="N54" s="1">
        <f t="shared" si="20"/>
        <v>101.57548450530604</v>
      </c>
      <c r="O54" s="1">
        <f t="shared" si="20"/>
        <v>103.60699419541217</v>
      </c>
      <c r="P54" s="1">
        <f t="shared" si="20"/>
        <v>105.67913407932042</v>
      </c>
      <c r="Q54" s="1">
        <f t="shared" si="20"/>
        <v>107.79271676090683</v>
      </c>
      <c r="R54" s="1">
        <f t="shared" si="20"/>
        <v>109.94857109612494</v>
      </c>
      <c r="S54" s="1">
        <f t="shared" si="20"/>
        <v>112.14754251804746</v>
      </c>
      <c r="T54" s="1">
        <f t="shared" si="20"/>
        <v>114.3904933684084</v>
      </c>
      <c r="U54" s="1">
        <f t="shared" si="20"/>
        <v>116.67830323577658</v>
      </c>
      <c r="V54" s="1">
        <f t="shared" si="20"/>
        <v>119.01186930049208</v>
      </c>
      <c r="W54" s="1">
        <f t="shared" si="20"/>
        <v>121.39210668650195</v>
      </c>
      <c r="X54" s="1">
        <f t="shared" ref="X54:AM69" si="21">IF($B54&lt;=X$28,INDEX($G$34:$CE$34,MATCH(MIN($B54+INT((X$28-$B54)/$E$9)*$E$9),$G$28:$CE$28,0)),0)*(1+$E$12)^(MOD(X$28-$B54,$E$9))</f>
        <v>123.819948820232</v>
      </c>
      <c r="Y54" s="1">
        <f t="shared" si="21"/>
        <v>126.29634779663662</v>
      </c>
      <c r="Z54" s="1">
        <f t="shared" si="21"/>
        <v>128.82227475256934</v>
      </c>
      <c r="AA54" s="1">
        <f t="shared" si="21"/>
        <v>131.39872024762076</v>
      </c>
      <c r="AB54" s="1">
        <f t="shared" si="21"/>
        <v>134.02669465257316</v>
      </c>
      <c r="AC54" s="1">
        <f t="shared" si="21"/>
        <v>136.70722854562462</v>
      </c>
      <c r="AD54" s="1">
        <f t="shared" si="21"/>
        <v>139.44137311653708</v>
      </c>
      <c r="AE54" s="1">
        <f t="shared" si="21"/>
        <v>142.23020057886782</v>
      </c>
      <c r="AF54" s="1">
        <f t="shared" si="21"/>
        <v>145.07480459044518</v>
      </c>
      <c r="AG54" s="1">
        <f t="shared" si="21"/>
        <v>147.97630068225411</v>
      </c>
      <c r="AH54" s="1">
        <f t="shared" si="21"/>
        <v>150.93582669589918</v>
      </c>
      <c r="AI54" s="1">
        <f t="shared" si="21"/>
        <v>153.95454322981718</v>
      </c>
      <c r="AJ54" s="1">
        <f t="shared" si="21"/>
        <v>157.03363409441351</v>
      </c>
      <c r="AK54" s="1">
        <f t="shared" si="21"/>
        <v>89.057279712549388</v>
      </c>
      <c r="AL54" s="1">
        <f t="shared" si="21"/>
        <v>90.838425306800374</v>
      </c>
      <c r="AM54" s="1">
        <f t="shared" si="21"/>
        <v>92.655193812936389</v>
      </c>
      <c r="AN54" s="1">
        <f t="shared" ref="AN54:BC69" si="22">IF($B54&lt;=AN$28,INDEX($G$34:$CE$34,MATCH(MIN($B54+INT((AN$28-$B54)/$E$9)*$E$9),$G$28:$CE$28,0)),0)*(1+$E$12)^(MOD(AN$28-$B54,$E$9))</f>
        <v>94.508297689195103</v>
      </c>
      <c r="AO54" s="1">
        <f t="shared" si="22"/>
        <v>96.39846364297901</v>
      </c>
      <c r="AP54" s="1">
        <f t="shared" si="22"/>
        <v>98.326432915838595</v>
      </c>
      <c r="AQ54" s="1">
        <f t="shared" si="22"/>
        <v>100.29296157415537</v>
      </c>
      <c r="AR54" s="1">
        <f t="shared" si="22"/>
        <v>102.29882080563846</v>
      </c>
      <c r="AS54" s="1">
        <f t="shared" si="22"/>
        <v>104.34479722175124</v>
      </c>
      <c r="AT54" s="1">
        <f t="shared" si="22"/>
        <v>106.43169316618626</v>
      </c>
      <c r="AU54" s="1">
        <f t="shared" si="22"/>
        <v>108.56032702950999</v>
      </c>
      <c r="AV54" s="1">
        <f t="shared" si="22"/>
        <v>110.73153357010017</v>
      </c>
      <c r="AW54" s="1">
        <f t="shared" si="22"/>
        <v>112.94616424150219</v>
      </c>
      <c r="AX54" s="1">
        <f t="shared" si="22"/>
        <v>115.20508752633222</v>
      </c>
      <c r="AY54" s="1">
        <f t="shared" si="22"/>
        <v>117.50918927685889</v>
      </c>
      <c r="AZ54" s="1">
        <f t="shared" si="22"/>
        <v>119.85937306239603</v>
      </c>
      <c r="BA54" s="1">
        <f t="shared" si="22"/>
        <v>122.25656052364397</v>
      </c>
      <c r="BB54" s="1">
        <f t="shared" si="22"/>
        <v>124.70169173411686</v>
      </c>
      <c r="BC54" s="1">
        <f t="shared" si="22"/>
        <v>127.19572556879918</v>
      </c>
      <c r="BD54" s="1">
        <f t="shared" ref="BD54:BS69" si="23">IF($B54&lt;=BD$28,INDEX($G$34:$CE$34,MATCH(MIN($B54+INT((BD$28-$B54)/$E$9)*$E$9),$G$28:$CE$28,0)),0)*(1+$E$12)^(MOD(BD$28-$B54,$E$9))</f>
        <v>129.73964008017515</v>
      </c>
      <c r="BE54" s="1">
        <f t="shared" si="23"/>
        <v>132.33443288177867</v>
      </c>
      <c r="BF54" s="1">
        <f t="shared" si="23"/>
        <v>134.98112153941423</v>
      </c>
      <c r="BG54" s="1">
        <f t="shared" si="23"/>
        <v>137.68074397020254</v>
      </c>
      <c r="BH54" s="1">
        <f t="shared" si="23"/>
        <v>140.43435884960655</v>
      </c>
      <c r="BI54" s="1">
        <f t="shared" si="23"/>
        <v>143.24304602659871</v>
      </c>
      <c r="BJ54" s="1">
        <f t="shared" si="23"/>
        <v>146.10790694713066</v>
      </c>
      <c r="BK54" s="1">
        <f t="shared" si="23"/>
        <v>149.03006508607331</v>
      </c>
      <c r="BL54" s="1">
        <f t="shared" si="23"/>
        <v>152.01066638779474</v>
      </c>
      <c r="BM54" s="1">
        <f t="shared" si="23"/>
        <v>155.05087971555068</v>
      </c>
      <c r="BN54" s="1">
        <f t="shared" si="23"/>
        <v>158.15189730986165</v>
      </c>
      <c r="BO54" s="1">
        <f t="shared" si="23"/>
        <v>161.31493525605904</v>
      </c>
      <c r="BP54" s="1">
        <f t="shared" si="23"/>
        <v>164.54123396118024</v>
      </c>
      <c r="BQ54" s="1">
        <f t="shared" si="23"/>
        <v>167.83205864040383</v>
      </c>
      <c r="BR54" s="1">
        <f t="shared" si="23"/>
        <v>171.18869981321188</v>
      </c>
      <c r="BS54" s="1">
        <f t="shared" si="23"/>
        <v>174.61247380947614</v>
      </c>
      <c r="BT54" s="1">
        <f t="shared" ref="BT54:CE69" si="24">IF($B54&lt;=BT$28,INDEX($G$34:$CE$34,MATCH(MIN($B54+INT((BT$28-$B54)/$E$9)*$E$9),$G$28:$CE$28,0)),0)*(1+$E$12)^(MOD(BT$28-$B54,$E$9))</f>
        <v>178.10472328566567</v>
      </c>
      <c r="BU54" s="1">
        <f t="shared" si="24"/>
        <v>181.666817751379</v>
      </c>
      <c r="BV54" s="1">
        <f t="shared" si="24"/>
        <v>185.30015410640652</v>
      </c>
      <c r="BW54" s="1">
        <f t="shared" si="24"/>
        <v>189.00615718853467</v>
      </c>
      <c r="BX54" s="1">
        <f t="shared" si="24"/>
        <v>192.78628033230538</v>
      </c>
      <c r="BY54" s="1">
        <f t="shared" si="24"/>
        <v>196.64200593895148</v>
      </c>
      <c r="BZ54" s="1">
        <f t="shared" si="24"/>
        <v>200.57484605773047</v>
      </c>
      <c r="CA54" s="1">
        <f t="shared" si="24"/>
        <v>204.58634297888511</v>
      </c>
      <c r="CB54" s="1">
        <f t="shared" si="24"/>
        <v>208.67806983846282</v>
      </c>
      <c r="CC54" s="1">
        <f t="shared" si="24"/>
        <v>212.85163123523211</v>
      </c>
      <c r="CD54" s="1">
        <f t="shared" si="24"/>
        <v>217.10866385993668</v>
      </c>
      <c r="CE54" s="1">
        <f t="shared" si="24"/>
        <v>221.45083713713544</v>
      </c>
    </row>
    <row r="55" spans="2:83" x14ac:dyDescent="0.35">
      <c r="B55">
        <f t="shared" ref="B55:B81" si="25">B54+1</f>
        <v>2025</v>
      </c>
      <c r="D55" t="s">
        <v>29</v>
      </c>
      <c r="G55" s="1">
        <f t="shared" ref="G55:V70" si="26">IF($B55&lt;=G$28,INDEX($G$34:$CE$34,MATCH(MIN($B55+INT((G$28-$B55)/$E$9)*$E$9),$G$28:$CE$28,0)),0)*(1+$E$12)^(MOD(G$28-$B55,$E$9))</f>
        <v>0</v>
      </c>
      <c r="H55" s="1">
        <f t="shared" si="26"/>
        <v>90.382994785505872</v>
      </c>
      <c r="I55" s="1">
        <f t="shared" si="26"/>
        <v>92.190654681215989</v>
      </c>
      <c r="J55" s="1">
        <f t="shared" si="26"/>
        <v>94.034467774840309</v>
      </c>
      <c r="K55" s="1">
        <f t="shared" si="26"/>
        <v>95.915157130337107</v>
      </c>
      <c r="L55" s="1">
        <f t="shared" si="26"/>
        <v>97.833460272943853</v>
      </c>
      <c r="M55" s="1">
        <f t="shared" si="26"/>
        <v>99.790129478402733</v>
      </c>
      <c r="N55" s="1">
        <f t="shared" si="26"/>
        <v>101.78593206797079</v>
      </c>
      <c r="O55" s="1">
        <f t="shared" si="26"/>
        <v>103.82165070933019</v>
      </c>
      <c r="P55" s="1">
        <f t="shared" si="26"/>
        <v>105.89808372351681</v>
      </c>
      <c r="Q55" s="1">
        <f t="shared" si="20"/>
        <v>108.01604539798714</v>
      </c>
      <c r="R55" s="1">
        <f t="shared" si="20"/>
        <v>110.17636630594689</v>
      </c>
      <c r="S55" s="1">
        <f t="shared" si="20"/>
        <v>112.3798936320658</v>
      </c>
      <c r="T55" s="1">
        <f t="shared" si="20"/>
        <v>114.62749150470714</v>
      </c>
      <c r="U55" s="1">
        <f t="shared" si="20"/>
        <v>116.92004133480127</v>
      </c>
      <c r="V55" s="1">
        <f t="shared" si="20"/>
        <v>119.25844216149731</v>
      </c>
      <c r="W55" s="1">
        <f t="shared" si="20"/>
        <v>121.64361100472722</v>
      </c>
      <c r="X55" s="1">
        <f t="shared" si="21"/>
        <v>124.07648322482179</v>
      </c>
      <c r="Y55" s="1">
        <f t="shared" si="21"/>
        <v>126.55801288931823</v>
      </c>
      <c r="Z55" s="1">
        <f t="shared" si="21"/>
        <v>129.08917314710459</v>
      </c>
      <c r="AA55" s="1">
        <f t="shared" si="21"/>
        <v>131.67095661004669</v>
      </c>
      <c r="AB55" s="1">
        <f t="shared" si="21"/>
        <v>134.30437574224763</v>
      </c>
      <c r="AC55" s="1">
        <f t="shared" si="21"/>
        <v>136.99046325709256</v>
      </c>
      <c r="AD55" s="1">
        <f t="shared" si="21"/>
        <v>139.73027252223443</v>
      </c>
      <c r="AE55" s="1">
        <f t="shared" si="21"/>
        <v>142.52487797267909</v>
      </c>
      <c r="AF55" s="1">
        <f t="shared" si="21"/>
        <v>145.37537553213267</v>
      </c>
      <c r="AG55" s="1">
        <f t="shared" si="21"/>
        <v>148.28288304277532</v>
      </c>
      <c r="AH55" s="1">
        <f t="shared" si="21"/>
        <v>151.24854070363085</v>
      </c>
      <c r="AI55" s="1">
        <f t="shared" si="21"/>
        <v>154.27351151770344</v>
      </c>
      <c r="AJ55" s="1">
        <f t="shared" si="21"/>
        <v>157.35898174805754</v>
      </c>
      <c r="AK55" s="1">
        <f t="shared" si="21"/>
        <v>160.50616138301868</v>
      </c>
      <c r="AL55" s="1">
        <f t="shared" si="21"/>
        <v>90.838425306800374</v>
      </c>
      <c r="AM55" s="1">
        <f t="shared" si="21"/>
        <v>92.655193812936389</v>
      </c>
      <c r="AN55" s="1">
        <f t="shared" si="22"/>
        <v>94.508297689195103</v>
      </c>
      <c r="AO55" s="1">
        <f t="shared" si="22"/>
        <v>96.39846364297901</v>
      </c>
      <c r="AP55" s="1">
        <f t="shared" si="22"/>
        <v>98.326432915838595</v>
      </c>
      <c r="AQ55" s="1">
        <f t="shared" si="22"/>
        <v>100.29296157415537</v>
      </c>
      <c r="AR55" s="1">
        <f t="shared" si="22"/>
        <v>102.29882080563847</v>
      </c>
      <c r="AS55" s="1">
        <f t="shared" si="22"/>
        <v>104.34479722175122</v>
      </c>
      <c r="AT55" s="1">
        <f t="shared" si="22"/>
        <v>106.43169316618626</v>
      </c>
      <c r="AU55" s="1">
        <f t="shared" si="22"/>
        <v>108.56032702950998</v>
      </c>
      <c r="AV55" s="1">
        <f t="shared" si="22"/>
        <v>110.73153357010018</v>
      </c>
      <c r="AW55" s="1">
        <f t="shared" si="22"/>
        <v>112.94616424150217</v>
      </c>
      <c r="AX55" s="1">
        <f t="shared" si="22"/>
        <v>115.20508752633224</v>
      </c>
      <c r="AY55" s="1">
        <f t="shared" si="22"/>
        <v>117.50918927685888</v>
      </c>
      <c r="AZ55" s="1">
        <f t="shared" si="22"/>
        <v>119.85937306239606</v>
      </c>
      <c r="BA55" s="1">
        <f t="shared" si="22"/>
        <v>122.25656052364394</v>
      </c>
      <c r="BB55" s="1">
        <f t="shared" si="22"/>
        <v>124.70169173411685</v>
      </c>
      <c r="BC55" s="1">
        <f t="shared" si="22"/>
        <v>127.19572556879919</v>
      </c>
      <c r="BD55" s="1">
        <f t="shared" si="23"/>
        <v>129.73964008017518</v>
      </c>
      <c r="BE55" s="1">
        <f t="shared" si="23"/>
        <v>132.33443288177867</v>
      </c>
      <c r="BF55" s="1">
        <f t="shared" si="23"/>
        <v>134.98112153941426</v>
      </c>
      <c r="BG55" s="1">
        <f t="shared" si="23"/>
        <v>137.68074397020251</v>
      </c>
      <c r="BH55" s="1">
        <f t="shared" si="23"/>
        <v>140.43435884960658</v>
      </c>
      <c r="BI55" s="1">
        <f t="shared" si="23"/>
        <v>143.24304602659868</v>
      </c>
      <c r="BJ55" s="1">
        <f t="shared" si="23"/>
        <v>146.10790694713066</v>
      </c>
      <c r="BK55" s="1">
        <f t="shared" si="23"/>
        <v>149.03006508607328</v>
      </c>
      <c r="BL55" s="1">
        <f t="shared" si="23"/>
        <v>152.01066638779477</v>
      </c>
      <c r="BM55" s="1">
        <f t="shared" si="23"/>
        <v>155.05087971555062</v>
      </c>
      <c r="BN55" s="1">
        <f t="shared" si="23"/>
        <v>158.15189730986168</v>
      </c>
      <c r="BO55" s="1">
        <f t="shared" si="23"/>
        <v>161.31493525605887</v>
      </c>
      <c r="BP55" s="1">
        <f t="shared" si="23"/>
        <v>164.54123396118024</v>
      </c>
      <c r="BQ55" s="1">
        <f t="shared" si="23"/>
        <v>167.83205864040386</v>
      </c>
      <c r="BR55" s="1">
        <f t="shared" si="23"/>
        <v>171.18869981321191</v>
      </c>
      <c r="BS55" s="1">
        <f t="shared" si="23"/>
        <v>174.61247380947614</v>
      </c>
      <c r="BT55" s="1">
        <f t="shared" si="24"/>
        <v>178.10472328566567</v>
      </c>
      <c r="BU55" s="1">
        <f t="shared" si="24"/>
        <v>181.666817751379</v>
      </c>
      <c r="BV55" s="1">
        <f t="shared" si="24"/>
        <v>185.30015410640658</v>
      </c>
      <c r="BW55" s="1">
        <f t="shared" si="24"/>
        <v>189.00615718853467</v>
      </c>
      <c r="BX55" s="1">
        <f t="shared" si="24"/>
        <v>192.78628033230538</v>
      </c>
      <c r="BY55" s="1">
        <f t="shared" si="24"/>
        <v>196.64200593895148</v>
      </c>
      <c r="BZ55" s="1">
        <f t="shared" si="24"/>
        <v>200.57484605773053</v>
      </c>
      <c r="CA55" s="1">
        <f t="shared" si="24"/>
        <v>204.58634297888511</v>
      </c>
      <c r="CB55" s="1">
        <f t="shared" si="24"/>
        <v>208.67806983846285</v>
      </c>
      <c r="CC55" s="1">
        <f t="shared" si="24"/>
        <v>212.85163123523208</v>
      </c>
      <c r="CD55" s="1">
        <f t="shared" si="24"/>
        <v>217.10866385993674</v>
      </c>
      <c r="CE55" s="1">
        <f t="shared" si="24"/>
        <v>221.45083713713544</v>
      </c>
    </row>
    <row r="56" spans="2:83" x14ac:dyDescent="0.35">
      <c r="B56">
        <f t="shared" si="25"/>
        <v>2026</v>
      </c>
      <c r="D56" t="s">
        <v>29</v>
      </c>
      <c r="G56" s="1">
        <f t="shared" si="26"/>
        <v>0</v>
      </c>
      <c r="H56" s="1">
        <f t="shared" si="26"/>
        <v>0</v>
      </c>
      <c r="I56" s="1">
        <f t="shared" si="26"/>
        <v>92.141252081436676</v>
      </c>
      <c r="J56" s="1">
        <f t="shared" si="26"/>
        <v>93.984077123065404</v>
      </c>
      <c r="K56" s="1">
        <f t="shared" si="26"/>
        <v>95.863758665526717</v>
      </c>
      <c r="L56" s="1">
        <f t="shared" si="26"/>
        <v>97.781033838837246</v>
      </c>
      <c r="M56" s="1">
        <f t="shared" si="26"/>
        <v>99.736654515613992</v>
      </c>
      <c r="N56" s="1">
        <f t="shared" si="26"/>
        <v>101.73138760592627</v>
      </c>
      <c r="O56" s="1">
        <f t="shared" si="26"/>
        <v>103.76601535804481</v>
      </c>
      <c r="P56" s="1">
        <f t="shared" si="26"/>
        <v>105.84133566520568</v>
      </c>
      <c r="Q56" s="1">
        <f t="shared" si="20"/>
        <v>107.95816237850981</v>
      </c>
      <c r="R56" s="1">
        <f t="shared" si="20"/>
        <v>110.11732562608</v>
      </c>
      <c r="S56" s="1">
        <f t="shared" si="20"/>
        <v>112.3196721386016</v>
      </c>
      <c r="T56" s="1">
        <f t="shared" si="20"/>
        <v>114.56606558137362</v>
      </c>
      <c r="U56" s="1">
        <f t="shared" si="20"/>
        <v>116.85738689300111</v>
      </c>
      <c r="V56" s="1">
        <f t="shared" si="20"/>
        <v>119.19453463086113</v>
      </c>
      <c r="W56" s="1">
        <f t="shared" si="20"/>
        <v>121.57842532347836</v>
      </c>
      <c r="X56" s="1">
        <f t="shared" si="21"/>
        <v>124.00999382994789</v>
      </c>
      <c r="Y56" s="1">
        <f t="shared" si="21"/>
        <v>126.49019370654688</v>
      </c>
      <c r="Z56" s="1">
        <f t="shared" si="21"/>
        <v>129.01999758067782</v>
      </c>
      <c r="AA56" s="1">
        <f t="shared" si="21"/>
        <v>131.60039753229137</v>
      </c>
      <c r="AB56" s="1">
        <f t="shared" si="21"/>
        <v>134.2324054829372</v>
      </c>
      <c r="AC56" s="1">
        <f t="shared" si="21"/>
        <v>136.91705359259595</v>
      </c>
      <c r="AD56" s="1">
        <f t="shared" si="21"/>
        <v>139.65539466444784</v>
      </c>
      <c r="AE56" s="1">
        <f t="shared" si="21"/>
        <v>142.44850255773682</v>
      </c>
      <c r="AF56" s="1">
        <f t="shared" si="21"/>
        <v>145.29747260889152</v>
      </c>
      <c r="AG56" s="1">
        <f t="shared" si="21"/>
        <v>148.20342206106938</v>
      </c>
      <c r="AH56" s="1">
        <f t="shared" si="21"/>
        <v>151.16749050229075</v>
      </c>
      <c r="AI56" s="1">
        <f t="shared" si="21"/>
        <v>154.19084031233658</v>
      </c>
      <c r="AJ56" s="1">
        <f t="shared" si="21"/>
        <v>157.27465711858329</v>
      </c>
      <c r="AK56" s="1">
        <f t="shared" si="21"/>
        <v>160.42015026095498</v>
      </c>
      <c r="AL56" s="1">
        <f t="shared" si="21"/>
        <v>163.62855326617407</v>
      </c>
      <c r="AM56" s="1">
        <f t="shared" si="21"/>
        <v>92.655193812936389</v>
      </c>
      <c r="AN56" s="1">
        <f t="shared" si="22"/>
        <v>94.508297689195118</v>
      </c>
      <c r="AO56" s="1">
        <f t="shared" si="22"/>
        <v>96.398463642979024</v>
      </c>
      <c r="AP56" s="1">
        <f t="shared" si="22"/>
        <v>98.326432915838595</v>
      </c>
      <c r="AQ56" s="1">
        <f t="shared" si="22"/>
        <v>100.29296157415537</v>
      </c>
      <c r="AR56" s="1">
        <f t="shared" si="22"/>
        <v>102.29882080563848</v>
      </c>
      <c r="AS56" s="1">
        <f t="shared" si="22"/>
        <v>104.34479722175125</v>
      </c>
      <c r="AT56" s="1">
        <f t="shared" si="22"/>
        <v>106.43169316618625</v>
      </c>
      <c r="AU56" s="1">
        <f t="shared" si="22"/>
        <v>108.56032702950999</v>
      </c>
      <c r="AV56" s="1">
        <f t="shared" si="22"/>
        <v>110.7315335701002</v>
      </c>
      <c r="AW56" s="1">
        <f t="shared" si="22"/>
        <v>112.9461642415022</v>
      </c>
      <c r="AX56" s="1">
        <f t="shared" si="22"/>
        <v>115.20508752633222</v>
      </c>
      <c r="AY56" s="1">
        <f t="shared" si="22"/>
        <v>117.50918927685889</v>
      </c>
      <c r="AZ56" s="1">
        <f t="shared" si="22"/>
        <v>119.85937306239606</v>
      </c>
      <c r="BA56" s="1">
        <f t="shared" si="22"/>
        <v>122.256560523644</v>
      </c>
      <c r="BB56" s="1">
        <f t="shared" si="22"/>
        <v>124.70169173411684</v>
      </c>
      <c r="BC56" s="1">
        <f t="shared" si="22"/>
        <v>127.19572556879919</v>
      </c>
      <c r="BD56" s="1">
        <f t="shared" si="23"/>
        <v>129.73964008017518</v>
      </c>
      <c r="BE56" s="1">
        <f t="shared" si="23"/>
        <v>132.33443288177867</v>
      </c>
      <c r="BF56" s="1">
        <f t="shared" si="23"/>
        <v>134.98112153941426</v>
      </c>
      <c r="BG56" s="1">
        <f t="shared" si="23"/>
        <v>137.68074397020254</v>
      </c>
      <c r="BH56" s="1">
        <f t="shared" si="23"/>
        <v>140.43435884960658</v>
      </c>
      <c r="BI56" s="1">
        <f t="shared" si="23"/>
        <v>143.24304602659873</v>
      </c>
      <c r="BJ56" s="1">
        <f t="shared" si="23"/>
        <v>146.10790694713069</v>
      </c>
      <c r="BK56" s="1">
        <f t="shared" si="23"/>
        <v>149.03006508607331</v>
      </c>
      <c r="BL56" s="1">
        <f t="shared" si="23"/>
        <v>152.01066638779477</v>
      </c>
      <c r="BM56" s="1">
        <f t="shared" si="23"/>
        <v>155.05087971555068</v>
      </c>
      <c r="BN56" s="1">
        <f t="shared" si="23"/>
        <v>158.15189730986165</v>
      </c>
      <c r="BO56" s="1">
        <f t="shared" si="23"/>
        <v>161.31493525605893</v>
      </c>
      <c r="BP56" s="1">
        <f t="shared" si="23"/>
        <v>164.54123396118007</v>
      </c>
      <c r="BQ56" s="1">
        <f t="shared" si="23"/>
        <v>167.83205864040386</v>
      </c>
      <c r="BR56" s="1">
        <f t="shared" si="23"/>
        <v>171.18869981321194</v>
      </c>
      <c r="BS56" s="1">
        <f t="shared" si="23"/>
        <v>174.61247380947617</v>
      </c>
      <c r="BT56" s="1">
        <f t="shared" si="24"/>
        <v>178.1047232856657</v>
      </c>
      <c r="BU56" s="1">
        <f t="shared" si="24"/>
        <v>181.666817751379</v>
      </c>
      <c r="BV56" s="1">
        <f t="shared" si="24"/>
        <v>185.30015410640658</v>
      </c>
      <c r="BW56" s="1">
        <f t="shared" si="24"/>
        <v>189.00615718853473</v>
      </c>
      <c r="BX56" s="1">
        <f t="shared" si="24"/>
        <v>192.78628033230538</v>
      </c>
      <c r="BY56" s="1">
        <f t="shared" si="24"/>
        <v>196.64200593895151</v>
      </c>
      <c r="BZ56" s="1">
        <f t="shared" si="24"/>
        <v>200.57484605773055</v>
      </c>
      <c r="CA56" s="1">
        <f t="shared" si="24"/>
        <v>204.58634297888517</v>
      </c>
      <c r="CB56" s="1">
        <f t="shared" si="24"/>
        <v>208.67806983846282</v>
      </c>
      <c r="CC56" s="1">
        <f t="shared" si="24"/>
        <v>212.85163123523213</v>
      </c>
      <c r="CD56" s="1">
        <f t="shared" si="24"/>
        <v>217.10866385993674</v>
      </c>
      <c r="CE56" s="1">
        <f t="shared" si="24"/>
        <v>221.45083713713549</v>
      </c>
    </row>
    <row r="57" spans="2:83" x14ac:dyDescent="0.35">
      <c r="B57">
        <f t="shared" si="25"/>
        <v>2027</v>
      </c>
      <c r="D57" t="s">
        <v>29</v>
      </c>
      <c r="G57" s="1">
        <f t="shared" si="26"/>
        <v>0</v>
      </c>
      <c r="H57" s="1">
        <f t="shared" si="26"/>
        <v>0</v>
      </c>
      <c r="I57" s="1">
        <f t="shared" si="26"/>
        <v>0</v>
      </c>
      <c r="J57" s="1">
        <f t="shared" si="26"/>
        <v>93.124469515627325</v>
      </c>
      <c r="K57" s="1">
        <f t="shared" si="26"/>
        <v>94.986958905939872</v>
      </c>
      <c r="L57" s="1">
        <f t="shared" si="26"/>
        <v>96.886698084058665</v>
      </c>
      <c r="M57" s="1">
        <f t="shared" si="26"/>
        <v>98.82443204573984</v>
      </c>
      <c r="N57" s="1">
        <f t="shared" si="26"/>
        <v>100.80092068665464</v>
      </c>
      <c r="O57" s="1">
        <f t="shared" si="26"/>
        <v>102.81693910038773</v>
      </c>
      <c r="P57" s="1">
        <f t="shared" si="26"/>
        <v>104.8732778823955</v>
      </c>
      <c r="Q57" s="1">
        <f t="shared" si="20"/>
        <v>106.97074344004338</v>
      </c>
      <c r="R57" s="1">
        <f t="shared" si="20"/>
        <v>109.11015830884426</v>
      </c>
      <c r="S57" s="1">
        <f t="shared" si="20"/>
        <v>111.29236147502114</v>
      </c>
      <c r="T57" s="1">
        <f t="shared" si="20"/>
        <v>113.51820870452157</v>
      </c>
      <c r="U57" s="1">
        <f t="shared" si="20"/>
        <v>115.78857287861199</v>
      </c>
      <c r="V57" s="1">
        <f t="shared" si="20"/>
        <v>118.10434433618424</v>
      </c>
      <c r="W57" s="1">
        <f t="shared" si="20"/>
        <v>120.46643122290791</v>
      </c>
      <c r="X57" s="1">
        <f t="shared" si="21"/>
        <v>122.87575984736608</v>
      </c>
      <c r="Y57" s="1">
        <f t="shared" si="21"/>
        <v>125.33327504431338</v>
      </c>
      <c r="Z57" s="1">
        <f t="shared" si="21"/>
        <v>127.83994054519967</v>
      </c>
      <c r="AA57" s="1">
        <f t="shared" si="21"/>
        <v>130.39673935610367</v>
      </c>
      <c r="AB57" s="1">
        <f t="shared" si="21"/>
        <v>133.00467414322571</v>
      </c>
      <c r="AC57" s="1">
        <f t="shared" si="21"/>
        <v>135.66476762609022</v>
      </c>
      <c r="AD57" s="1">
        <f t="shared" si="21"/>
        <v>138.37806297861206</v>
      </c>
      <c r="AE57" s="1">
        <f t="shared" si="21"/>
        <v>141.1456242381843</v>
      </c>
      <c r="AF57" s="1">
        <f t="shared" si="21"/>
        <v>143.96853672294799</v>
      </c>
      <c r="AG57" s="1">
        <f t="shared" si="21"/>
        <v>146.8479074574069</v>
      </c>
      <c r="AH57" s="1">
        <f t="shared" si="21"/>
        <v>149.78486560655506</v>
      </c>
      <c r="AI57" s="1">
        <f t="shared" si="21"/>
        <v>152.78056291868617</v>
      </c>
      <c r="AJ57" s="1">
        <f t="shared" si="21"/>
        <v>155.83617417705989</v>
      </c>
      <c r="AK57" s="1">
        <f t="shared" si="21"/>
        <v>158.95289766060108</v>
      </c>
      <c r="AL57" s="1">
        <f t="shared" si="21"/>
        <v>162.13195561381312</v>
      </c>
      <c r="AM57" s="1">
        <f t="shared" si="21"/>
        <v>165.37459472608936</v>
      </c>
      <c r="AN57" s="1">
        <f t="shared" si="22"/>
        <v>94.508297689195118</v>
      </c>
      <c r="AO57" s="1">
        <f t="shared" si="22"/>
        <v>96.398463642979024</v>
      </c>
      <c r="AP57" s="1">
        <f t="shared" si="22"/>
        <v>98.326432915838595</v>
      </c>
      <c r="AQ57" s="1">
        <f t="shared" si="22"/>
        <v>100.29296157415537</v>
      </c>
      <c r="AR57" s="1">
        <f t="shared" si="22"/>
        <v>102.29882080563847</v>
      </c>
      <c r="AS57" s="1">
        <f t="shared" si="22"/>
        <v>104.34479722175125</v>
      </c>
      <c r="AT57" s="1">
        <f t="shared" si="22"/>
        <v>106.43169316618628</v>
      </c>
      <c r="AU57" s="1">
        <f t="shared" si="22"/>
        <v>108.56032702950998</v>
      </c>
      <c r="AV57" s="1">
        <f t="shared" si="22"/>
        <v>110.7315335701002</v>
      </c>
      <c r="AW57" s="1">
        <f t="shared" si="22"/>
        <v>112.9461642415022</v>
      </c>
      <c r="AX57" s="1">
        <f t="shared" si="22"/>
        <v>115.20508752633225</v>
      </c>
      <c r="AY57" s="1">
        <f t="shared" si="22"/>
        <v>117.50918927685886</v>
      </c>
      <c r="AZ57" s="1">
        <f t="shared" si="22"/>
        <v>119.85937306239606</v>
      </c>
      <c r="BA57" s="1">
        <f t="shared" si="22"/>
        <v>122.25656052364398</v>
      </c>
      <c r="BB57" s="1">
        <f t="shared" si="22"/>
        <v>124.70169173411688</v>
      </c>
      <c r="BC57" s="1">
        <f t="shared" si="22"/>
        <v>127.19572556879918</v>
      </c>
      <c r="BD57" s="1">
        <f t="shared" si="23"/>
        <v>129.73964008017518</v>
      </c>
      <c r="BE57" s="1">
        <f t="shared" si="23"/>
        <v>132.3344328817787</v>
      </c>
      <c r="BF57" s="1">
        <f t="shared" si="23"/>
        <v>134.98112153941426</v>
      </c>
      <c r="BG57" s="1">
        <f t="shared" si="23"/>
        <v>137.68074397020254</v>
      </c>
      <c r="BH57" s="1">
        <f t="shared" si="23"/>
        <v>140.43435884960661</v>
      </c>
      <c r="BI57" s="1">
        <f t="shared" si="23"/>
        <v>143.24304602659873</v>
      </c>
      <c r="BJ57" s="1">
        <f t="shared" si="23"/>
        <v>146.10790694713072</v>
      </c>
      <c r="BK57" s="1">
        <f t="shared" si="23"/>
        <v>149.03006508607328</v>
      </c>
      <c r="BL57" s="1">
        <f t="shared" si="23"/>
        <v>152.01066638779477</v>
      </c>
      <c r="BM57" s="1">
        <f t="shared" si="23"/>
        <v>155.05087971555065</v>
      </c>
      <c r="BN57" s="1">
        <f t="shared" si="23"/>
        <v>158.15189730986168</v>
      </c>
      <c r="BO57" s="1">
        <f t="shared" si="23"/>
        <v>161.3149352560589</v>
      </c>
      <c r="BP57" s="1">
        <f t="shared" si="23"/>
        <v>164.5412339611801</v>
      </c>
      <c r="BQ57" s="1">
        <f t="shared" si="23"/>
        <v>167.83205864040369</v>
      </c>
      <c r="BR57" s="1">
        <f t="shared" si="23"/>
        <v>171.18869981321194</v>
      </c>
      <c r="BS57" s="1">
        <f t="shared" si="23"/>
        <v>174.61247380947617</v>
      </c>
      <c r="BT57" s="1">
        <f t="shared" si="24"/>
        <v>178.1047232856657</v>
      </c>
      <c r="BU57" s="1">
        <f t="shared" si="24"/>
        <v>181.666817751379</v>
      </c>
      <c r="BV57" s="1">
        <f t="shared" si="24"/>
        <v>185.30015410640658</v>
      </c>
      <c r="BW57" s="1">
        <f t="shared" si="24"/>
        <v>189.00615718853473</v>
      </c>
      <c r="BX57" s="1">
        <f t="shared" si="24"/>
        <v>192.78628033230544</v>
      </c>
      <c r="BY57" s="1">
        <f t="shared" si="24"/>
        <v>196.64200593895151</v>
      </c>
      <c r="BZ57" s="1">
        <f t="shared" si="24"/>
        <v>200.57484605773055</v>
      </c>
      <c r="CA57" s="1">
        <f t="shared" si="24"/>
        <v>204.58634297888517</v>
      </c>
      <c r="CB57" s="1">
        <f t="shared" si="24"/>
        <v>208.67806983846287</v>
      </c>
      <c r="CC57" s="1">
        <f t="shared" si="24"/>
        <v>212.85163123523211</v>
      </c>
      <c r="CD57" s="1">
        <f t="shared" si="24"/>
        <v>217.10866385993677</v>
      </c>
      <c r="CE57" s="1">
        <f t="shared" si="24"/>
        <v>221.45083713713549</v>
      </c>
    </row>
    <row r="58" spans="2:83" x14ac:dyDescent="0.35">
      <c r="B58">
        <f t="shared" si="25"/>
        <v>2028</v>
      </c>
      <c r="D58" t="s">
        <v>29</v>
      </c>
      <c r="G58" s="1">
        <f t="shared" si="26"/>
        <v>0</v>
      </c>
      <c r="H58" s="1">
        <f t="shared" si="26"/>
        <v>0</v>
      </c>
      <c r="I58" s="1">
        <f t="shared" si="26"/>
        <v>0</v>
      </c>
      <c r="J58" s="1">
        <f t="shared" si="26"/>
        <v>0</v>
      </c>
      <c r="K58" s="1">
        <f t="shared" si="26"/>
        <v>94.11817862972309</v>
      </c>
      <c r="L58" s="1">
        <f t="shared" si="26"/>
        <v>96.000542202317547</v>
      </c>
      <c r="M58" s="1">
        <f t="shared" si="26"/>
        <v>97.920553046363906</v>
      </c>
      <c r="N58" s="1">
        <f t="shared" si="26"/>
        <v>99.878964107291168</v>
      </c>
      <c r="O58" s="1">
        <f t="shared" si="26"/>
        <v>101.876543389437</v>
      </c>
      <c r="P58" s="1">
        <f t="shared" si="26"/>
        <v>103.91407425722575</v>
      </c>
      <c r="Q58" s="1">
        <f t="shared" si="20"/>
        <v>105.99235574237026</v>
      </c>
      <c r="R58" s="1">
        <f t="shared" si="20"/>
        <v>108.11220285721765</v>
      </c>
      <c r="S58" s="1">
        <f t="shared" si="20"/>
        <v>110.27444691436202</v>
      </c>
      <c r="T58" s="1">
        <f t="shared" si="20"/>
        <v>112.47993585264925</v>
      </c>
      <c r="U58" s="1">
        <f t="shared" si="20"/>
        <v>114.72953456970224</v>
      </c>
      <c r="V58" s="1">
        <f t="shared" si="20"/>
        <v>117.02412526109626</v>
      </c>
      <c r="W58" s="1">
        <f t="shared" si="20"/>
        <v>119.36460776631822</v>
      </c>
      <c r="X58" s="1">
        <f t="shared" si="21"/>
        <v>121.75189992164456</v>
      </c>
      <c r="Y58" s="1">
        <f t="shared" si="21"/>
        <v>124.18693792007747</v>
      </c>
      <c r="Z58" s="1">
        <f t="shared" si="21"/>
        <v>126.67067667847898</v>
      </c>
      <c r="AA58" s="1">
        <f t="shared" si="21"/>
        <v>129.20409021204858</v>
      </c>
      <c r="AB58" s="1">
        <f t="shared" si="21"/>
        <v>131.78817201628956</v>
      </c>
      <c r="AC58" s="1">
        <f t="shared" si="21"/>
        <v>134.42393545661534</v>
      </c>
      <c r="AD58" s="1">
        <f t="shared" si="21"/>
        <v>137.11241416574765</v>
      </c>
      <c r="AE58" s="1">
        <f t="shared" si="21"/>
        <v>139.8546624490626</v>
      </c>
      <c r="AF58" s="1">
        <f t="shared" si="21"/>
        <v>142.65175569804384</v>
      </c>
      <c r="AG58" s="1">
        <f t="shared" si="21"/>
        <v>145.50479081200473</v>
      </c>
      <c r="AH58" s="1">
        <f t="shared" si="21"/>
        <v>148.4148866282448</v>
      </c>
      <c r="AI58" s="1">
        <f t="shared" si="21"/>
        <v>151.38318436080971</v>
      </c>
      <c r="AJ58" s="1">
        <f t="shared" si="21"/>
        <v>154.41084804802591</v>
      </c>
      <c r="AK58" s="1">
        <f t="shared" si="21"/>
        <v>157.49906500898643</v>
      </c>
      <c r="AL58" s="1">
        <f t="shared" si="21"/>
        <v>160.64904630916615</v>
      </c>
      <c r="AM58" s="1">
        <f t="shared" si="21"/>
        <v>163.8620272353495</v>
      </c>
      <c r="AN58" s="1">
        <f t="shared" si="22"/>
        <v>167.13926778005646</v>
      </c>
      <c r="AO58" s="1">
        <f t="shared" si="22"/>
        <v>96.398463642979024</v>
      </c>
      <c r="AP58" s="1">
        <f t="shared" si="22"/>
        <v>98.326432915838609</v>
      </c>
      <c r="AQ58" s="1">
        <f t="shared" si="22"/>
        <v>100.29296157415537</v>
      </c>
      <c r="AR58" s="1">
        <f t="shared" si="22"/>
        <v>102.29882080563847</v>
      </c>
      <c r="AS58" s="1">
        <f t="shared" si="22"/>
        <v>104.34479722175125</v>
      </c>
      <c r="AT58" s="1">
        <f t="shared" si="22"/>
        <v>106.43169316618628</v>
      </c>
      <c r="AU58" s="1">
        <f t="shared" si="22"/>
        <v>108.56032702951001</v>
      </c>
      <c r="AV58" s="1">
        <f t="shared" si="22"/>
        <v>110.73153357010018</v>
      </c>
      <c r="AW58" s="1">
        <f t="shared" si="22"/>
        <v>112.9461642415022</v>
      </c>
      <c r="AX58" s="1">
        <f t="shared" si="22"/>
        <v>115.20508752633225</v>
      </c>
      <c r="AY58" s="1">
        <f t="shared" si="22"/>
        <v>117.50918927685889</v>
      </c>
      <c r="AZ58" s="1">
        <f t="shared" si="22"/>
        <v>119.85937306239605</v>
      </c>
      <c r="BA58" s="1">
        <f t="shared" si="22"/>
        <v>122.256560523644</v>
      </c>
      <c r="BB58" s="1">
        <f t="shared" si="22"/>
        <v>124.70169173411686</v>
      </c>
      <c r="BC58" s="1">
        <f t="shared" si="22"/>
        <v>127.19572556879922</v>
      </c>
      <c r="BD58" s="1">
        <f t="shared" si="23"/>
        <v>129.73964008017515</v>
      </c>
      <c r="BE58" s="1">
        <f t="shared" si="23"/>
        <v>132.3344328817787</v>
      </c>
      <c r="BF58" s="1">
        <f t="shared" si="23"/>
        <v>134.98112153941426</v>
      </c>
      <c r="BG58" s="1">
        <f t="shared" si="23"/>
        <v>137.68074397020254</v>
      </c>
      <c r="BH58" s="1">
        <f t="shared" si="23"/>
        <v>140.43435884960658</v>
      </c>
      <c r="BI58" s="1">
        <f t="shared" si="23"/>
        <v>143.24304602659873</v>
      </c>
      <c r="BJ58" s="1">
        <f t="shared" si="23"/>
        <v>146.10790694713069</v>
      </c>
      <c r="BK58" s="1">
        <f t="shared" si="23"/>
        <v>149.03006508607334</v>
      </c>
      <c r="BL58" s="1">
        <f t="shared" si="23"/>
        <v>152.01066638779477</v>
      </c>
      <c r="BM58" s="1">
        <f t="shared" si="23"/>
        <v>155.05087971555065</v>
      </c>
      <c r="BN58" s="1">
        <f t="shared" si="23"/>
        <v>158.15189730986168</v>
      </c>
      <c r="BO58" s="1">
        <f t="shared" si="23"/>
        <v>161.31493525605893</v>
      </c>
      <c r="BP58" s="1">
        <f t="shared" si="23"/>
        <v>164.54123396118007</v>
      </c>
      <c r="BQ58" s="1">
        <f t="shared" si="23"/>
        <v>167.83205864040372</v>
      </c>
      <c r="BR58" s="1">
        <f t="shared" si="23"/>
        <v>171.18869981321177</v>
      </c>
      <c r="BS58" s="1">
        <f t="shared" si="23"/>
        <v>174.61247380947617</v>
      </c>
      <c r="BT58" s="1">
        <f t="shared" si="24"/>
        <v>178.1047232856657</v>
      </c>
      <c r="BU58" s="1">
        <f t="shared" si="24"/>
        <v>181.666817751379</v>
      </c>
      <c r="BV58" s="1">
        <f t="shared" si="24"/>
        <v>185.30015410640658</v>
      </c>
      <c r="BW58" s="1">
        <f t="shared" si="24"/>
        <v>189.00615718853473</v>
      </c>
      <c r="BX58" s="1">
        <f t="shared" si="24"/>
        <v>192.78628033230541</v>
      </c>
      <c r="BY58" s="1">
        <f t="shared" si="24"/>
        <v>196.64200593895154</v>
      </c>
      <c r="BZ58" s="1">
        <f t="shared" si="24"/>
        <v>200.57484605773053</v>
      </c>
      <c r="CA58" s="1">
        <f t="shared" si="24"/>
        <v>204.58634297888514</v>
      </c>
      <c r="CB58" s="1">
        <f t="shared" si="24"/>
        <v>208.67806983846285</v>
      </c>
      <c r="CC58" s="1">
        <f t="shared" si="24"/>
        <v>212.85163123523213</v>
      </c>
      <c r="CD58" s="1">
        <f t="shared" si="24"/>
        <v>217.10866385993671</v>
      </c>
      <c r="CE58" s="1">
        <f t="shared" si="24"/>
        <v>221.45083713713549</v>
      </c>
    </row>
    <row r="59" spans="2:83" x14ac:dyDescent="0.35">
      <c r="B59">
        <f t="shared" si="25"/>
        <v>2029</v>
      </c>
      <c r="D59" t="s">
        <v>29</v>
      </c>
      <c r="G59" s="1">
        <f t="shared" si="26"/>
        <v>0</v>
      </c>
      <c r="H59" s="1">
        <f t="shared" si="26"/>
        <v>0</v>
      </c>
      <c r="I59" s="1">
        <f t="shared" si="26"/>
        <v>0</v>
      </c>
      <c r="J59" s="1">
        <f t="shared" si="26"/>
        <v>0</v>
      </c>
      <c r="K59" s="1">
        <f t="shared" si="26"/>
        <v>0</v>
      </c>
      <c r="L59" s="1">
        <f t="shared" si="26"/>
        <v>93.372975731590472</v>
      </c>
      <c r="M59" s="1">
        <f t="shared" si="26"/>
        <v>95.240435246222276</v>
      </c>
      <c r="N59" s="1">
        <f t="shared" si="26"/>
        <v>97.145243951146725</v>
      </c>
      <c r="O59" s="1">
        <f t="shared" si="26"/>
        <v>99.088148830169658</v>
      </c>
      <c r="P59" s="1">
        <f t="shared" si="26"/>
        <v>101.06991180677305</v>
      </c>
      <c r="Q59" s="1">
        <f t="shared" si="20"/>
        <v>103.09131004290852</v>
      </c>
      <c r="R59" s="1">
        <f t="shared" si="20"/>
        <v>105.1531362437667</v>
      </c>
      <c r="S59" s="1">
        <f t="shared" si="20"/>
        <v>107.256198968642</v>
      </c>
      <c r="T59" s="1">
        <f t="shared" si="20"/>
        <v>109.40132294801485</v>
      </c>
      <c r="U59" s="1">
        <f t="shared" si="20"/>
        <v>111.58934940697515</v>
      </c>
      <c r="V59" s="1">
        <f t="shared" si="20"/>
        <v>113.82113639511466</v>
      </c>
      <c r="W59" s="1">
        <f t="shared" si="20"/>
        <v>116.09755912301694</v>
      </c>
      <c r="X59" s="1">
        <f t="shared" si="21"/>
        <v>118.41951030547729</v>
      </c>
      <c r="Y59" s="1">
        <f t="shared" si="21"/>
        <v>120.78790051158683</v>
      </c>
      <c r="Z59" s="1">
        <f t="shared" si="21"/>
        <v>123.20365852181858</v>
      </c>
      <c r="AA59" s="1">
        <f t="shared" si="21"/>
        <v>125.66773169225492</v>
      </c>
      <c r="AB59" s="1">
        <f t="shared" si="21"/>
        <v>128.18108632610003</v>
      </c>
      <c r="AC59" s="1">
        <f t="shared" si="21"/>
        <v>130.74470805262203</v>
      </c>
      <c r="AD59" s="1">
        <f t="shared" si="21"/>
        <v>133.35960221367446</v>
      </c>
      <c r="AE59" s="1">
        <f t="shared" si="21"/>
        <v>136.02679425794796</v>
      </c>
      <c r="AF59" s="1">
        <f t="shared" si="21"/>
        <v>138.74733014310692</v>
      </c>
      <c r="AG59" s="1">
        <f t="shared" si="21"/>
        <v>141.52227674596907</v>
      </c>
      <c r="AH59" s="1">
        <f t="shared" si="21"/>
        <v>144.35272228088846</v>
      </c>
      <c r="AI59" s="1">
        <f t="shared" si="21"/>
        <v>147.23977672650619</v>
      </c>
      <c r="AJ59" s="1">
        <f t="shared" si="21"/>
        <v>150.18457226103632</v>
      </c>
      <c r="AK59" s="1">
        <f t="shared" si="21"/>
        <v>153.18826370625703</v>
      </c>
      <c r="AL59" s="1">
        <f t="shared" si="21"/>
        <v>156.25202898038219</v>
      </c>
      <c r="AM59" s="1">
        <f t="shared" si="21"/>
        <v>159.37706955998982</v>
      </c>
      <c r="AN59" s="1">
        <f t="shared" si="22"/>
        <v>162.56461095118965</v>
      </c>
      <c r="AO59" s="1">
        <f t="shared" si="22"/>
        <v>165.8159031702134</v>
      </c>
      <c r="AP59" s="1">
        <f t="shared" si="22"/>
        <v>98.326432915838609</v>
      </c>
      <c r="AQ59" s="1">
        <f t="shared" si="22"/>
        <v>100.29296157415538</v>
      </c>
      <c r="AR59" s="1">
        <f t="shared" si="22"/>
        <v>102.29882080563848</v>
      </c>
      <c r="AS59" s="1">
        <f t="shared" si="22"/>
        <v>104.34479722175125</v>
      </c>
      <c r="AT59" s="1">
        <f t="shared" si="22"/>
        <v>106.43169316618628</v>
      </c>
      <c r="AU59" s="1">
        <f t="shared" si="22"/>
        <v>108.56032702951001</v>
      </c>
      <c r="AV59" s="1">
        <f t="shared" si="22"/>
        <v>110.73153357010021</v>
      </c>
      <c r="AW59" s="1">
        <f t="shared" si="22"/>
        <v>112.9461642415022</v>
      </c>
      <c r="AX59" s="1">
        <f t="shared" si="22"/>
        <v>115.20508752633225</v>
      </c>
      <c r="AY59" s="1">
        <f t="shared" si="22"/>
        <v>117.50918927685889</v>
      </c>
      <c r="AZ59" s="1">
        <f t="shared" si="22"/>
        <v>119.85937306239607</v>
      </c>
      <c r="BA59" s="1">
        <f t="shared" si="22"/>
        <v>122.25656052364398</v>
      </c>
      <c r="BB59" s="1">
        <f t="shared" si="22"/>
        <v>124.70169173411688</v>
      </c>
      <c r="BC59" s="1">
        <f t="shared" si="22"/>
        <v>127.1957255687992</v>
      </c>
      <c r="BD59" s="1">
        <f t="shared" si="23"/>
        <v>129.73964008017521</v>
      </c>
      <c r="BE59" s="1">
        <f t="shared" si="23"/>
        <v>132.33443288177867</v>
      </c>
      <c r="BF59" s="1">
        <f t="shared" si="23"/>
        <v>134.98112153941426</v>
      </c>
      <c r="BG59" s="1">
        <f t="shared" si="23"/>
        <v>137.68074397020257</v>
      </c>
      <c r="BH59" s="1">
        <f t="shared" si="23"/>
        <v>140.43435884960661</v>
      </c>
      <c r="BI59" s="1">
        <f t="shared" si="23"/>
        <v>143.24304602659873</v>
      </c>
      <c r="BJ59" s="1">
        <f t="shared" si="23"/>
        <v>146.10790694713072</v>
      </c>
      <c r="BK59" s="1">
        <f t="shared" si="23"/>
        <v>149.03006508607331</v>
      </c>
      <c r="BL59" s="1">
        <f t="shared" si="23"/>
        <v>152.0106663877948</v>
      </c>
      <c r="BM59" s="1">
        <f t="shared" si="23"/>
        <v>155.05087971555065</v>
      </c>
      <c r="BN59" s="1">
        <f t="shared" si="23"/>
        <v>158.15189730986168</v>
      </c>
      <c r="BO59" s="1">
        <f t="shared" si="23"/>
        <v>161.31493525605893</v>
      </c>
      <c r="BP59" s="1">
        <f t="shared" si="23"/>
        <v>164.54123396118013</v>
      </c>
      <c r="BQ59" s="1">
        <f t="shared" si="23"/>
        <v>167.83205864040369</v>
      </c>
      <c r="BR59" s="1">
        <f t="shared" si="23"/>
        <v>171.1886998132118</v>
      </c>
      <c r="BS59" s="1">
        <f t="shared" si="23"/>
        <v>174.612473809476</v>
      </c>
      <c r="BT59" s="1">
        <f t="shared" si="24"/>
        <v>178.1047232856657</v>
      </c>
      <c r="BU59" s="1">
        <f t="shared" si="24"/>
        <v>181.66681775137903</v>
      </c>
      <c r="BV59" s="1">
        <f t="shared" si="24"/>
        <v>185.30015410640658</v>
      </c>
      <c r="BW59" s="1">
        <f t="shared" si="24"/>
        <v>189.0061571885347</v>
      </c>
      <c r="BX59" s="1">
        <f t="shared" si="24"/>
        <v>192.78628033230541</v>
      </c>
      <c r="BY59" s="1">
        <f t="shared" si="24"/>
        <v>196.64200593895154</v>
      </c>
      <c r="BZ59" s="1">
        <f t="shared" si="24"/>
        <v>200.57484605773058</v>
      </c>
      <c r="CA59" s="1">
        <f t="shared" si="24"/>
        <v>204.58634297888514</v>
      </c>
      <c r="CB59" s="1">
        <f t="shared" si="24"/>
        <v>208.67806983846285</v>
      </c>
      <c r="CC59" s="1">
        <f t="shared" si="24"/>
        <v>212.85163123523211</v>
      </c>
      <c r="CD59" s="1">
        <f t="shared" si="24"/>
        <v>217.10866385993677</v>
      </c>
      <c r="CE59" s="1">
        <f t="shared" si="24"/>
        <v>221.45083713713547</v>
      </c>
    </row>
    <row r="60" spans="2:83" x14ac:dyDescent="0.35">
      <c r="B60">
        <f t="shared" si="25"/>
        <v>2030</v>
      </c>
      <c r="D60" t="s">
        <v>29</v>
      </c>
      <c r="G60" s="1">
        <f t="shared" si="26"/>
        <v>0</v>
      </c>
      <c r="H60" s="1">
        <f t="shared" si="26"/>
        <v>0</v>
      </c>
      <c r="I60" s="1">
        <f t="shared" si="26"/>
        <v>0</v>
      </c>
      <c r="J60" s="1">
        <f t="shared" si="26"/>
        <v>0</v>
      </c>
      <c r="K60" s="1">
        <f t="shared" si="26"/>
        <v>0</v>
      </c>
      <c r="L60" s="1">
        <f t="shared" si="26"/>
        <v>0</v>
      </c>
      <c r="M60" s="1">
        <f t="shared" si="26"/>
        <v>92.633673153326669</v>
      </c>
      <c r="N60" s="1">
        <f t="shared" si="26"/>
        <v>94.486346616393206</v>
      </c>
      <c r="O60" s="1">
        <f t="shared" si="26"/>
        <v>96.376073548721067</v>
      </c>
      <c r="P60" s="1">
        <f t="shared" si="26"/>
        <v>98.303595019695479</v>
      </c>
      <c r="Q60" s="1">
        <f t="shared" si="20"/>
        <v>100.26966692008939</v>
      </c>
      <c r="R60" s="1">
        <f t="shared" si="20"/>
        <v>102.27506025849118</v>
      </c>
      <c r="S60" s="1">
        <f t="shared" si="20"/>
        <v>104.32056146366102</v>
      </c>
      <c r="T60" s="1">
        <f t="shared" si="20"/>
        <v>106.40697269293422</v>
      </c>
      <c r="U60" s="1">
        <f t="shared" si="20"/>
        <v>108.53511214679291</v>
      </c>
      <c r="V60" s="1">
        <f t="shared" si="20"/>
        <v>110.70581438972876</v>
      </c>
      <c r="W60" s="1">
        <f t="shared" si="20"/>
        <v>112.91993067752334</v>
      </c>
      <c r="X60" s="1">
        <f t="shared" si="21"/>
        <v>115.17832929107379</v>
      </c>
      <c r="Y60" s="1">
        <f t="shared" si="21"/>
        <v>117.48189587689528</v>
      </c>
      <c r="Z60" s="1">
        <f t="shared" si="21"/>
        <v>119.83153379443318</v>
      </c>
      <c r="AA60" s="1">
        <f t="shared" si="21"/>
        <v>122.22816447032186</v>
      </c>
      <c r="AB60" s="1">
        <f t="shared" si="21"/>
        <v>124.67272775972826</v>
      </c>
      <c r="AC60" s="1">
        <f t="shared" si="21"/>
        <v>127.16618231492285</v>
      </c>
      <c r="AD60" s="1">
        <f t="shared" si="21"/>
        <v>129.70950596122131</v>
      </c>
      <c r="AE60" s="1">
        <f t="shared" si="21"/>
        <v>132.30369608044572</v>
      </c>
      <c r="AF60" s="1">
        <f t="shared" si="21"/>
        <v>134.94977000205463</v>
      </c>
      <c r="AG60" s="1">
        <f t="shared" si="21"/>
        <v>137.64876540209573</v>
      </c>
      <c r="AH60" s="1">
        <f t="shared" si="21"/>
        <v>140.40174071013766</v>
      </c>
      <c r="AI60" s="1">
        <f t="shared" si="21"/>
        <v>143.20977552434042</v>
      </c>
      <c r="AJ60" s="1">
        <f t="shared" si="21"/>
        <v>146.0739710348272</v>
      </c>
      <c r="AK60" s="1">
        <f t="shared" si="21"/>
        <v>148.99545045552375</v>
      </c>
      <c r="AL60" s="1">
        <f t="shared" si="21"/>
        <v>151.97535946463421</v>
      </c>
      <c r="AM60" s="1">
        <f t="shared" si="21"/>
        <v>155.01486665392693</v>
      </c>
      <c r="AN60" s="1">
        <f t="shared" si="22"/>
        <v>158.11516398700542</v>
      </c>
      <c r="AO60" s="1">
        <f t="shared" si="22"/>
        <v>161.27746726674556</v>
      </c>
      <c r="AP60" s="1">
        <f t="shared" si="22"/>
        <v>164.50301661208044</v>
      </c>
      <c r="AQ60" s="1">
        <f t="shared" si="22"/>
        <v>100.29296157415538</v>
      </c>
      <c r="AR60" s="1">
        <f t="shared" si="22"/>
        <v>102.2988208056385</v>
      </c>
      <c r="AS60" s="1">
        <f t="shared" si="22"/>
        <v>104.34479722175126</v>
      </c>
      <c r="AT60" s="1">
        <f t="shared" si="22"/>
        <v>106.43169316618628</v>
      </c>
      <c r="AU60" s="1">
        <f t="shared" si="22"/>
        <v>108.56032702951001</v>
      </c>
      <c r="AV60" s="1">
        <f t="shared" si="22"/>
        <v>110.73153357010021</v>
      </c>
      <c r="AW60" s="1">
        <f t="shared" si="22"/>
        <v>112.94616424150223</v>
      </c>
      <c r="AX60" s="1">
        <f t="shared" si="22"/>
        <v>115.20508752633225</v>
      </c>
      <c r="AY60" s="1">
        <f t="shared" si="22"/>
        <v>117.5091892768589</v>
      </c>
      <c r="AZ60" s="1">
        <f t="shared" si="22"/>
        <v>119.85937306239607</v>
      </c>
      <c r="BA60" s="1">
        <f t="shared" si="22"/>
        <v>122.256560523644</v>
      </c>
      <c r="BB60" s="1">
        <f t="shared" si="22"/>
        <v>124.70169173411686</v>
      </c>
      <c r="BC60" s="1">
        <f t="shared" si="22"/>
        <v>127.19572556879922</v>
      </c>
      <c r="BD60" s="1">
        <f t="shared" si="23"/>
        <v>129.73964008017521</v>
      </c>
      <c r="BE60" s="1">
        <f t="shared" si="23"/>
        <v>132.33443288177872</v>
      </c>
      <c r="BF60" s="1">
        <f t="shared" si="23"/>
        <v>134.98112153941426</v>
      </c>
      <c r="BG60" s="1">
        <f t="shared" si="23"/>
        <v>137.68074397020257</v>
      </c>
      <c r="BH60" s="1">
        <f t="shared" si="23"/>
        <v>140.43435884960661</v>
      </c>
      <c r="BI60" s="1">
        <f t="shared" si="23"/>
        <v>143.24304602659873</v>
      </c>
      <c r="BJ60" s="1">
        <f t="shared" si="23"/>
        <v>146.10790694713072</v>
      </c>
      <c r="BK60" s="1">
        <f t="shared" si="23"/>
        <v>149.03006508607334</v>
      </c>
      <c r="BL60" s="1">
        <f t="shared" si="23"/>
        <v>152.0106663877948</v>
      </c>
      <c r="BM60" s="1">
        <f t="shared" si="23"/>
        <v>155.05087971555071</v>
      </c>
      <c r="BN60" s="1">
        <f t="shared" si="23"/>
        <v>158.15189730986168</v>
      </c>
      <c r="BO60" s="1">
        <f t="shared" si="23"/>
        <v>161.31493525605893</v>
      </c>
      <c r="BP60" s="1">
        <f t="shared" si="23"/>
        <v>164.5412339611801</v>
      </c>
      <c r="BQ60" s="1">
        <f t="shared" si="23"/>
        <v>167.83205864040372</v>
      </c>
      <c r="BR60" s="1">
        <f t="shared" si="23"/>
        <v>171.18869981321177</v>
      </c>
      <c r="BS60" s="1">
        <f t="shared" si="23"/>
        <v>174.61247380947603</v>
      </c>
      <c r="BT60" s="1">
        <f t="shared" si="24"/>
        <v>178.10472328566553</v>
      </c>
      <c r="BU60" s="1">
        <f t="shared" si="24"/>
        <v>181.66681775137903</v>
      </c>
      <c r="BV60" s="1">
        <f t="shared" si="24"/>
        <v>185.30015410640661</v>
      </c>
      <c r="BW60" s="1">
        <f t="shared" si="24"/>
        <v>189.00615718853473</v>
      </c>
      <c r="BX60" s="1">
        <f t="shared" si="24"/>
        <v>192.78628033230541</v>
      </c>
      <c r="BY60" s="1">
        <f t="shared" si="24"/>
        <v>196.64200593895154</v>
      </c>
      <c r="BZ60" s="1">
        <f t="shared" si="24"/>
        <v>200.57484605773058</v>
      </c>
      <c r="CA60" s="1">
        <f t="shared" si="24"/>
        <v>204.5863429788852</v>
      </c>
      <c r="CB60" s="1">
        <f t="shared" si="24"/>
        <v>208.67806983846285</v>
      </c>
      <c r="CC60" s="1">
        <f t="shared" si="24"/>
        <v>212.85163123523213</v>
      </c>
      <c r="CD60" s="1">
        <f t="shared" si="24"/>
        <v>217.10866385993677</v>
      </c>
      <c r="CE60" s="1">
        <f t="shared" si="24"/>
        <v>221.45083713713552</v>
      </c>
    </row>
    <row r="61" spans="2:83" x14ac:dyDescent="0.35">
      <c r="B61">
        <f t="shared" si="25"/>
        <v>2031</v>
      </c>
      <c r="D61" t="s">
        <v>29</v>
      </c>
      <c r="G61" s="1">
        <f t="shared" si="26"/>
        <v>0</v>
      </c>
      <c r="H61" s="1">
        <f t="shared" si="26"/>
        <v>0</v>
      </c>
      <c r="I61" s="1">
        <f t="shared" si="26"/>
        <v>0</v>
      </c>
      <c r="J61" s="1">
        <f t="shared" si="26"/>
        <v>0</v>
      </c>
      <c r="K61" s="1">
        <f t="shared" si="26"/>
        <v>0</v>
      </c>
      <c r="L61" s="1">
        <f t="shared" si="26"/>
        <v>0</v>
      </c>
      <c r="M61" s="1">
        <f t="shared" si="26"/>
        <v>0</v>
      </c>
      <c r="N61" s="1">
        <f t="shared" si="26"/>
        <v>91.085393368973484</v>
      </c>
      <c r="O61" s="1">
        <f t="shared" si="26"/>
        <v>92.907101236352958</v>
      </c>
      <c r="P61" s="1">
        <f t="shared" si="26"/>
        <v>94.765243261080016</v>
      </c>
      <c r="Q61" s="1">
        <f t="shared" si="20"/>
        <v>96.660548126301606</v>
      </c>
      <c r="R61" s="1">
        <f t="shared" si="20"/>
        <v>98.593759088827639</v>
      </c>
      <c r="S61" s="1">
        <f t="shared" si="20"/>
        <v>100.56563427060421</v>
      </c>
      <c r="T61" s="1">
        <f t="shared" si="20"/>
        <v>102.57694695601629</v>
      </c>
      <c r="U61" s="1">
        <f t="shared" si="20"/>
        <v>104.62848589513659</v>
      </c>
      <c r="V61" s="1">
        <f t="shared" si="20"/>
        <v>106.72105561303934</v>
      </c>
      <c r="W61" s="1">
        <f t="shared" si="20"/>
        <v>108.85547672530012</v>
      </c>
      <c r="X61" s="1">
        <f t="shared" si="21"/>
        <v>111.03258625980612</v>
      </c>
      <c r="Y61" s="1">
        <f t="shared" si="21"/>
        <v>113.25323798500223</v>
      </c>
      <c r="Z61" s="1">
        <f t="shared" si="21"/>
        <v>115.5183027447023</v>
      </c>
      <c r="AA61" s="1">
        <f t="shared" si="21"/>
        <v>117.82866879959633</v>
      </c>
      <c r="AB61" s="1">
        <f t="shared" si="21"/>
        <v>120.18524217558827</v>
      </c>
      <c r="AC61" s="1">
        <f t="shared" si="21"/>
        <v>122.5889470191</v>
      </c>
      <c r="AD61" s="1">
        <f t="shared" si="21"/>
        <v>125.04072595948202</v>
      </c>
      <c r="AE61" s="1">
        <f t="shared" si="21"/>
        <v>127.54154047867168</v>
      </c>
      <c r="AF61" s="1">
        <f t="shared" si="21"/>
        <v>130.09237128824509</v>
      </c>
      <c r="AG61" s="1">
        <f t="shared" si="21"/>
        <v>132.69421871400999</v>
      </c>
      <c r="AH61" s="1">
        <f t="shared" si="21"/>
        <v>135.3481030882902</v>
      </c>
      <c r="AI61" s="1">
        <f t="shared" si="21"/>
        <v>138.05506515005601</v>
      </c>
      <c r="AJ61" s="1">
        <f t="shared" si="21"/>
        <v>140.81616645305712</v>
      </c>
      <c r="AK61" s="1">
        <f t="shared" si="21"/>
        <v>143.63248978211826</v>
      </c>
      <c r="AL61" s="1">
        <f t="shared" si="21"/>
        <v>146.50513957776062</v>
      </c>
      <c r="AM61" s="1">
        <f t="shared" si="21"/>
        <v>149.43524236931583</v>
      </c>
      <c r="AN61" s="1">
        <f t="shared" si="22"/>
        <v>152.42394721670215</v>
      </c>
      <c r="AO61" s="1">
        <f t="shared" si="22"/>
        <v>155.47242616103617</v>
      </c>
      <c r="AP61" s="1">
        <f t="shared" si="22"/>
        <v>158.58187468425692</v>
      </c>
      <c r="AQ61" s="1">
        <f t="shared" si="22"/>
        <v>161.75351217794204</v>
      </c>
      <c r="AR61" s="1">
        <f t="shared" si="22"/>
        <v>102.2988208056385</v>
      </c>
      <c r="AS61" s="1">
        <f t="shared" si="22"/>
        <v>104.34479722175126</v>
      </c>
      <c r="AT61" s="1">
        <f t="shared" si="22"/>
        <v>106.43169316618629</v>
      </c>
      <c r="AU61" s="1">
        <f t="shared" si="22"/>
        <v>108.56032702951001</v>
      </c>
      <c r="AV61" s="1">
        <f t="shared" si="22"/>
        <v>110.73153357010023</v>
      </c>
      <c r="AW61" s="1">
        <f t="shared" si="22"/>
        <v>112.94616424150223</v>
      </c>
      <c r="AX61" s="1">
        <f t="shared" si="22"/>
        <v>115.20508752633228</v>
      </c>
      <c r="AY61" s="1">
        <f t="shared" si="22"/>
        <v>117.50918927685889</v>
      </c>
      <c r="AZ61" s="1">
        <f t="shared" si="22"/>
        <v>119.85937306239609</v>
      </c>
      <c r="BA61" s="1">
        <f t="shared" si="22"/>
        <v>122.25656052364401</v>
      </c>
      <c r="BB61" s="1">
        <f t="shared" si="22"/>
        <v>124.70169173411689</v>
      </c>
      <c r="BC61" s="1">
        <f t="shared" si="22"/>
        <v>127.1957255687992</v>
      </c>
      <c r="BD61" s="1">
        <f t="shared" si="23"/>
        <v>129.73964008017521</v>
      </c>
      <c r="BE61" s="1">
        <f t="shared" si="23"/>
        <v>132.3344328817787</v>
      </c>
      <c r="BF61" s="1">
        <f t="shared" si="23"/>
        <v>134.98112153941429</v>
      </c>
      <c r="BG61" s="1">
        <f t="shared" si="23"/>
        <v>137.68074397020254</v>
      </c>
      <c r="BH61" s="1">
        <f t="shared" si="23"/>
        <v>140.43435884960661</v>
      </c>
      <c r="BI61" s="1">
        <f t="shared" si="23"/>
        <v>143.24304602659876</v>
      </c>
      <c r="BJ61" s="1">
        <f t="shared" si="23"/>
        <v>146.10790694713072</v>
      </c>
      <c r="BK61" s="1">
        <f t="shared" si="23"/>
        <v>149.03006508607334</v>
      </c>
      <c r="BL61" s="1">
        <f t="shared" si="23"/>
        <v>152.0106663877948</v>
      </c>
      <c r="BM61" s="1">
        <f t="shared" si="23"/>
        <v>155.05087971555071</v>
      </c>
      <c r="BN61" s="1">
        <f t="shared" si="23"/>
        <v>158.15189730986171</v>
      </c>
      <c r="BO61" s="1">
        <f t="shared" si="23"/>
        <v>161.31493525605893</v>
      </c>
      <c r="BP61" s="1">
        <f t="shared" si="23"/>
        <v>164.54123396118013</v>
      </c>
      <c r="BQ61" s="1">
        <f t="shared" si="23"/>
        <v>167.83205864040372</v>
      </c>
      <c r="BR61" s="1">
        <f t="shared" si="23"/>
        <v>171.1886998132118</v>
      </c>
      <c r="BS61" s="1">
        <f t="shared" si="23"/>
        <v>174.612473809476</v>
      </c>
      <c r="BT61" s="1">
        <f t="shared" si="24"/>
        <v>178.10472328566556</v>
      </c>
      <c r="BU61" s="1">
        <f t="shared" si="24"/>
        <v>181.66681775137886</v>
      </c>
      <c r="BV61" s="1">
        <f t="shared" si="24"/>
        <v>185.30015410640661</v>
      </c>
      <c r="BW61" s="1">
        <f t="shared" si="24"/>
        <v>189.00615718853476</v>
      </c>
      <c r="BX61" s="1">
        <f t="shared" si="24"/>
        <v>192.78628033230544</v>
      </c>
      <c r="BY61" s="1">
        <f t="shared" si="24"/>
        <v>196.64200593895154</v>
      </c>
      <c r="BZ61" s="1">
        <f t="shared" si="24"/>
        <v>200.57484605773058</v>
      </c>
      <c r="CA61" s="1">
        <f t="shared" si="24"/>
        <v>204.5863429788852</v>
      </c>
      <c r="CB61" s="1">
        <f t="shared" si="24"/>
        <v>208.6780698384629</v>
      </c>
      <c r="CC61" s="1">
        <f t="shared" si="24"/>
        <v>212.85163123523211</v>
      </c>
      <c r="CD61" s="1">
        <f t="shared" si="24"/>
        <v>217.10866385993677</v>
      </c>
      <c r="CE61" s="1">
        <f t="shared" si="24"/>
        <v>221.45083713713552</v>
      </c>
    </row>
    <row r="62" spans="2:83" x14ac:dyDescent="0.35">
      <c r="B62">
        <f t="shared" si="25"/>
        <v>2032</v>
      </c>
      <c r="D62" t="s">
        <v>29</v>
      </c>
      <c r="G62" s="1">
        <f t="shared" si="26"/>
        <v>0</v>
      </c>
      <c r="H62" s="1">
        <f t="shared" si="26"/>
        <v>0</v>
      </c>
      <c r="I62" s="1">
        <f t="shared" si="26"/>
        <v>0</v>
      </c>
      <c r="J62" s="1">
        <f t="shared" si="26"/>
        <v>0</v>
      </c>
      <c r="K62" s="1">
        <f t="shared" si="26"/>
        <v>0</v>
      </c>
      <c r="L62" s="1">
        <f t="shared" si="26"/>
        <v>0</v>
      </c>
      <c r="M62" s="1">
        <f t="shared" si="26"/>
        <v>0</v>
      </c>
      <c r="N62" s="1">
        <f t="shared" si="26"/>
        <v>0</v>
      </c>
      <c r="O62" s="1">
        <f t="shared" si="26"/>
        <v>89.56299154248417</v>
      </c>
      <c r="P62" s="1">
        <f t="shared" si="26"/>
        <v>91.354251373333852</v>
      </c>
      <c r="Q62" s="1">
        <f t="shared" si="20"/>
        <v>93.181336400800532</v>
      </c>
      <c r="R62" s="1">
        <f t="shared" si="20"/>
        <v>95.044963128816534</v>
      </c>
      <c r="S62" s="1">
        <f t="shared" si="20"/>
        <v>96.945862391392865</v>
      </c>
      <c r="T62" s="1">
        <f t="shared" si="20"/>
        <v>98.884779639220724</v>
      </c>
      <c r="U62" s="1">
        <f t="shared" si="20"/>
        <v>100.86247523200515</v>
      </c>
      <c r="V62" s="1">
        <f t="shared" si="20"/>
        <v>102.87972473664523</v>
      </c>
      <c r="W62" s="1">
        <f t="shared" si="20"/>
        <v>104.93731923137814</v>
      </c>
      <c r="X62" s="1">
        <f t="shared" si="21"/>
        <v>107.03606561600571</v>
      </c>
      <c r="Y62" s="1">
        <f t="shared" si="21"/>
        <v>109.17678692832582</v>
      </c>
      <c r="Z62" s="1">
        <f t="shared" si="21"/>
        <v>111.36032266689232</v>
      </c>
      <c r="AA62" s="1">
        <f t="shared" si="21"/>
        <v>113.58752912023019</v>
      </c>
      <c r="AB62" s="1">
        <f t="shared" si="21"/>
        <v>115.85927970263478</v>
      </c>
      <c r="AC62" s="1">
        <f t="shared" si="21"/>
        <v>118.1764652966875</v>
      </c>
      <c r="AD62" s="1">
        <f t="shared" si="21"/>
        <v>120.53999460262121</v>
      </c>
      <c r="AE62" s="1">
        <f t="shared" si="21"/>
        <v>122.95079449467366</v>
      </c>
      <c r="AF62" s="1">
        <f t="shared" si="21"/>
        <v>125.40981038456714</v>
      </c>
      <c r="AG62" s="1">
        <f t="shared" si="21"/>
        <v>127.91800659225846</v>
      </c>
      <c r="AH62" s="1">
        <f t="shared" si="21"/>
        <v>130.47636672410363</v>
      </c>
      <c r="AI62" s="1">
        <f t="shared" si="21"/>
        <v>133.08589405858572</v>
      </c>
      <c r="AJ62" s="1">
        <f t="shared" si="21"/>
        <v>135.74761193975743</v>
      </c>
      <c r="AK62" s="1">
        <f t="shared" si="21"/>
        <v>138.46256417855258</v>
      </c>
      <c r="AL62" s="1">
        <f t="shared" si="21"/>
        <v>141.23181546212359</v>
      </c>
      <c r="AM62" s="1">
        <f t="shared" si="21"/>
        <v>144.05645177136608</v>
      </c>
      <c r="AN62" s="1">
        <f t="shared" si="22"/>
        <v>146.93758080679339</v>
      </c>
      <c r="AO62" s="1">
        <f t="shared" si="22"/>
        <v>149.87633242292929</v>
      </c>
      <c r="AP62" s="1">
        <f t="shared" si="22"/>
        <v>152.87385907138784</v>
      </c>
      <c r="AQ62" s="1">
        <f t="shared" si="22"/>
        <v>155.93133625281564</v>
      </c>
      <c r="AR62" s="1">
        <f t="shared" si="22"/>
        <v>159.04996297787193</v>
      </c>
      <c r="AS62" s="1">
        <f t="shared" si="22"/>
        <v>104.34479722175126</v>
      </c>
      <c r="AT62" s="1">
        <f t="shared" si="22"/>
        <v>106.43169316618629</v>
      </c>
      <c r="AU62" s="1">
        <f t="shared" si="22"/>
        <v>108.56032702951002</v>
      </c>
      <c r="AV62" s="1">
        <f t="shared" si="22"/>
        <v>110.73153357010021</v>
      </c>
      <c r="AW62" s="1">
        <f t="shared" si="22"/>
        <v>112.94616424150222</v>
      </c>
      <c r="AX62" s="1">
        <f t="shared" si="22"/>
        <v>115.20508752633226</v>
      </c>
      <c r="AY62" s="1">
        <f t="shared" si="22"/>
        <v>117.50918927685892</v>
      </c>
      <c r="AZ62" s="1">
        <f t="shared" si="22"/>
        <v>119.85937306239607</v>
      </c>
      <c r="BA62" s="1">
        <f t="shared" si="22"/>
        <v>122.256560523644</v>
      </c>
      <c r="BB62" s="1">
        <f t="shared" si="22"/>
        <v>124.70169173411688</v>
      </c>
      <c r="BC62" s="1">
        <f t="shared" si="22"/>
        <v>127.19572556879922</v>
      </c>
      <c r="BD62" s="1">
        <f t="shared" si="23"/>
        <v>129.73964008017518</v>
      </c>
      <c r="BE62" s="1">
        <f t="shared" si="23"/>
        <v>132.33443288177872</v>
      </c>
      <c r="BF62" s="1">
        <f t="shared" si="23"/>
        <v>134.98112153941429</v>
      </c>
      <c r="BG62" s="1">
        <f t="shared" si="23"/>
        <v>137.68074397020257</v>
      </c>
      <c r="BH62" s="1">
        <f t="shared" si="23"/>
        <v>140.43435884960658</v>
      </c>
      <c r="BI62" s="1">
        <f t="shared" si="23"/>
        <v>143.24304602659873</v>
      </c>
      <c r="BJ62" s="1">
        <f t="shared" si="23"/>
        <v>146.10790694713074</v>
      </c>
      <c r="BK62" s="1">
        <f t="shared" si="23"/>
        <v>149.03006508607334</v>
      </c>
      <c r="BL62" s="1">
        <f t="shared" si="23"/>
        <v>152.0106663877948</v>
      </c>
      <c r="BM62" s="1">
        <f t="shared" si="23"/>
        <v>155.05087971555071</v>
      </c>
      <c r="BN62" s="1">
        <f t="shared" si="23"/>
        <v>158.15189730986171</v>
      </c>
      <c r="BO62" s="1">
        <f t="shared" si="23"/>
        <v>161.31493525605896</v>
      </c>
      <c r="BP62" s="1">
        <f t="shared" si="23"/>
        <v>164.5412339611801</v>
      </c>
      <c r="BQ62" s="1">
        <f t="shared" si="23"/>
        <v>167.83205864040372</v>
      </c>
      <c r="BR62" s="1">
        <f t="shared" si="23"/>
        <v>171.18869981321177</v>
      </c>
      <c r="BS62" s="1">
        <f t="shared" si="23"/>
        <v>174.61247380947603</v>
      </c>
      <c r="BT62" s="1">
        <f t="shared" si="24"/>
        <v>178.10472328566553</v>
      </c>
      <c r="BU62" s="1">
        <f t="shared" si="24"/>
        <v>181.66681775137889</v>
      </c>
      <c r="BV62" s="1">
        <f t="shared" si="24"/>
        <v>185.30015410640641</v>
      </c>
      <c r="BW62" s="1">
        <f t="shared" si="24"/>
        <v>189.00615718853476</v>
      </c>
      <c r="BX62" s="1">
        <f t="shared" si="24"/>
        <v>192.78628033230547</v>
      </c>
      <c r="BY62" s="1">
        <f t="shared" si="24"/>
        <v>196.64200593895157</v>
      </c>
      <c r="BZ62" s="1">
        <f t="shared" si="24"/>
        <v>200.57484605773058</v>
      </c>
      <c r="CA62" s="1">
        <f t="shared" si="24"/>
        <v>204.5863429788852</v>
      </c>
      <c r="CB62" s="1">
        <f t="shared" si="24"/>
        <v>208.6780698384629</v>
      </c>
      <c r="CC62" s="1">
        <f t="shared" si="24"/>
        <v>212.85163123523219</v>
      </c>
      <c r="CD62" s="1">
        <f t="shared" si="24"/>
        <v>217.10866385993677</v>
      </c>
      <c r="CE62" s="1">
        <f t="shared" si="24"/>
        <v>221.45083713713552</v>
      </c>
    </row>
    <row r="63" spans="2:83" x14ac:dyDescent="0.35">
      <c r="B63">
        <f t="shared" si="25"/>
        <v>2033</v>
      </c>
      <c r="D63" t="s">
        <v>29</v>
      </c>
      <c r="G63" s="1">
        <f t="shared" si="26"/>
        <v>0</v>
      </c>
      <c r="H63" s="1">
        <f t="shared" si="26"/>
        <v>0</v>
      </c>
      <c r="I63" s="1">
        <f t="shared" si="26"/>
        <v>0</v>
      </c>
      <c r="J63" s="1">
        <f t="shared" si="26"/>
        <v>0</v>
      </c>
      <c r="K63" s="1">
        <f t="shared" si="26"/>
        <v>0</v>
      </c>
      <c r="L63" s="1">
        <f t="shared" si="26"/>
        <v>0</v>
      </c>
      <c r="M63" s="1">
        <f t="shared" si="26"/>
        <v>0</v>
      </c>
      <c r="N63" s="1">
        <f t="shared" si="26"/>
        <v>0</v>
      </c>
      <c r="O63" s="1">
        <f t="shared" si="26"/>
        <v>0</v>
      </c>
      <c r="P63" s="1">
        <f t="shared" si="26"/>
        <v>87.902898855045237</v>
      </c>
      <c r="Q63" s="1">
        <f t="shared" si="20"/>
        <v>89.660956832146141</v>
      </c>
      <c r="R63" s="1">
        <f t="shared" si="20"/>
        <v>91.454175968789059</v>
      </c>
      <c r="S63" s="1">
        <f t="shared" si="20"/>
        <v>93.283259488164845</v>
      </c>
      <c r="T63" s="1">
        <f t="shared" si="20"/>
        <v>95.148924677928136</v>
      </c>
      <c r="U63" s="1">
        <f t="shared" si="20"/>
        <v>97.0519031714867</v>
      </c>
      <c r="V63" s="1">
        <f t="shared" si="20"/>
        <v>98.992941234916444</v>
      </c>
      <c r="W63" s="1">
        <f t="shared" si="20"/>
        <v>100.97280005961476</v>
      </c>
      <c r="X63" s="1">
        <f t="shared" si="21"/>
        <v>102.99225606080705</v>
      </c>
      <c r="Y63" s="1">
        <f t="shared" si="21"/>
        <v>105.05210118202319</v>
      </c>
      <c r="Z63" s="1">
        <f t="shared" si="21"/>
        <v>107.15314320566367</v>
      </c>
      <c r="AA63" s="1">
        <f t="shared" si="21"/>
        <v>109.29620606977691</v>
      </c>
      <c r="AB63" s="1">
        <f t="shared" si="21"/>
        <v>111.48213019117247</v>
      </c>
      <c r="AC63" s="1">
        <f t="shared" si="21"/>
        <v>113.71177279499592</v>
      </c>
      <c r="AD63" s="1">
        <f t="shared" si="21"/>
        <v>115.98600825089585</v>
      </c>
      <c r="AE63" s="1">
        <f t="shared" si="21"/>
        <v>118.30572841591373</v>
      </c>
      <c r="AF63" s="1">
        <f t="shared" si="21"/>
        <v>120.67184298423203</v>
      </c>
      <c r="AG63" s="1">
        <f t="shared" si="21"/>
        <v>123.08527984391668</v>
      </c>
      <c r="AH63" s="1">
        <f t="shared" si="21"/>
        <v>125.546985440795</v>
      </c>
      <c r="AI63" s="1">
        <f t="shared" si="21"/>
        <v>128.0579251496109</v>
      </c>
      <c r="AJ63" s="1">
        <f t="shared" si="21"/>
        <v>130.61908365260314</v>
      </c>
      <c r="AK63" s="1">
        <f t="shared" si="21"/>
        <v>133.23146532565517</v>
      </c>
      <c r="AL63" s="1">
        <f t="shared" si="21"/>
        <v>135.89609463216829</v>
      </c>
      <c r="AM63" s="1">
        <f t="shared" si="21"/>
        <v>138.61401652481163</v>
      </c>
      <c r="AN63" s="1">
        <f t="shared" si="22"/>
        <v>141.38629685530788</v>
      </c>
      <c r="AO63" s="1">
        <f t="shared" si="22"/>
        <v>144.21402279241403</v>
      </c>
      <c r="AP63" s="1">
        <f t="shared" si="22"/>
        <v>147.09830324826231</v>
      </c>
      <c r="AQ63" s="1">
        <f t="shared" si="22"/>
        <v>150.04026931322755</v>
      </c>
      <c r="AR63" s="1">
        <f t="shared" si="22"/>
        <v>153.04107469949213</v>
      </c>
      <c r="AS63" s="1">
        <f t="shared" si="22"/>
        <v>156.10189619348193</v>
      </c>
      <c r="AT63" s="1">
        <f t="shared" si="22"/>
        <v>106.43169316618629</v>
      </c>
      <c r="AU63" s="1">
        <f t="shared" si="22"/>
        <v>108.56032702951002</v>
      </c>
      <c r="AV63" s="1">
        <f t="shared" si="22"/>
        <v>110.73153357010021</v>
      </c>
      <c r="AW63" s="1">
        <f t="shared" si="22"/>
        <v>112.94616424150222</v>
      </c>
      <c r="AX63" s="1">
        <f t="shared" si="22"/>
        <v>115.20508752633226</v>
      </c>
      <c r="AY63" s="1">
        <f t="shared" si="22"/>
        <v>117.50918927685892</v>
      </c>
      <c r="AZ63" s="1">
        <f t="shared" si="22"/>
        <v>119.8593730623961</v>
      </c>
      <c r="BA63" s="1">
        <f t="shared" si="22"/>
        <v>122.256560523644</v>
      </c>
      <c r="BB63" s="1">
        <f t="shared" si="22"/>
        <v>124.70169173411688</v>
      </c>
      <c r="BC63" s="1">
        <f t="shared" si="22"/>
        <v>127.19572556879922</v>
      </c>
      <c r="BD63" s="1">
        <f t="shared" si="23"/>
        <v>129.73964008017521</v>
      </c>
      <c r="BE63" s="1">
        <f t="shared" si="23"/>
        <v>132.3344328817787</v>
      </c>
      <c r="BF63" s="1">
        <f t="shared" si="23"/>
        <v>134.98112153941429</v>
      </c>
      <c r="BG63" s="1">
        <f t="shared" si="23"/>
        <v>137.68074397020257</v>
      </c>
      <c r="BH63" s="1">
        <f t="shared" si="23"/>
        <v>140.43435884960664</v>
      </c>
      <c r="BI63" s="1">
        <f t="shared" si="23"/>
        <v>143.24304602659873</v>
      </c>
      <c r="BJ63" s="1">
        <f t="shared" si="23"/>
        <v>146.10790694713072</v>
      </c>
      <c r="BK63" s="1">
        <f t="shared" si="23"/>
        <v>149.03006508607336</v>
      </c>
      <c r="BL63" s="1">
        <f t="shared" si="23"/>
        <v>152.0106663877948</v>
      </c>
      <c r="BM63" s="1">
        <f t="shared" si="23"/>
        <v>155.05087971555068</v>
      </c>
      <c r="BN63" s="1">
        <f t="shared" si="23"/>
        <v>158.15189730986171</v>
      </c>
      <c r="BO63" s="1">
        <f t="shared" si="23"/>
        <v>161.31493525605893</v>
      </c>
      <c r="BP63" s="1">
        <f t="shared" si="23"/>
        <v>164.54123396118013</v>
      </c>
      <c r="BQ63" s="1">
        <f t="shared" si="23"/>
        <v>167.83205864040372</v>
      </c>
      <c r="BR63" s="1">
        <f t="shared" si="23"/>
        <v>171.1886998132118</v>
      </c>
      <c r="BS63" s="1">
        <f t="shared" si="23"/>
        <v>174.61247380947603</v>
      </c>
      <c r="BT63" s="1">
        <f t="shared" si="24"/>
        <v>178.10472328566556</v>
      </c>
      <c r="BU63" s="1">
        <f t="shared" si="24"/>
        <v>181.66681775137883</v>
      </c>
      <c r="BV63" s="1">
        <f t="shared" si="24"/>
        <v>185.30015410640647</v>
      </c>
      <c r="BW63" s="1">
        <f t="shared" si="24"/>
        <v>189.00615718853456</v>
      </c>
      <c r="BX63" s="1">
        <f t="shared" si="24"/>
        <v>192.78628033230547</v>
      </c>
      <c r="BY63" s="1">
        <f t="shared" si="24"/>
        <v>196.64200593895157</v>
      </c>
      <c r="BZ63" s="1">
        <f t="shared" si="24"/>
        <v>200.57484605773061</v>
      </c>
      <c r="CA63" s="1">
        <f t="shared" si="24"/>
        <v>204.5863429788852</v>
      </c>
      <c r="CB63" s="1">
        <f t="shared" si="24"/>
        <v>208.67806983846293</v>
      </c>
      <c r="CC63" s="1">
        <f t="shared" si="24"/>
        <v>212.85163123523219</v>
      </c>
      <c r="CD63" s="1">
        <f t="shared" si="24"/>
        <v>217.10866385993683</v>
      </c>
      <c r="CE63" s="1">
        <f t="shared" si="24"/>
        <v>221.45083713713552</v>
      </c>
    </row>
    <row r="64" spans="2:83" x14ac:dyDescent="0.35">
      <c r="B64">
        <f t="shared" si="25"/>
        <v>2034</v>
      </c>
      <c r="D64" t="s">
        <v>29</v>
      </c>
      <c r="G64" s="1">
        <f t="shared" si="26"/>
        <v>0</v>
      </c>
      <c r="H64" s="1">
        <f t="shared" si="26"/>
        <v>0</v>
      </c>
      <c r="I64" s="1">
        <f t="shared" si="26"/>
        <v>0</v>
      </c>
      <c r="J64" s="1">
        <f t="shared" si="26"/>
        <v>0</v>
      </c>
      <c r="K64" s="1">
        <f t="shared" si="26"/>
        <v>0</v>
      </c>
      <c r="L64" s="1">
        <f t="shared" si="26"/>
        <v>0</v>
      </c>
      <c r="M64" s="1">
        <f t="shared" si="26"/>
        <v>0</v>
      </c>
      <c r="N64" s="1">
        <f t="shared" si="26"/>
        <v>0</v>
      </c>
      <c r="O64" s="1">
        <f t="shared" si="26"/>
        <v>0</v>
      </c>
      <c r="P64" s="1">
        <f t="shared" si="26"/>
        <v>0</v>
      </c>
      <c r="Q64" s="1">
        <f t="shared" si="20"/>
        <v>86.153825627138104</v>
      </c>
      <c r="R64" s="1">
        <f t="shared" si="20"/>
        <v>87.876902139680865</v>
      </c>
      <c r="S64" s="1">
        <f t="shared" si="20"/>
        <v>89.634440182474478</v>
      </c>
      <c r="T64" s="1">
        <f t="shared" si="20"/>
        <v>91.427128986123961</v>
      </c>
      <c r="U64" s="1">
        <f t="shared" si="20"/>
        <v>93.255671565846455</v>
      </c>
      <c r="V64" s="1">
        <f t="shared" si="20"/>
        <v>95.120784997163383</v>
      </c>
      <c r="W64" s="1">
        <f t="shared" si="20"/>
        <v>97.02320069710666</v>
      </c>
      <c r="X64" s="1">
        <f t="shared" si="21"/>
        <v>98.963664711048764</v>
      </c>
      <c r="Y64" s="1">
        <f t="shared" si="21"/>
        <v>100.94293800526975</v>
      </c>
      <c r="Z64" s="1">
        <f t="shared" si="21"/>
        <v>102.96179676537514</v>
      </c>
      <c r="AA64" s="1">
        <f t="shared" si="21"/>
        <v>105.02103270068265</v>
      </c>
      <c r="AB64" s="1">
        <f t="shared" si="21"/>
        <v>107.12145335469629</v>
      </c>
      <c r="AC64" s="1">
        <f t="shared" si="21"/>
        <v>109.26388242179023</v>
      </c>
      <c r="AD64" s="1">
        <f t="shared" si="21"/>
        <v>111.44916007022603</v>
      </c>
      <c r="AE64" s="1">
        <f t="shared" si="21"/>
        <v>113.67814327163056</v>
      </c>
      <c r="AF64" s="1">
        <f t="shared" si="21"/>
        <v>115.95170613706314</v>
      </c>
      <c r="AG64" s="1">
        <f t="shared" si="21"/>
        <v>118.27074025980443</v>
      </c>
      <c r="AH64" s="1">
        <f t="shared" si="21"/>
        <v>120.63615506500052</v>
      </c>
      <c r="AI64" s="1">
        <f t="shared" si="21"/>
        <v>123.04887816630053</v>
      </c>
      <c r="AJ64" s="1">
        <f t="shared" si="21"/>
        <v>125.50985572962652</v>
      </c>
      <c r="AK64" s="1">
        <f t="shared" si="21"/>
        <v>128.02005284421907</v>
      </c>
      <c r="AL64" s="1">
        <f t="shared" si="21"/>
        <v>130.58045390110345</v>
      </c>
      <c r="AM64" s="1">
        <f t="shared" si="21"/>
        <v>133.19206297912552</v>
      </c>
      <c r="AN64" s="1">
        <f t="shared" si="22"/>
        <v>135.85590423870801</v>
      </c>
      <c r="AO64" s="1">
        <f t="shared" si="22"/>
        <v>138.57302232348218</v>
      </c>
      <c r="AP64" s="1">
        <f t="shared" si="22"/>
        <v>141.34448276995181</v>
      </c>
      <c r="AQ64" s="1">
        <f t="shared" si="22"/>
        <v>144.17137242535085</v>
      </c>
      <c r="AR64" s="1">
        <f t="shared" si="22"/>
        <v>147.05479987385786</v>
      </c>
      <c r="AS64" s="1">
        <f t="shared" si="22"/>
        <v>149.99589587133505</v>
      </c>
      <c r="AT64" s="1">
        <f t="shared" si="22"/>
        <v>152.99581378876172</v>
      </c>
      <c r="AU64" s="1">
        <f t="shared" si="22"/>
        <v>108.56032702951002</v>
      </c>
      <c r="AV64" s="1">
        <f t="shared" si="22"/>
        <v>110.73153357010023</v>
      </c>
      <c r="AW64" s="1">
        <f t="shared" si="22"/>
        <v>112.94616424150223</v>
      </c>
      <c r="AX64" s="1">
        <f t="shared" si="22"/>
        <v>115.20508752633226</v>
      </c>
      <c r="AY64" s="1">
        <f t="shared" si="22"/>
        <v>117.50918927685892</v>
      </c>
      <c r="AZ64" s="1">
        <f t="shared" si="22"/>
        <v>119.85937306239609</v>
      </c>
      <c r="BA64" s="1">
        <f t="shared" si="22"/>
        <v>122.25656052364403</v>
      </c>
      <c r="BB64" s="1">
        <f t="shared" si="22"/>
        <v>124.70169173411688</v>
      </c>
      <c r="BC64" s="1">
        <f t="shared" si="22"/>
        <v>127.19572556879922</v>
      </c>
      <c r="BD64" s="1">
        <f t="shared" si="23"/>
        <v>129.73964008017521</v>
      </c>
      <c r="BE64" s="1">
        <f t="shared" si="23"/>
        <v>132.33443288177872</v>
      </c>
      <c r="BF64" s="1">
        <f t="shared" si="23"/>
        <v>134.98112153941426</v>
      </c>
      <c r="BG64" s="1">
        <f t="shared" si="23"/>
        <v>137.68074397020257</v>
      </c>
      <c r="BH64" s="1">
        <f t="shared" si="23"/>
        <v>140.43435884960661</v>
      </c>
      <c r="BI64" s="1">
        <f t="shared" si="23"/>
        <v>143.24304602659876</v>
      </c>
      <c r="BJ64" s="1">
        <f t="shared" si="23"/>
        <v>146.10790694713072</v>
      </c>
      <c r="BK64" s="1">
        <f t="shared" si="23"/>
        <v>149.03006508607334</v>
      </c>
      <c r="BL64" s="1">
        <f t="shared" si="23"/>
        <v>152.01066638779483</v>
      </c>
      <c r="BM64" s="1">
        <f t="shared" si="23"/>
        <v>155.05087971555071</v>
      </c>
      <c r="BN64" s="1">
        <f t="shared" si="23"/>
        <v>158.15189730986171</v>
      </c>
      <c r="BO64" s="1">
        <f t="shared" si="23"/>
        <v>161.31493525605896</v>
      </c>
      <c r="BP64" s="1">
        <f t="shared" si="23"/>
        <v>164.54123396118013</v>
      </c>
      <c r="BQ64" s="1">
        <f t="shared" si="23"/>
        <v>167.83205864040374</v>
      </c>
      <c r="BR64" s="1">
        <f t="shared" si="23"/>
        <v>171.18869981321177</v>
      </c>
      <c r="BS64" s="1">
        <f t="shared" si="23"/>
        <v>174.61247380947603</v>
      </c>
      <c r="BT64" s="1">
        <f t="shared" si="24"/>
        <v>178.10472328566556</v>
      </c>
      <c r="BU64" s="1">
        <f t="shared" si="24"/>
        <v>181.66681775137889</v>
      </c>
      <c r="BV64" s="1">
        <f t="shared" si="24"/>
        <v>185.30015410640641</v>
      </c>
      <c r="BW64" s="1">
        <f t="shared" si="24"/>
        <v>189.00615718853459</v>
      </c>
      <c r="BX64" s="1">
        <f t="shared" si="24"/>
        <v>192.78628033230524</v>
      </c>
      <c r="BY64" s="1">
        <f t="shared" si="24"/>
        <v>196.64200593895157</v>
      </c>
      <c r="BZ64" s="1">
        <f t="shared" si="24"/>
        <v>200.57484605773061</v>
      </c>
      <c r="CA64" s="1">
        <f t="shared" si="24"/>
        <v>204.5863429788852</v>
      </c>
      <c r="CB64" s="1">
        <f t="shared" si="24"/>
        <v>208.6780698384629</v>
      </c>
      <c r="CC64" s="1">
        <f t="shared" si="24"/>
        <v>212.85163123523216</v>
      </c>
      <c r="CD64" s="1">
        <f t="shared" si="24"/>
        <v>217.10866385993683</v>
      </c>
      <c r="CE64" s="1">
        <f t="shared" si="24"/>
        <v>221.45083713713558</v>
      </c>
    </row>
    <row r="65" spans="2:83" x14ac:dyDescent="0.35">
      <c r="B65">
        <f t="shared" si="25"/>
        <v>2035</v>
      </c>
      <c r="D65" t="s">
        <v>29</v>
      </c>
      <c r="G65" s="1">
        <f t="shared" si="26"/>
        <v>0</v>
      </c>
      <c r="H65" s="1">
        <f t="shared" si="26"/>
        <v>0</v>
      </c>
      <c r="I65" s="1">
        <f t="shared" si="26"/>
        <v>0</v>
      </c>
      <c r="J65" s="1">
        <f t="shared" si="26"/>
        <v>0</v>
      </c>
      <c r="K65" s="1">
        <f t="shared" si="26"/>
        <v>0</v>
      </c>
      <c r="L65" s="1">
        <f t="shared" si="26"/>
        <v>0</v>
      </c>
      <c r="M65" s="1">
        <f t="shared" si="26"/>
        <v>0</v>
      </c>
      <c r="N65" s="1">
        <f t="shared" si="26"/>
        <v>0</v>
      </c>
      <c r="O65" s="1">
        <f t="shared" si="26"/>
        <v>0</v>
      </c>
      <c r="P65" s="1">
        <f t="shared" si="26"/>
        <v>0</v>
      </c>
      <c r="Q65" s="1">
        <f t="shared" si="20"/>
        <v>0</v>
      </c>
      <c r="R65" s="1">
        <f t="shared" si="20"/>
        <v>84.313141641491882</v>
      </c>
      <c r="S65" s="1">
        <f t="shared" si="20"/>
        <v>85.999404474321722</v>
      </c>
      <c r="T65" s="1">
        <f t="shared" si="20"/>
        <v>87.719392563808157</v>
      </c>
      <c r="U65" s="1">
        <f t="shared" si="20"/>
        <v>89.473780415084306</v>
      </c>
      <c r="V65" s="1">
        <f t="shared" si="20"/>
        <v>91.263256023386006</v>
      </c>
      <c r="W65" s="1">
        <f t="shared" si="20"/>
        <v>93.088521143853725</v>
      </c>
      <c r="X65" s="1">
        <f t="shared" si="21"/>
        <v>94.950291566730797</v>
      </c>
      <c r="Y65" s="1">
        <f t="shared" si="21"/>
        <v>96.849297398065403</v>
      </c>
      <c r="Z65" s="1">
        <f t="shared" si="21"/>
        <v>98.786283346026721</v>
      </c>
      <c r="AA65" s="1">
        <f t="shared" si="21"/>
        <v>100.76200901294725</v>
      </c>
      <c r="AB65" s="1">
        <f t="shared" si="21"/>
        <v>102.7772491932062</v>
      </c>
      <c r="AC65" s="1">
        <f t="shared" si="21"/>
        <v>104.8327941770703</v>
      </c>
      <c r="AD65" s="1">
        <f t="shared" si="21"/>
        <v>106.92945006061173</v>
      </c>
      <c r="AE65" s="1">
        <f t="shared" si="21"/>
        <v>109.06803906182395</v>
      </c>
      <c r="AF65" s="1">
        <f t="shared" si="21"/>
        <v>111.24939984306044</v>
      </c>
      <c r="AG65" s="1">
        <f t="shared" si="21"/>
        <v>113.47438783992162</v>
      </c>
      <c r="AH65" s="1">
        <f t="shared" si="21"/>
        <v>115.74387559672007</v>
      </c>
      <c r="AI65" s="1">
        <f t="shared" si="21"/>
        <v>118.05875310865449</v>
      </c>
      <c r="AJ65" s="1">
        <f t="shared" si="21"/>
        <v>120.41992817082756</v>
      </c>
      <c r="AK65" s="1">
        <f t="shared" si="21"/>
        <v>122.82832673424411</v>
      </c>
      <c r="AL65" s="1">
        <f t="shared" si="21"/>
        <v>125.28489326892901</v>
      </c>
      <c r="AM65" s="1">
        <f t="shared" si="21"/>
        <v>127.79059113430758</v>
      </c>
      <c r="AN65" s="1">
        <f t="shared" si="22"/>
        <v>130.34640295699373</v>
      </c>
      <c r="AO65" s="1">
        <f t="shared" si="22"/>
        <v>132.95333101613357</v>
      </c>
      <c r="AP65" s="1">
        <f t="shared" si="22"/>
        <v>135.61239763645625</v>
      </c>
      <c r="AQ65" s="1">
        <f t="shared" si="22"/>
        <v>138.32464558918539</v>
      </c>
      <c r="AR65" s="1">
        <f t="shared" si="22"/>
        <v>141.09113850096912</v>
      </c>
      <c r="AS65" s="1">
        <f t="shared" si="22"/>
        <v>143.91296127098846</v>
      </c>
      <c r="AT65" s="1">
        <f t="shared" si="22"/>
        <v>146.79122049640827</v>
      </c>
      <c r="AU65" s="1">
        <f t="shared" si="22"/>
        <v>149.7270449063364</v>
      </c>
      <c r="AV65" s="1">
        <f t="shared" si="22"/>
        <v>110.73153357010023</v>
      </c>
      <c r="AW65" s="1">
        <f t="shared" si="22"/>
        <v>112.94616424150223</v>
      </c>
      <c r="AX65" s="1">
        <f t="shared" si="22"/>
        <v>115.20508752633228</v>
      </c>
      <c r="AY65" s="1">
        <f t="shared" si="22"/>
        <v>117.50918927685892</v>
      </c>
      <c r="AZ65" s="1">
        <f t="shared" si="22"/>
        <v>119.8593730623961</v>
      </c>
      <c r="BA65" s="1">
        <f t="shared" si="22"/>
        <v>122.25656052364403</v>
      </c>
      <c r="BB65" s="1">
        <f t="shared" si="22"/>
        <v>124.70169173411691</v>
      </c>
      <c r="BC65" s="1">
        <f t="shared" si="22"/>
        <v>127.19572556879922</v>
      </c>
      <c r="BD65" s="1">
        <f t="shared" si="23"/>
        <v>129.73964008017521</v>
      </c>
      <c r="BE65" s="1">
        <f t="shared" si="23"/>
        <v>132.33443288177872</v>
      </c>
      <c r="BF65" s="1">
        <f t="shared" si="23"/>
        <v>134.98112153941429</v>
      </c>
      <c r="BG65" s="1">
        <f t="shared" si="23"/>
        <v>137.68074397020257</v>
      </c>
      <c r="BH65" s="1">
        <f t="shared" si="23"/>
        <v>140.43435884960664</v>
      </c>
      <c r="BI65" s="1">
        <f t="shared" si="23"/>
        <v>143.24304602659876</v>
      </c>
      <c r="BJ65" s="1">
        <f t="shared" si="23"/>
        <v>146.10790694713074</v>
      </c>
      <c r="BK65" s="1">
        <f t="shared" si="23"/>
        <v>149.03006508607334</v>
      </c>
      <c r="BL65" s="1">
        <f t="shared" si="23"/>
        <v>152.01066638779483</v>
      </c>
      <c r="BM65" s="1">
        <f t="shared" si="23"/>
        <v>155.05087971555074</v>
      </c>
      <c r="BN65" s="1">
        <f t="shared" si="23"/>
        <v>158.15189730986171</v>
      </c>
      <c r="BO65" s="1">
        <f t="shared" si="23"/>
        <v>161.31493525605896</v>
      </c>
      <c r="BP65" s="1">
        <f t="shared" si="23"/>
        <v>164.54123396118015</v>
      </c>
      <c r="BQ65" s="1">
        <f t="shared" si="23"/>
        <v>167.83205864040374</v>
      </c>
      <c r="BR65" s="1">
        <f t="shared" si="23"/>
        <v>171.18869981321183</v>
      </c>
      <c r="BS65" s="1">
        <f t="shared" si="23"/>
        <v>174.61247380947603</v>
      </c>
      <c r="BT65" s="1">
        <f t="shared" si="24"/>
        <v>178.10472328566556</v>
      </c>
      <c r="BU65" s="1">
        <f t="shared" si="24"/>
        <v>181.66681775137886</v>
      </c>
      <c r="BV65" s="1">
        <f t="shared" si="24"/>
        <v>185.30015410640647</v>
      </c>
      <c r="BW65" s="1">
        <f t="shared" si="24"/>
        <v>189.00615718853456</v>
      </c>
      <c r="BX65" s="1">
        <f t="shared" si="24"/>
        <v>192.7862803323053</v>
      </c>
      <c r="BY65" s="1">
        <f t="shared" si="24"/>
        <v>196.64200593895137</v>
      </c>
      <c r="BZ65" s="1">
        <f t="shared" si="24"/>
        <v>200.57484605773061</v>
      </c>
      <c r="CA65" s="1">
        <f t="shared" si="24"/>
        <v>204.58634297888523</v>
      </c>
      <c r="CB65" s="1">
        <f t="shared" si="24"/>
        <v>208.67806983846293</v>
      </c>
      <c r="CC65" s="1">
        <f t="shared" si="24"/>
        <v>212.85163123523216</v>
      </c>
      <c r="CD65" s="1">
        <f t="shared" si="24"/>
        <v>217.10866385993683</v>
      </c>
      <c r="CE65" s="1">
        <f t="shared" si="24"/>
        <v>221.45083713713558</v>
      </c>
    </row>
    <row r="66" spans="2:83" x14ac:dyDescent="0.35">
      <c r="B66">
        <f t="shared" si="25"/>
        <v>2036</v>
      </c>
      <c r="D66" t="s">
        <v>29</v>
      </c>
      <c r="G66" s="1">
        <f t="shared" si="26"/>
        <v>0</v>
      </c>
      <c r="H66" s="1">
        <f t="shared" si="26"/>
        <v>0</v>
      </c>
      <c r="I66" s="1">
        <f t="shared" si="26"/>
        <v>0</v>
      </c>
      <c r="J66" s="1">
        <f t="shared" si="26"/>
        <v>0</v>
      </c>
      <c r="K66" s="1">
        <f t="shared" si="26"/>
        <v>0</v>
      </c>
      <c r="L66" s="1">
        <f t="shared" si="26"/>
        <v>0</v>
      </c>
      <c r="M66" s="1">
        <f t="shared" si="26"/>
        <v>0</v>
      </c>
      <c r="N66" s="1">
        <f t="shared" si="26"/>
        <v>0</v>
      </c>
      <c r="O66" s="1">
        <f t="shared" si="26"/>
        <v>0</v>
      </c>
      <c r="P66" s="1">
        <f t="shared" si="26"/>
        <v>0</v>
      </c>
      <c r="Q66" s="1">
        <f t="shared" si="20"/>
        <v>0</v>
      </c>
      <c r="R66" s="1">
        <f t="shared" si="20"/>
        <v>0</v>
      </c>
      <c r="S66" s="1">
        <f t="shared" si="20"/>
        <v>82.552872054980824</v>
      </c>
      <c r="T66" s="1">
        <f t="shared" si="20"/>
        <v>84.203929496080448</v>
      </c>
      <c r="U66" s="1">
        <f t="shared" si="20"/>
        <v>85.888008086002046</v>
      </c>
      <c r="V66" s="1">
        <f t="shared" si="20"/>
        <v>87.605768247722082</v>
      </c>
      <c r="W66" s="1">
        <f t="shared" si="20"/>
        <v>89.357883612676531</v>
      </c>
      <c r="X66" s="1">
        <f t="shared" si="21"/>
        <v>91.145041284930059</v>
      </c>
      <c r="Y66" s="1">
        <f t="shared" si="21"/>
        <v>92.96794211062867</v>
      </c>
      <c r="Z66" s="1">
        <f t="shared" si="21"/>
        <v>94.827300952841227</v>
      </c>
      <c r="AA66" s="1">
        <f t="shared" si="21"/>
        <v>96.723846971898055</v>
      </c>
      <c r="AB66" s="1">
        <f t="shared" si="21"/>
        <v>98.658323911336012</v>
      </c>
      <c r="AC66" s="1">
        <f t="shared" si="21"/>
        <v>100.63149038956274</v>
      </c>
      <c r="AD66" s="1">
        <f t="shared" si="21"/>
        <v>102.64412019735398</v>
      </c>
      <c r="AE66" s="1">
        <f t="shared" si="21"/>
        <v>104.69700260130108</v>
      </c>
      <c r="AF66" s="1">
        <f t="shared" si="21"/>
        <v>106.79094265332709</v>
      </c>
      <c r="AG66" s="1">
        <f t="shared" si="21"/>
        <v>108.92676150639365</v>
      </c>
      <c r="AH66" s="1">
        <f t="shared" si="21"/>
        <v>111.10529673652148</v>
      </c>
      <c r="AI66" s="1">
        <f t="shared" si="21"/>
        <v>113.32740267125193</v>
      </c>
      <c r="AJ66" s="1">
        <f t="shared" si="21"/>
        <v>115.59395072467699</v>
      </c>
      <c r="AK66" s="1">
        <f t="shared" si="21"/>
        <v>117.90582973917051</v>
      </c>
      <c r="AL66" s="1">
        <f t="shared" si="21"/>
        <v>120.26394633395391</v>
      </c>
      <c r="AM66" s="1">
        <f t="shared" si="21"/>
        <v>122.669225260633</v>
      </c>
      <c r="AN66" s="1">
        <f t="shared" si="22"/>
        <v>125.12260976584565</v>
      </c>
      <c r="AO66" s="1">
        <f t="shared" si="22"/>
        <v>127.62506196116257</v>
      </c>
      <c r="AP66" s="1">
        <f t="shared" si="22"/>
        <v>130.1775632003858</v>
      </c>
      <c r="AQ66" s="1">
        <f t="shared" si="22"/>
        <v>132.78111446439354</v>
      </c>
      <c r="AR66" s="1">
        <f t="shared" si="22"/>
        <v>135.4367367536814</v>
      </c>
      <c r="AS66" s="1">
        <f t="shared" si="22"/>
        <v>138.14547148875505</v>
      </c>
      <c r="AT66" s="1">
        <f t="shared" si="22"/>
        <v>140.90838091853013</v>
      </c>
      <c r="AU66" s="1">
        <f t="shared" si="22"/>
        <v>143.72654853690074</v>
      </c>
      <c r="AV66" s="1">
        <f t="shared" si="22"/>
        <v>146.60107950763873</v>
      </c>
      <c r="AW66" s="1">
        <f t="shared" si="22"/>
        <v>112.94616424150223</v>
      </c>
      <c r="AX66" s="1">
        <f t="shared" si="22"/>
        <v>115.20508752633228</v>
      </c>
      <c r="AY66" s="1">
        <f t="shared" si="22"/>
        <v>117.50918927685892</v>
      </c>
      <c r="AZ66" s="1">
        <f t="shared" si="22"/>
        <v>119.85937306239609</v>
      </c>
      <c r="BA66" s="1">
        <f t="shared" si="22"/>
        <v>122.25656052364401</v>
      </c>
      <c r="BB66" s="1">
        <f t="shared" si="22"/>
        <v>124.70169173411691</v>
      </c>
      <c r="BC66" s="1">
        <f t="shared" si="22"/>
        <v>127.19572556879925</v>
      </c>
      <c r="BD66" s="1">
        <f t="shared" si="23"/>
        <v>129.73964008017521</v>
      </c>
      <c r="BE66" s="1">
        <f t="shared" si="23"/>
        <v>132.33443288177872</v>
      </c>
      <c r="BF66" s="1">
        <f t="shared" si="23"/>
        <v>134.98112153941429</v>
      </c>
      <c r="BG66" s="1">
        <f t="shared" si="23"/>
        <v>137.6807439702026</v>
      </c>
      <c r="BH66" s="1">
        <f t="shared" si="23"/>
        <v>140.43435884960661</v>
      </c>
      <c r="BI66" s="1">
        <f t="shared" si="23"/>
        <v>143.24304602659876</v>
      </c>
      <c r="BJ66" s="1">
        <f t="shared" si="23"/>
        <v>146.10790694713074</v>
      </c>
      <c r="BK66" s="1">
        <f t="shared" si="23"/>
        <v>149.03006508607336</v>
      </c>
      <c r="BL66" s="1">
        <f t="shared" si="23"/>
        <v>152.0106663877948</v>
      </c>
      <c r="BM66" s="1">
        <f t="shared" si="23"/>
        <v>155.05087971555071</v>
      </c>
      <c r="BN66" s="1">
        <f t="shared" si="23"/>
        <v>158.15189730986174</v>
      </c>
      <c r="BO66" s="1">
        <f t="shared" si="23"/>
        <v>161.31493525605896</v>
      </c>
      <c r="BP66" s="1">
        <f t="shared" si="23"/>
        <v>164.54123396118013</v>
      </c>
      <c r="BQ66" s="1">
        <f t="shared" si="23"/>
        <v>167.83205864040374</v>
      </c>
      <c r="BR66" s="1">
        <f t="shared" si="23"/>
        <v>171.1886998132118</v>
      </c>
      <c r="BS66" s="1">
        <f t="shared" si="23"/>
        <v>174.61247380947606</v>
      </c>
      <c r="BT66" s="1">
        <f t="shared" si="24"/>
        <v>178.10472328566556</v>
      </c>
      <c r="BU66" s="1">
        <f t="shared" si="24"/>
        <v>181.66681775137886</v>
      </c>
      <c r="BV66" s="1">
        <f t="shared" si="24"/>
        <v>185.30015410640644</v>
      </c>
      <c r="BW66" s="1">
        <f t="shared" si="24"/>
        <v>189.00615718853459</v>
      </c>
      <c r="BX66" s="1">
        <f t="shared" si="24"/>
        <v>192.78628033230524</v>
      </c>
      <c r="BY66" s="1">
        <f t="shared" si="24"/>
        <v>196.6420059389514</v>
      </c>
      <c r="BZ66" s="1">
        <f t="shared" si="24"/>
        <v>200.57484605773038</v>
      </c>
      <c r="CA66" s="1">
        <f t="shared" si="24"/>
        <v>204.58634297888523</v>
      </c>
      <c r="CB66" s="1">
        <f t="shared" si="24"/>
        <v>208.67806983846293</v>
      </c>
      <c r="CC66" s="1">
        <f t="shared" si="24"/>
        <v>212.85163123523219</v>
      </c>
      <c r="CD66" s="1">
        <f t="shared" si="24"/>
        <v>217.10866385993683</v>
      </c>
      <c r="CE66" s="1">
        <f t="shared" si="24"/>
        <v>221.45083713713558</v>
      </c>
    </row>
    <row r="67" spans="2:83" x14ac:dyDescent="0.35">
      <c r="B67">
        <f t="shared" si="25"/>
        <v>2037</v>
      </c>
      <c r="D67" t="s">
        <v>29</v>
      </c>
      <c r="G67" s="1">
        <f t="shared" si="26"/>
        <v>0</v>
      </c>
      <c r="H67" s="1">
        <f t="shared" si="26"/>
        <v>0</v>
      </c>
      <c r="I67" s="1">
        <f t="shared" si="26"/>
        <v>0</v>
      </c>
      <c r="J67" s="1">
        <f t="shared" si="26"/>
        <v>0</v>
      </c>
      <c r="K67" s="1">
        <f t="shared" si="26"/>
        <v>0</v>
      </c>
      <c r="L67" s="1">
        <f t="shared" si="26"/>
        <v>0</v>
      </c>
      <c r="M67" s="1">
        <f t="shared" si="26"/>
        <v>0</v>
      </c>
      <c r="N67" s="1">
        <f t="shared" si="26"/>
        <v>0</v>
      </c>
      <c r="O67" s="1">
        <f t="shared" si="26"/>
        <v>0</v>
      </c>
      <c r="P67" s="1">
        <f t="shared" si="26"/>
        <v>0</v>
      </c>
      <c r="Q67" s="1">
        <f t="shared" si="20"/>
        <v>0</v>
      </c>
      <c r="R67" s="1">
        <f t="shared" si="20"/>
        <v>0</v>
      </c>
      <c r="S67" s="1">
        <f t="shared" si="20"/>
        <v>0</v>
      </c>
      <c r="T67" s="1">
        <f t="shared" si="20"/>
        <v>80.82935295548603</v>
      </c>
      <c r="U67" s="1">
        <f t="shared" si="20"/>
        <v>82.445940014595749</v>
      </c>
      <c r="V67" s="1">
        <f t="shared" si="20"/>
        <v>84.094858814887658</v>
      </c>
      <c r="W67" s="1">
        <f t="shared" si="20"/>
        <v>85.776755991185411</v>
      </c>
      <c r="X67" s="1">
        <f t="shared" si="21"/>
        <v>87.492291111009123</v>
      </c>
      <c r="Y67" s="1">
        <f t="shared" si="21"/>
        <v>89.242136933229318</v>
      </c>
      <c r="Z67" s="1">
        <f t="shared" si="21"/>
        <v>91.026979671893898</v>
      </c>
      <c r="AA67" s="1">
        <f t="shared" si="21"/>
        <v>92.847519265331755</v>
      </c>
      <c r="AB67" s="1">
        <f t="shared" si="21"/>
        <v>94.704469650638401</v>
      </c>
      <c r="AC67" s="1">
        <f t="shared" si="21"/>
        <v>96.598559043651164</v>
      </c>
      <c r="AD67" s="1">
        <f t="shared" si="21"/>
        <v>98.530530224524199</v>
      </c>
      <c r="AE67" s="1">
        <f t="shared" si="21"/>
        <v>100.50114082901466</v>
      </c>
      <c r="AF67" s="1">
        <f t="shared" si="21"/>
        <v>102.51116364559498</v>
      </c>
      <c r="AG67" s="1">
        <f t="shared" si="21"/>
        <v>104.56138691850687</v>
      </c>
      <c r="AH67" s="1">
        <f t="shared" si="21"/>
        <v>106.65261465687702</v>
      </c>
      <c r="AI67" s="1">
        <f t="shared" si="21"/>
        <v>108.78566695001453</v>
      </c>
      <c r="AJ67" s="1">
        <f t="shared" si="21"/>
        <v>110.96138028901484</v>
      </c>
      <c r="AK67" s="1">
        <f t="shared" si="21"/>
        <v>113.18060789479514</v>
      </c>
      <c r="AL67" s="1">
        <f t="shared" si="21"/>
        <v>115.44422005269104</v>
      </c>
      <c r="AM67" s="1">
        <f t="shared" si="21"/>
        <v>117.75310445374485</v>
      </c>
      <c r="AN67" s="1">
        <f t="shared" si="22"/>
        <v>120.10816654281976</v>
      </c>
      <c r="AO67" s="1">
        <f t="shared" si="22"/>
        <v>122.51032987367614</v>
      </c>
      <c r="AP67" s="1">
        <f t="shared" si="22"/>
        <v>124.96053647114967</v>
      </c>
      <c r="AQ67" s="1">
        <f t="shared" si="22"/>
        <v>127.45974720057265</v>
      </c>
      <c r="AR67" s="1">
        <f t="shared" si="22"/>
        <v>130.0089421445841</v>
      </c>
      <c r="AS67" s="1">
        <f t="shared" si="22"/>
        <v>132.60912098747579</v>
      </c>
      <c r="AT67" s="1">
        <f t="shared" si="22"/>
        <v>135.26130340722531</v>
      </c>
      <c r="AU67" s="1">
        <f t="shared" si="22"/>
        <v>137.96652947536978</v>
      </c>
      <c r="AV67" s="1">
        <f t="shared" si="22"/>
        <v>140.72586006487722</v>
      </c>
      <c r="AW67" s="1">
        <f t="shared" si="22"/>
        <v>143.54037726617474</v>
      </c>
      <c r="AX67" s="1">
        <f t="shared" si="22"/>
        <v>115.20508752633228</v>
      </c>
      <c r="AY67" s="1">
        <f t="shared" si="22"/>
        <v>117.50918927685892</v>
      </c>
      <c r="AZ67" s="1">
        <f t="shared" si="22"/>
        <v>119.8593730623961</v>
      </c>
      <c r="BA67" s="1">
        <f t="shared" si="22"/>
        <v>122.25656052364401</v>
      </c>
      <c r="BB67" s="1">
        <f t="shared" si="22"/>
        <v>124.70169173411691</v>
      </c>
      <c r="BC67" s="1">
        <f t="shared" si="22"/>
        <v>127.19572556879925</v>
      </c>
      <c r="BD67" s="1">
        <f t="shared" si="23"/>
        <v>129.73964008017523</v>
      </c>
      <c r="BE67" s="1">
        <f t="shared" si="23"/>
        <v>132.33443288177872</v>
      </c>
      <c r="BF67" s="1">
        <f t="shared" si="23"/>
        <v>134.98112153941429</v>
      </c>
      <c r="BG67" s="1">
        <f t="shared" si="23"/>
        <v>137.68074397020257</v>
      </c>
      <c r="BH67" s="1">
        <f t="shared" si="23"/>
        <v>140.43435884960664</v>
      </c>
      <c r="BI67" s="1">
        <f t="shared" si="23"/>
        <v>143.24304602659876</v>
      </c>
      <c r="BJ67" s="1">
        <f t="shared" si="23"/>
        <v>146.10790694713074</v>
      </c>
      <c r="BK67" s="1">
        <f t="shared" si="23"/>
        <v>149.03006508607336</v>
      </c>
      <c r="BL67" s="1">
        <f t="shared" si="23"/>
        <v>152.01066638779483</v>
      </c>
      <c r="BM67" s="1">
        <f t="shared" si="23"/>
        <v>155.05087971555068</v>
      </c>
      <c r="BN67" s="1">
        <f t="shared" si="23"/>
        <v>158.15189730986174</v>
      </c>
      <c r="BO67" s="1">
        <f t="shared" si="23"/>
        <v>161.31493525605899</v>
      </c>
      <c r="BP67" s="1">
        <f t="shared" si="23"/>
        <v>164.54123396118013</v>
      </c>
      <c r="BQ67" s="1">
        <f t="shared" si="23"/>
        <v>167.83205864040374</v>
      </c>
      <c r="BR67" s="1">
        <f t="shared" si="23"/>
        <v>171.18869981321183</v>
      </c>
      <c r="BS67" s="1">
        <f t="shared" si="23"/>
        <v>174.61247380947606</v>
      </c>
      <c r="BT67" s="1">
        <f t="shared" si="24"/>
        <v>178.10472328566559</v>
      </c>
      <c r="BU67" s="1">
        <f t="shared" si="24"/>
        <v>181.66681775137886</v>
      </c>
      <c r="BV67" s="1">
        <f t="shared" si="24"/>
        <v>185.30015410640644</v>
      </c>
      <c r="BW67" s="1">
        <f t="shared" si="24"/>
        <v>189.00615718853459</v>
      </c>
      <c r="BX67" s="1">
        <f t="shared" si="24"/>
        <v>192.7862803323053</v>
      </c>
      <c r="BY67" s="1">
        <f t="shared" si="24"/>
        <v>196.64200593895137</v>
      </c>
      <c r="BZ67" s="1">
        <f t="shared" si="24"/>
        <v>200.57484605773044</v>
      </c>
      <c r="CA67" s="1">
        <f t="shared" si="24"/>
        <v>204.586342978885</v>
      </c>
      <c r="CB67" s="1">
        <f t="shared" si="24"/>
        <v>208.67806983846293</v>
      </c>
      <c r="CC67" s="1">
        <f t="shared" si="24"/>
        <v>212.85163123523219</v>
      </c>
      <c r="CD67" s="1">
        <f t="shared" si="24"/>
        <v>217.10866385993683</v>
      </c>
      <c r="CE67" s="1">
        <f t="shared" si="24"/>
        <v>221.45083713713555</v>
      </c>
    </row>
    <row r="68" spans="2:83" x14ac:dyDescent="0.35">
      <c r="B68">
        <f t="shared" si="25"/>
        <v>2038</v>
      </c>
      <c r="D68" t="s">
        <v>29</v>
      </c>
      <c r="G68" s="1">
        <f t="shared" si="26"/>
        <v>0</v>
      </c>
      <c r="H68" s="1">
        <f t="shared" si="26"/>
        <v>0</v>
      </c>
      <c r="I68" s="1">
        <f t="shared" si="26"/>
        <v>0</v>
      </c>
      <c r="J68" s="1">
        <f t="shared" si="26"/>
        <v>0</v>
      </c>
      <c r="K68" s="1">
        <f t="shared" si="26"/>
        <v>0</v>
      </c>
      <c r="L68" s="1">
        <f t="shared" si="26"/>
        <v>0</v>
      </c>
      <c r="M68" s="1">
        <f t="shared" si="26"/>
        <v>0</v>
      </c>
      <c r="N68" s="1">
        <f t="shared" si="26"/>
        <v>0</v>
      </c>
      <c r="O68" s="1">
        <f t="shared" si="26"/>
        <v>0</v>
      </c>
      <c r="P68" s="1">
        <f t="shared" si="26"/>
        <v>0</v>
      </c>
      <c r="Q68" s="1">
        <f t="shared" si="20"/>
        <v>0</v>
      </c>
      <c r="R68" s="1">
        <f t="shared" si="20"/>
        <v>0</v>
      </c>
      <c r="S68" s="1">
        <f t="shared" si="20"/>
        <v>0</v>
      </c>
      <c r="T68" s="1">
        <f t="shared" si="20"/>
        <v>0</v>
      </c>
      <c r="U68" s="1">
        <f t="shared" si="20"/>
        <v>79.141817075137681</v>
      </c>
      <c r="V68" s="1">
        <f t="shared" si="20"/>
        <v>80.724653416640436</v>
      </c>
      <c r="W68" s="1">
        <f t="shared" si="20"/>
        <v>82.339146484973242</v>
      </c>
      <c r="X68" s="1">
        <f t="shared" si="21"/>
        <v>83.985929414672697</v>
      </c>
      <c r="Y68" s="1">
        <f t="shared" si="21"/>
        <v>85.665648002966165</v>
      </c>
      <c r="Z68" s="1">
        <f t="shared" si="21"/>
        <v>87.378960963025492</v>
      </c>
      <c r="AA68" s="1">
        <f t="shared" si="21"/>
        <v>89.126540182286007</v>
      </c>
      <c r="AB68" s="1">
        <f t="shared" si="21"/>
        <v>90.909070985931706</v>
      </c>
      <c r="AC68" s="1">
        <f t="shared" si="21"/>
        <v>92.727252405650347</v>
      </c>
      <c r="AD68" s="1">
        <f t="shared" si="21"/>
        <v>94.581797453763343</v>
      </c>
      <c r="AE68" s="1">
        <f t="shared" si="21"/>
        <v>96.473433402838623</v>
      </c>
      <c r="AF68" s="1">
        <f t="shared" si="21"/>
        <v>98.402902070895379</v>
      </c>
      <c r="AG68" s="1">
        <f t="shared" si="21"/>
        <v>100.3709601123133</v>
      </c>
      <c r="AH68" s="1">
        <f t="shared" si="21"/>
        <v>102.37837931455955</v>
      </c>
      <c r="AI68" s="1">
        <f t="shared" si="21"/>
        <v>104.42594690085076</v>
      </c>
      <c r="AJ68" s="1">
        <f t="shared" si="21"/>
        <v>106.51446583886775</v>
      </c>
      <c r="AK68" s="1">
        <f t="shared" si="21"/>
        <v>108.64475515564511</v>
      </c>
      <c r="AL68" s="1">
        <f t="shared" si="21"/>
        <v>110.81765025875804</v>
      </c>
      <c r="AM68" s="1">
        <f t="shared" si="21"/>
        <v>113.03400326393319</v>
      </c>
      <c r="AN68" s="1">
        <f t="shared" si="22"/>
        <v>115.29468332921184</v>
      </c>
      <c r="AO68" s="1">
        <f t="shared" si="22"/>
        <v>117.60057699579609</v>
      </c>
      <c r="AP68" s="1">
        <f t="shared" si="22"/>
        <v>119.952588535712</v>
      </c>
      <c r="AQ68" s="1">
        <f t="shared" si="22"/>
        <v>122.35164030642625</v>
      </c>
      <c r="AR68" s="1">
        <f t="shared" si="22"/>
        <v>124.79867311255475</v>
      </c>
      <c r="AS68" s="1">
        <f t="shared" si="22"/>
        <v>127.29464657480585</v>
      </c>
      <c r="AT68" s="1">
        <f t="shared" si="22"/>
        <v>129.84053950630198</v>
      </c>
      <c r="AU68" s="1">
        <f t="shared" si="22"/>
        <v>132.43735029642801</v>
      </c>
      <c r="AV68" s="1">
        <f t="shared" si="22"/>
        <v>135.08609730235656</v>
      </c>
      <c r="AW68" s="1">
        <f t="shared" si="22"/>
        <v>137.78781924840371</v>
      </c>
      <c r="AX68" s="1">
        <f t="shared" si="22"/>
        <v>140.54357563337177</v>
      </c>
      <c r="AY68" s="1">
        <f t="shared" si="22"/>
        <v>117.50918927685892</v>
      </c>
      <c r="AZ68" s="1">
        <f t="shared" si="22"/>
        <v>119.8593730623961</v>
      </c>
      <c r="BA68" s="1">
        <f t="shared" si="22"/>
        <v>122.25656052364401</v>
      </c>
      <c r="BB68" s="1">
        <f t="shared" si="22"/>
        <v>124.70169173411689</v>
      </c>
      <c r="BC68" s="1">
        <f t="shared" si="22"/>
        <v>127.19572556879923</v>
      </c>
      <c r="BD68" s="1">
        <f t="shared" si="23"/>
        <v>129.73964008017523</v>
      </c>
      <c r="BE68" s="1">
        <f t="shared" si="23"/>
        <v>132.33443288177872</v>
      </c>
      <c r="BF68" s="1">
        <f t="shared" si="23"/>
        <v>134.98112153941429</v>
      </c>
      <c r="BG68" s="1">
        <f t="shared" si="23"/>
        <v>137.68074397020257</v>
      </c>
      <c r="BH68" s="1">
        <f t="shared" si="23"/>
        <v>140.43435884960664</v>
      </c>
      <c r="BI68" s="1">
        <f t="shared" si="23"/>
        <v>143.24304602659876</v>
      </c>
      <c r="BJ68" s="1">
        <f t="shared" si="23"/>
        <v>146.10790694713072</v>
      </c>
      <c r="BK68" s="1">
        <f t="shared" si="23"/>
        <v>149.03006508607336</v>
      </c>
      <c r="BL68" s="1">
        <f t="shared" si="23"/>
        <v>152.01066638779483</v>
      </c>
      <c r="BM68" s="1">
        <f t="shared" si="23"/>
        <v>155.05087971555074</v>
      </c>
      <c r="BN68" s="1">
        <f t="shared" si="23"/>
        <v>158.15189730986171</v>
      </c>
      <c r="BO68" s="1">
        <f t="shared" si="23"/>
        <v>161.31493525605896</v>
      </c>
      <c r="BP68" s="1">
        <f t="shared" si="23"/>
        <v>164.54123396118015</v>
      </c>
      <c r="BQ68" s="1">
        <f t="shared" si="23"/>
        <v>167.83205864040374</v>
      </c>
      <c r="BR68" s="1">
        <f t="shared" si="23"/>
        <v>171.1886998132118</v>
      </c>
      <c r="BS68" s="1">
        <f t="shared" si="23"/>
        <v>174.61247380947606</v>
      </c>
      <c r="BT68" s="1">
        <f t="shared" si="24"/>
        <v>178.10472328566556</v>
      </c>
      <c r="BU68" s="1">
        <f t="shared" si="24"/>
        <v>181.66681775137889</v>
      </c>
      <c r="BV68" s="1">
        <f t="shared" si="24"/>
        <v>185.30015410640644</v>
      </c>
      <c r="BW68" s="1">
        <f t="shared" si="24"/>
        <v>189.00615718853456</v>
      </c>
      <c r="BX68" s="1">
        <f t="shared" si="24"/>
        <v>192.78628033230527</v>
      </c>
      <c r="BY68" s="1">
        <f t="shared" si="24"/>
        <v>196.6420059389514</v>
      </c>
      <c r="BZ68" s="1">
        <f t="shared" si="24"/>
        <v>200.57484605773038</v>
      </c>
      <c r="CA68" s="1">
        <f t="shared" si="24"/>
        <v>204.58634297888503</v>
      </c>
      <c r="CB68" s="1">
        <f t="shared" si="24"/>
        <v>208.6780698384627</v>
      </c>
      <c r="CC68" s="1">
        <f t="shared" si="24"/>
        <v>212.85163123523219</v>
      </c>
      <c r="CD68" s="1">
        <f t="shared" si="24"/>
        <v>217.10866385993683</v>
      </c>
      <c r="CE68" s="1">
        <f t="shared" si="24"/>
        <v>221.45083713713558</v>
      </c>
    </row>
    <row r="69" spans="2:83" x14ac:dyDescent="0.35">
      <c r="B69">
        <f t="shared" si="25"/>
        <v>2039</v>
      </c>
      <c r="D69" t="s">
        <v>29</v>
      </c>
      <c r="G69" s="1">
        <f t="shared" si="26"/>
        <v>0</v>
      </c>
      <c r="H69" s="1">
        <f t="shared" si="26"/>
        <v>0</v>
      </c>
      <c r="I69" s="1">
        <f t="shared" si="26"/>
        <v>0</v>
      </c>
      <c r="J69" s="1">
        <f t="shared" si="26"/>
        <v>0</v>
      </c>
      <c r="K69" s="1">
        <f t="shared" si="26"/>
        <v>0</v>
      </c>
      <c r="L69" s="1">
        <f t="shared" si="26"/>
        <v>0</v>
      </c>
      <c r="M69" s="1">
        <f t="shared" si="26"/>
        <v>0</v>
      </c>
      <c r="N69" s="1">
        <f t="shared" si="26"/>
        <v>0</v>
      </c>
      <c r="O69" s="1">
        <f t="shared" si="26"/>
        <v>0</v>
      </c>
      <c r="P69" s="1">
        <f t="shared" si="26"/>
        <v>0</v>
      </c>
      <c r="Q69" s="1">
        <f t="shared" si="20"/>
        <v>0</v>
      </c>
      <c r="R69" s="1">
        <f t="shared" si="20"/>
        <v>0</v>
      </c>
      <c r="S69" s="1">
        <f t="shared" si="20"/>
        <v>0</v>
      </c>
      <c r="T69" s="1">
        <f t="shared" si="20"/>
        <v>0</v>
      </c>
      <c r="U69" s="1">
        <f t="shared" si="20"/>
        <v>0</v>
      </c>
      <c r="V69" s="1">
        <f t="shared" si="20"/>
        <v>77.489513164900885</v>
      </c>
      <c r="W69" s="1">
        <f t="shared" si="20"/>
        <v>79.039303428198906</v>
      </c>
      <c r="X69" s="1">
        <f t="shared" si="21"/>
        <v>80.620089496762873</v>
      </c>
      <c r="Y69" s="1">
        <f t="shared" si="21"/>
        <v>82.232491286698135</v>
      </c>
      <c r="Z69" s="1">
        <f t="shared" si="21"/>
        <v>83.877141112432099</v>
      </c>
      <c r="AA69" s="1">
        <f t="shared" si="21"/>
        <v>85.554683934680739</v>
      </c>
      <c r="AB69" s="1">
        <f t="shared" si="21"/>
        <v>87.265777613374368</v>
      </c>
      <c r="AC69" s="1">
        <f t="shared" si="21"/>
        <v>89.011093165641824</v>
      </c>
      <c r="AD69" s="1">
        <f t="shared" si="21"/>
        <v>90.791315028954671</v>
      </c>
      <c r="AE69" s="1">
        <f t="shared" si="21"/>
        <v>92.607141329533775</v>
      </c>
      <c r="AF69" s="1">
        <f t="shared" si="21"/>
        <v>94.459284156124454</v>
      </c>
      <c r="AG69" s="1">
        <f t="shared" si="21"/>
        <v>96.348469839246917</v>
      </c>
      <c r="AH69" s="1">
        <f t="shared" si="21"/>
        <v>98.275439236031872</v>
      </c>
      <c r="AI69" s="1">
        <f t="shared" si="21"/>
        <v>100.24094802075251</v>
      </c>
      <c r="AJ69" s="1">
        <f t="shared" si="21"/>
        <v>102.24576698116756</v>
      </c>
      <c r="AK69" s="1">
        <f t="shared" si="21"/>
        <v>104.29068232079089</v>
      </c>
      <c r="AL69" s="1">
        <f t="shared" si="21"/>
        <v>106.37649596720672</v>
      </c>
      <c r="AM69" s="1">
        <f t="shared" ref="AK69:AZ81" si="27">IF($B69&lt;=AM$28,INDEX($G$34:$CE$34,MATCH(MIN($B69+INT((AM$28-$B69)/$E$9)*$E$9),$G$28:$CE$28,0)),0)*(1+$E$12)^(MOD(AM$28-$B69,$E$9))</f>
        <v>108.50402588655086</v>
      </c>
      <c r="AN69" s="1">
        <f t="shared" si="27"/>
        <v>110.67410640428187</v>
      </c>
      <c r="AO69" s="1">
        <f t="shared" si="27"/>
        <v>112.8875885323675</v>
      </c>
      <c r="AP69" s="1">
        <f t="shared" si="27"/>
        <v>115.14534030301486</v>
      </c>
      <c r="AQ69" s="1">
        <f t="shared" si="27"/>
        <v>117.44824710907515</v>
      </c>
      <c r="AR69" s="1">
        <f t="shared" si="27"/>
        <v>119.79721205125666</v>
      </c>
      <c r="AS69" s="1">
        <f t="shared" si="27"/>
        <v>122.19315629228178</v>
      </c>
      <c r="AT69" s="1">
        <f t="shared" si="27"/>
        <v>124.63701941812742</v>
      </c>
      <c r="AU69" s="1">
        <f t="shared" si="22"/>
        <v>127.12975980648997</v>
      </c>
      <c r="AV69" s="1">
        <f t="shared" si="22"/>
        <v>129.67235500261978</v>
      </c>
      <c r="AW69" s="1">
        <f t="shared" si="22"/>
        <v>132.26580210267215</v>
      </c>
      <c r="AX69" s="1">
        <f t="shared" si="22"/>
        <v>134.91111814472563</v>
      </c>
      <c r="AY69" s="1">
        <f t="shared" si="22"/>
        <v>137.60934050762012</v>
      </c>
      <c r="AZ69" s="1">
        <f t="shared" si="22"/>
        <v>119.8593730623961</v>
      </c>
      <c r="BA69" s="1">
        <f t="shared" si="22"/>
        <v>122.25656052364403</v>
      </c>
      <c r="BB69" s="1">
        <f t="shared" si="22"/>
        <v>124.70169173411691</v>
      </c>
      <c r="BC69" s="1">
        <f t="shared" si="22"/>
        <v>127.19572556879923</v>
      </c>
      <c r="BD69" s="1">
        <f t="shared" si="23"/>
        <v>129.73964008017523</v>
      </c>
      <c r="BE69" s="1">
        <f t="shared" si="23"/>
        <v>132.33443288177872</v>
      </c>
      <c r="BF69" s="1">
        <f t="shared" si="23"/>
        <v>134.98112153941432</v>
      </c>
      <c r="BG69" s="1">
        <f t="shared" si="23"/>
        <v>137.68074397020257</v>
      </c>
      <c r="BH69" s="1">
        <f t="shared" si="23"/>
        <v>140.43435884960664</v>
      </c>
      <c r="BI69" s="1">
        <f t="shared" si="23"/>
        <v>143.24304602659876</v>
      </c>
      <c r="BJ69" s="1">
        <f t="shared" si="23"/>
        <v>146.10790694713074</v>
      </c>
      <c r="BK69" s="1">
        <f t="shared" si="23"/>
        <v>149.03006508607334</v>
      </c>
      <c r="BL69" s="1">
        <f t="shared" si="23"/>
        <v>152.01066638779483</v>
      </c>
      <c r="BM69" s="1">
        <f t="shared" si="23"/>
        <v>155.05087971555071</v>
      </c>
      <c r="BN69" s="1">
        <f t="shared" si="23"/>
        <v>158.15189730986174</v>
      </c>
      <c r="BO69" s="1">
        <f t="shared" si="23"/>
        <v>161.31493525605893</v>
      </c>
      <c r="BP69" s="1">
        <f t="shared" si="23"/>
        <v>164.54123396118015</v>
      </c>
      <c r="BQ69" s="1">
        <f t="shared" si="23"/>
        <v>167.83205864040377</v>
      </c>
      <c r="BR69" s="1">
        <f t="shared" si="23"/>
        <v>171.18869981321183</v>
      </c>
      <c r="BS69" s="1">
        <f t="shared" ref="BO69:CD81" si="28">IF($B69&lt;=BS$28,INDEX($G$34:$CE$34,MATCH(MIN($B69+INT((BS$28-$B69)/$E$9)*$E$9),$G$28:$CE$28,0)),0)*(1+$E$12)^(MOD(BS$28-$B69,$E$9))</f>
        <v>174.61247380947606</v>
      </c>
      <c r="BT69" s="1">
        <f t="shared" si="28"/>
        <v>178.10472328566559</v>
      </c>
      <c r="BU69" s="1">
        <f t="shared" si="28"/>
        <v>181.66681775137889</v>
      </c>
      <c r="BV69" s="1">
        <f t="shared" si="28"/>
        <v>185.30015410640647</v>
      </c>
      <c r="BW69" s="1">
        <f t="shared" si="28"/>
        <v>189.00615718853456</v>
      </c>
      <c r="BX69" s="1">
        <f t="shared" si="28"/>
        <v>192.78628033230527</v>
      </c>
      <c r="BY69" s="1">
        <f t="shared" si="24"/>
        <v>196.64200593895137</v>
      </c>
      <c r="BZ69" s="1">
        <f t="shared" si="24"/>
        <v>200.57484605773041</v>
      </c>
      <c r="CA69" s="1">
        <f t="shared" si="24"/>
        <v>204.586342978885</v>
      </c>
      <c r="CB69" s="1">
        <f t="shared" si="24"/>
        <v>208.67806983846273</v>
      </c>
      <c r="CC69" s="1">
        <f t="shared" si="24"/>
        <v>212.85163123523196</v>
      </c>
      <c r="CD69" s="1">
        <f t="shared" si="24"/>
        <v>217.10866385993683</v>
      </c>
      <c r="CE69" s="1">
        <f t="shared" si="24"/>
        <v>221.45083713713558</v>
      </c>
    </row>
    <row r="70" spans="2:83" x14ac:dyDescent="0.35">
      <c r="B70">
        <f t="shared" si="25"/>
        <v>2040</v>
      </c>
      <c r="D70" t="s">
        <v>29</v>
      </c>
      <c r="G70" s="1">
        <f t="shared" si="26"/>
        <v>0</v>
      </c>
      <c r="H70" s="1">
        <f t="shared" si="26"/>
        <v>0</v>
      </c>
      <c r="I70" s="1">
        <f t="shared" si="26"/>
        <v>0</v>
      </c>
      <c r="J70" s="1">
        <f t="shared" si="26"/>
        <v>0</v>
      </c>
      <c r="K70" s="1">
        <f t="shared" si="26"/>
        <v>0</v>
      </c>
      <c r="L70" s="1">
        <f t="shared" si="26"/>
        <v>0</v>
      </c>
      <c r="M70" s="1">
        <f t="shared" si="26"/>
        <v>0</v>
      </c>
      <c r="N70" s="1">
        <f t="shared" si="26"/>
        <v>0</v>
      </c>
      <c r="O70" s="1">
        <f t="shared" si="26"/>
        <v>0</v>
      </c>
      <c r="P70" s="1">
        <f t="shared" si="26"/>
        <v>0</v>
      </c>
      <c r="Q70" s="1">
        <f t="shared" si="26"/>
        <v>0</v>
      </c>
      <c r="R70" s="1">
        <f t="shared" si="26"/>
        <v>0</v>
      </c>
      <c r="S70" s="1">
        <f t="shared" si="26"/>
        <v>0</v>
      </c>
      <c r="T70" s="1">
        <f t="shared" si="26"/>
        <v>0</v>
      </c>
      <c r="U70" s="1">
        <f t="shared" si="26"/>
        <v>0</v>
      </c>
      <c r="V70" s="1">
        <f t="shared" si="26"/>
        <v>0</v>
      </c>
      <c r="W70" s="1">
        <f t="shared" ref="W70:AJ81" si="29">IF($B70&lt;=W$28,INDEX($G$34:$CE$34,MATCH(MIN($B70+INT((W$28-$B70)/$E$9)*$E$9),$G$28:$CE$28,0)),0)*(1+$E$12)^(MOD(W$28-$B70,$E$9))</f>
        <v>76.408879271273264</v>
      </c>
      <c r="X70" s="1">
        <f t="shared" si="29"/>
        <v>77.937056856698732</v>
      </c>
      <c r="Y70" s="1">
        <f t="shared" si="29"/>
        <v>79.49579799383271</v>
      </c>
      <c r="Z70" s="1">
        <f t="shared" si="29"/>
        <v>81.085713953709359</v>
      </c>
      <c r="AA70" s="1">
        <f t="shared" si="29"/>
        <v>82.707428232783542</v>
      </c>
      <c r="AB70" s="1">
        <f t="shared" si="29"/>
        <v>84.361576797439213</v>
      </c>
      <c r="AC70" s="1">
        <f t="shared" si="29"/>
        <v>86.04880833338801</v>
      </c>
      <c r="AD70" s="1">
        <f t="shared" si="29"/>
        <v>87.769784500055749</v>
      </c>
      <c r="AE70" s="1">
        <f t="shared" si="29"/>
        <v>89.525180190056872</v>
      </c>
      <c r="AF70" s="1">
        <f t="shared" si="29"/>
        <v>91.315683793858014</v>
      </c>
      <c r="AG70" s="1">
        <f t="shared" si="29"/>
        <v>93.141997469735173</v>
      </c>
      <c r="AH70" s="1">
        <f t="shared" si="29"/>
        <v>95.004837419129856</v>
      </c>
      <c r="AI70" s="1">
        <f t="shared" si="29"/>
        <v>96.904934167512465</v>
      </c>
      <c r="AJ70" s="1">
        <f t="shared" si="29"/>
        <v>98.843032850862713</v>
      </c>
      <c r="AK70" s="1">
        <f t="shared" si="27"/>
        <v>100.81989350787998</v>
      </c>
      <c r="AL70" s="1">
        <f t="shared" si="27"/>
        <v>102.83629137803754</v>
      </c>
      <c r="AM70" s="1">
        <f t="shared" si="27"/>
        <v>104.89301720559831</v>
      </c>
      <c r="AN70" s="1">
        <f t="shared" si="27"/>
        <v>106.99087754971029</v>
      </c>
      <c r="AO70" s="1">
        <f t="shared" si="27"/>
        <v>109.13069510070449</v>
      </c>
      <c r="AP70" s="1">
        <f t="shared" si="27"/>
        <v>111.31330900271857</v>
      </c>
      <c r="AQ70" s="1">
        <f t="shared" si="27"/>
        <v>113.53957518277295</v>
      </c>
      <c r="AR70" s="1">
        <f t="shared" si="27"/>
        <v>115.81036668642841</v>
      </c>
      <c r="AS70" s="1">
        <f t="shared" si="27"/>
        <v>118.12657402015698</v>
      </c>
      <c r="AT70" s="1">
        <f t="shared" si="27"/>
        <v>120.4891055005601</v>
      </c>
      <c r="AU70" s="1">
        <f t="shared" si="27"/>
        <v>122.89888761057131</v>
      </c>
      <c r="AV70" s="1">
        <f t="shared" si="27"/>
        <v>125.35686536278273</v>
      </c>
      <c r="AW70" s="1">
        <f t="shared" si="27"/>
        <v>127.8640026700384</v>
      </c>
      <c r="AX70" s="1">
        <f t="shared" si="27"/>
        <v>130.42128272343913</v>
      </c>
      <c r="AY70" s="1">
        <f t="shared" si="27"/>
        <v>133.02970837790795</v>
      </c>
      <c r="AZ70" s="1">
        <f t="shared" si="27"/>
        <v>135.6903025454661</v>
      </c>
      <c r="BA70" s="1">
        <f t="shared" ref="BA70:BN81" si="30">IF($B70&lt;=BA$28,INDEX($G$34:$CE$34,MATCH(MIN($B70+INT((BA$28-$B70)/$E$9)*$E$9),$G$28:$CE$28,0)),0)*(1+$E$12)^(MOD(BA$28-$B70,$E$9))</f>
        <v>122.25656052364403</v>
      </c>
      <c r="BB70" s="1">
        <f t="shared" si="30"/>
        <v>124.70169173411691</v>
      </c>
      <c r="BC70" s="1">
        <f t="shared" si="30"/>
        <v>127.19572556879925</v>
      </c>
      <c r="BD70" s="1">
        <f t="shared" si="30"/>
        <v>129.73964008017523</v>
      </c>
      <c r="BE70" s="1">
        <f t="shared" si="30"/>
        <v>132.33443288177872</v>
      </c>
      <c r="BF70" s="1">
        <f t="shared" si="30"/>
        <v>134.98112153941432</v>
      </c>
      <c r="BG70" s="1">
        <f t="shared" si="30"/>
        <v>137.6807439702026</v>
      </c>
      <c r="BH70" s="1">
        <f t="shared" si="30"/>
        <v>140.43435884960664</v>
      </c>
      <c r="BI70" s="1">
        <f t="shared" si="30"/>
        <v>143.24304602659876</v>
      </c>
      <c r="BJ70" s="1">
        <f t="shared" si="30"/>
        <v>146.10790694713074</v>
      </c>
      <c r="BK70" s="1">
        <f t="shared" si="30"/>
        <v>149.03006508607336</v>
      </c>
      <c r="BL70" s="1">
        <f t="shared" si="30"/>
        <v>152.0106663877948</v>
      </c>
      <c r="BM70" s="1">
        <f t="shared" si="30"/>
        <v>155.05087971555074</v>
      </c>
      <c r="BN70" s="1">
        <f t="shared" si="30"/>
        <v>158.15189730986174</v>
      </c>
      <c r="BO70" s="1">
        <f t="shared" si="28"/>
        <v>161.31493525605899</v>
      </c>
      <c r="BP70" s="1">
        <f t="shared" si="28"/>
        <v>164.54123396118013</v>
      </c>
      <c r="BQ70" s="1">
        <f t="shared" si="28"/>
        <v>167.83205864040374</v>
      </c>
      <c r="BR70" s="1">
        <f t="shared" si="28"/>
        <v>171.18869981321183</v>
      </c>
      <c r="BS70" s="1">
        <f t="shared" si="28"/>
        <v>174.61247380947606</v>
      </c>
      <c r="BT70" s="1">
        <f t="shared" si="28"/>
        <v>178.10472328566559</v>
      </c>
      <c r="BU70" s="1">
        <f t="shared" si="28"/>
        <v>181.66681775137891</v>
      </c>
      <c r="BV70" s="1">
        <f t="shared" si="28"/>
        <v>185.30015410640647</v>
      </c>
      <c r="BW70" s="1">
        <f t="shared" si="28"/>
        <v>189.00615718853462</v>
      </c>
      <c r="BX70" s="1">
        <f t="shared" si="28"/>
        <v>192.78628033230527</v>
      </c>
      <c r="BY70" s="1">
        <f t="shared" si="28"/>
        <v>196.64200593895137</v>
      </c>
      <c r="BZ70" s="1">
        <f t="shared" si="28"/>
        <v>200.57484605773041</v>
      </c>
      <c r="CA70" s="1">
        <f t="shared" si="28"/>
        <v>204.58634297888503</v>
      </c>
      <c r="CB70" s="1">
        <f t="shared" si="28"/>
        <v>208.6780698384627</v>
      </c>
      <c r="CC70" s="1">
        <f t="shared" si="28"/>
        <v>212.85163123523199</v>
      </c>
      <c r="CD70" s="1">
        <f t="shared" si="28"/>
        <v>217.1086638599366</v>
      </c>
      <c r="CE70" s="1">
        <f t="shared" ref="BY70:CE81" si="31">IF($B70&lt;=CE$28,INDEX($G$34:$CE$34,MATCH(MIN($B70+INT((CE$28-$B70)/$E$9)*$E$9),$G$28:$CE$28,0)),0)*(1+$E$12)^(MOD(CE$28-$B70,$E$9))</f>
        <v>221.45083713713558</v>
      </c>
    </row>
    <row r="71" spans="2:83" x14ac:dyDescent="0.35">
      <c r="B71">
        <f t="shared" si="25"/>
        <v>2041</v>
      </c>
      <c r="D71" t="s">
        <v>29</v>
      </c>
      <c r="G71" s="1">
        <f t="shared" ref="G71:V81" si="32">IF($B71&lt;=G$28,INDEX($G$34:$CE$34,MATCH(MIN($B71+INT((G$28-$B71)/$E$9)*$E$9),$G$28:$CE$28,0)),0)*(1+$E$12)^(MOD(G$28-$B71,$E$9))</f>
        <v>0</v>
      </c>
      <c r="H71" s="1">
        <f t="shared" si="32"/>
        <v>0</v>
      </c>
      <c r="I71" s="1">
        <f t="shared" si="32"/>
        <v>0</v>
      </c>
      <c r="J71" s="1">
        <f t="shared" si="32"/>
        <v>0</v>
      </c>
      <c r="K71" s="1">
        <f t="shared" si="32"/>
        <v>0</v>
      </c>
      <c r="L71" s="1">
        <f t="shared" si="32"/>
        <v>0</v>
      </c>
      <c r="M71" s="1">
        <f t="shared" si="32"/>
        <v>0</v>
      </c>
      <c r="N71" s="1">
        <f t="shared" si="32"/>
        <v>0</v>
      </c>
      <c r="O71" s="1">
        <f t="shared" si="32"/>
        <v>0</v>
      </c>
      <c r="P71" s="1">
        <f t="shared" si="32"/>
        <v>0</v>
      </c>
      <c r="Q71" s="1">
        <f t="shared" si="32"/>
        <v>0</v>
      </c>
      <c r="R71" s="1">
        <f t="shared" si="32"/>
        <v>0</v>
      </c>
      <c r="S71" s="1">
        <f t="shared" si="32"/>
        <v>0</v>
      </c>
      <c r="T71" s="1">
        <f t="shared" si="32"/>
        <v>0</v>
      </c>
      <c r="U71" s="1">
        <f t="shared" si="32"/>
        <v>0</v>
      </c>
      <c r="V71" s="1">
        <f t="shared" si="32"/>
        <v>0</v>
      </c>
      <c r="W71" s="1">
        <f t="shared" si="29"/>
        <v>0</v>
      </c>
      <c r="X71" s="1">
        <f t="shared" si="29"/>
        <v>76.027137586943198</v>
      </c>
      <c r="Y71" s="1">
        <f t="shared" si="29"/>
        <v>77.547680338682056</v>
      </c>
      <c r="Z71" s="1">
        <f t="shared" si="29"/>
        <v>79.098633945455703</v>
      </c>
      <c r="AA71" s="1">
        <f t="shared" si="29"/>
        <v>80.680606624364813</v>
      </c>
      <c r="AB71" s="1">
        <f t="shared" si="29"/>
        <v>82.294218756852118</v>
      </c>
      <c r="AC71" s="1">
        <f t="shared" si="29"/>
        <v>83.940103131989162</v>
      </c>
      <c r="AD71" s="1">
        <f t="shared" si="29"/>
        <v>85.618905194628951</v>
      </c>
      <c r="AE71" s="1">
        <f t="shared" si="29"/>
        <v>87.331283298521498</v>
      </c>
      <c r="AF71" s="1">
        <f t="shared" si="29"/>
        <v>89.07790896449194</v>
      </c>
      <c r="AG71" s="1">
        <f t="shared" si="29"/>
        <v>90.859467143781785</v>
      </c>
      <c r="AH71" s="1">
        <f t="shared" si="29"/>
        <v>92.676656486657421</v>
      </c>
      <c r="AI71" s="1">
        <f t="shared" si="29"/>
        <v>94.530189616390558</v>
      </c>
      <c r="AJ71" s="1">
        <f t="shared" si="29"/>
        <v>96.420793408718382</v>
      </c>
      <c r="AK71" s="1">
        <f t="shared" si="27"/>
        <v>98.349209276892736</v>
      </c>
      <c r="AL71" s="1">
        <f t="shared" si="27"/>
        <v>100.3161934624306</v>
      </c>
      <c r="AM71" s="1">
        <f t="shared" si="27"/>
        <v>102.32251733167919</v>
      </c>
      <c r="AN71" s="1">
        <f t="shared" si="27"/>
        <v>104.36896767831279</v>
      </c>
      <c r="AO71" s="1">
        <f t="shared" si="27"/>
        <v>106.45634703187906</v>
      </c>
      <c r="AP71" s="1">
        <f t="shared" si="27"/>
        <v>108.58547397251662</v>
      </c>
      <c r="AQ71" s="1">
        <f t="shared" si="27"/>
        <v>110.75718345196695</v>
      </c>
      <c r="AR71" s="1">
        <f t="shared" si="27"/>
        <v>112.9723271210063</v>
      </c>
      <c r="AS71" s="1">
        <f t="shared" si="27"/>
        <v>115.23177366342642</v>
      </c>
      <c r="AT71" s="1">
        <f t="shared" si="27"/>
        <v>117.53640913669496</v>
      </c>
      <c r="AU71" s="1">
        <f t="shared" si="27"/>
        <v>119.88713731942883</v>
      </c>
      <c r="AV71" s="1">
        <f t="shared" si="27"/>
        <v>122.28488006581742</v>
      </c>
      <c r="AW71" s="1">
        <f t="shared" si="27"/>
        <v>124.73057766713376</v>
      </c>
      <c r="AX71" s="1">
        <f t="shared" si="27"/>
        <v>127.22518922047645</v>
      </c>
      <c r="AY71" s="1">
        <f t="shared" si="27"/>
        <v>129.76969300488597</v>
      </c>
      <c r="AZ71" s="1">
        <f t="shared" si="27"/>
        <v>132.36508686498371</v>
      </c>
      <c r="BA71" s="1">
        <f t="shared" si="30"/>
        <v>135.01238860228335</v>
      </c>
      <c r="BB71" s="1">
        <f t="shared" si="30"/>
        <v>124.70169173411691</v>
      </c>
      <c r="BC71" s="1">
        <f t="shared" si="30"/>
        <v>127.19572556879925</v>
      </c>
      <c r="BD71" s="1">
        <f t="shared" si="30"/>
        <v>129.73964008017523</v>
      </c>
      <c r="BE71" s="1">
        <f t="shared" si="30"/>
        <v>132.33443288177872</v>
      </c>
      <c r="BF71" s="1">
        <f t="shared" si="30"/>
        <v>134.98112153941432</v>
      </c>
      <c r="BG71" s="1">
        <f t="shared" si="30"/>
        <v>137.6807439702026</v>
      </c>
      <c r="BH71" s="1">
        <f t="shared" si="30"/>
        <v>140.43435884960667</v>
      </c>
      <c r="BI71" s="1">
        <f t="shared" si="30"/>
        <v>143.24304602659876</v>
      </c>
      <c r="BJ71" s="1">
        <f t="shared" si="30"/>
        <v>146.10790694713074</v>
      </c>
      <c r="BK71" s="1">
        <f t="shared" si="30"/>
        <v>149.03006508607336</v>
      </c>
      <c r="BL71" s="1">
        <f t="shared" si="30"/>
        <v>152.01066638779483</v>
      </c>
      <c r="BM71" s="1">
        <f t="shared" si="30"/>
        <v>155.05087971555071</v>
      </c>
      <c r="BN71" s="1">
        <f t="shared" si="30"/>
        <v>158.15189730986174</v>
      </c>
      <c r="BO71" s="1">
        <f t="shared" si="28"/>
        <v>161.31493525605896</v>
      </c>
      <c r="BP71" s="1">
        <f t="shared" si="28"/>
        <v>164.54123396118015</v>
      </c>
      <c r="BQ71" s="1">
        <f t="shared" si="28"/>
        <v>167.83205864040372</v>
      </c>
      <c r="BR71" s="1">
        <f t="shared" si="28"/>
        <v>171.18869981321183</v>
      </c>
      <c r="BS71" s="1">
        <f t="shared" si="28"/>
        <v>174.61247380947609</v>
      </c>
      <c r="BT71" s="1">
        <f t="shared" si="28"/>
        <v>178.10472328566559</v>
      </c>
      <c r="BU71" s="1">
        <f t="shared" si="28"/>
        <v>181.66681775137889</v>
      </c>
      <c r="BV71" s="1">
        <f t="shared" si="28"/>
        <v>185.30015410640647</v>
      </c>
      <c r="BW71" s="1">
        <f t="shared" si="28"/>
        <v>189.00615718853459</v>
      </c>
      <c r="BX71" s="1">
        <f t="shared" si="28"/>
        <v>192.7862803323053</v>
      </c>
      <c r="BY71" s="1">
        <f t="shared" si="31"/>
        <v>196.64200593895137</v>
      </c>
      <c r="BZ71" s="1">
        <f t="shared" si="31"/>
        <v>200.57484605773041</v>
      </c>
      <c r="CA71" s="1">
        <f t="shared" si="31"/>
        <v>204.586342978885</v>
      </c>
      <c r="CB71" s="1">
        <f t="shared" si="31"/>
        <v>208.67806983846273</v>
      </c>
      <c r="CC71" s="1">
        <f t="shared" si="31"/>
        <v>212.85163123523196</v>
      </c>
      <c r="CD71" s="1">
        <f t="shared" si="31"/>
        <v>217.10866385993663</v>
      </c>
      <c r="CE71" s="1">
        <f t="shared" si="31"/>
        <v>221.45083713713532</v>
      </c>
    </row>
    <row r="72" spans="2:83" x14ac:dyDescent="0.35">
      <c r="B72">
        <f t="shared" si="25"/>
        <v>2042</v>
      </c>
      <c r="D72" t="s">
        <v>29</v>
      </c>
      <c r="G72" s="1">
        <f t="shared" si="32"/>
        <v>0</v>
      </c>
      <c r="H72" s="1">
        <f t="shared" si="32"/>
        <v>0</v>
      </c>
      <c r="I72" s="1">
        <f t="shared" si="32"/>
        <v>0</v>
      </c>
      <c r="J72" s="1">
        <f t="shared" si="32"/>
        <v>0</v>
      </c>
      <c r="K72" s="1">
        <f t="shared" si="32"/>
        <v>0</v>
      </c>
      <c r="L72" s="1">
        <f t="shared" si="32"/>
        <v>0</v>
      </c>
      <c r="M72" s="1">
        <f t="shared" si="32"/>
        <v>0</v>
      </c>
      <c r="N72" s="1">
        <f t="shared" si="32"/>
        <v>0</v>
      </c>
      <c r="O72" s="1">
        <f t="shared" si="32"/>
        <v>0</v>
      </c>
      <c r="P72" s="1">
        <f t="shared" si="32"/>
        <v>0</v>
      </c>
      <c r="Q72" s="1">
        <f t="shared" si="32"/>
        <v>0</v>
      </c>
      <c r="R72" s="1">
        <f t="shared" si="32"/>
        <v>0</v>
      </c>
      <c r="S72" s="1">
        <f t="shared" si="32"/>
        <v>0</v>
      </c>
      <c r="T72" s="1">
        <f t="shared" si="32"/>
        <v>0</v>
      </c>
      <c r="U72" s="1">
        <f t="shared" si="32"/>
        <v>0</v>
      </c>
      <c r="V72" s="1">
        <f t="shared" si="32"/>
        <v>0</v>
      </c>
      <c r="W72" s="1">
        <f t="shared" si="29"/>
        <v>0</v>
      </c>
      <c r="X72" s="1">
        <f t="shared" si="29"/>
        <v>0</v>
      </c>
      <c r="Y72" s="1">
        <f t="shared" si="29"/>
        <v>75.647303098673916</v>
      </c>
      <c r="Z72" s="1">
        <f t="shared" si="29"/>
        <v>77.160249160647396</v>
      </c>
      <c r="AA72" s="1">
        <f t="shared" si="29"/>
        <v>78.703454143860341</v>
      </c>
      <c r="AB72" s="1">
        <f t="shared" si="29"/>
        <v>80.277523226737543</v>
      </c>
      <c r="AC72" s="1">
        <f t="shared" si="29"/>
        <v>81.883073691272301</v>
      </c>
      <c r="AD72" s="1">
        <f t="shared" si="29"/>
        <v>83.520735165097747</v>
      </c>
      <c r="AE72" s="1">
        <f t="shared" si="29"/>
        <v>85.191149868399705</v>
      </c>
      <c r="AF72" s="1">
        <f t="shared" si="29"/>
        <v>86.894972865767684</v>
      </c>
      <c r="AG72" s="1">
        <f t="shared" si="29"/>
        <v>88.632872323083049</v>
      </c>
      <c r="AH72" s="1">
        <f t="shared" si="29"/>
        <v>90.4055297695447</v>
      </c>
      <c r="AI72" s="1">
        <f t="shared" si="29"/>
        <v>92.2136403649356</v>
      </c>
      <c r="AJ72" s="1">
        <f t="shared" si="29"/>
        <v>94.057913172234294</v>
      </c>
      <c r="AK72" s="1">
        <f t="shared" si="27"/>
        <v>95.939071435678997</v>
      </c>
      <c r="AL72" s="1">
        <f t="shared" si="27"/>
        <v>97.857852864392569</v>
      </c>
      <c r="AM72" s="1">
        <f t="shared" si="27"/>
        <v>99.815009921680428</v>
      </c>
      <c r="AN72" s="1">
        <f t="shared" si="27"/>
        <v>101.81131012011402</v>
      </c>
      <c r="AO72" s="1">
        <f t="shared" si="27"/>
        <v>103.84753632251632</v>
      </c>
      <c r="AP72" s="1">
        <f t="shared" si="27"/>
        <v>105.92448704896665</v>
      </c>
      <c r="AQ72" s="1">
        <f t="shared" si="27"/>
        <v>108.04297678994597</v>
      </c>
      <c r="AR72" s="1">
        <f t="shared" si="27"/>
        <v>110.20383632574489</v>
      </c>
      <c r="AS72" s="1">
        <f t="shared" si="27"/>
        <v>112.40791305225979</v>
      </c>
      <c r="AT72" s="1">
        <f t="shared" si="27"/>
        <v>114.65607131330498</v>
      </c>
      <c r="AU72" s="1">
        <f t="shared" si="27"/>
        <v>116.94919273957109</v>
      </c>
      <c r="AV72" s="1">
        <f t="shared" si="27"/>
        <v>119.28817659436248</v>
      </c>
      <c r="AW72" s="1">
        <f t="shared" si="27"/>
        <v>121.67394012624975</v>
      </c>
      <c r="AX72" s="1">
        <f t="shared" si="27"/>
        <v>124.10741892877473</v>
      </c>
      <c r="AY72" s="1">
        <f t="shared" si="27"/>
        <v>126.58956730735025</v>
      </c>
      <c r="AZ72" s="1">
        <f t="shared" si="27"/>
        <v>129.12135865349723</v>
      </c>
      <c r="BA72" s="1">
        <f t="shared" si="30"/>
        <v>131.70378582656721</v>
      </c>
      <c r="BB72" s="1">
        <f t="shared" si="30"/>
        <v>134.33786154309851</v>
      </c>
      <c r="BC72" s="1">
        <f t="shared" si="30"/>
        <v>127.19572556879925</v>
      </c>
      <c r="BD72" s="1">
        <f t="shared" si="30"/>
        <v>129.73964008017523</v>
      </c>
      <c r="BE72" s="1">
        <f t="shared" si="30"/>
        <v>132.33443288177872</v>
      </c>
      <c r="BF72" s="1">
        <f t="shared" si="30"/>
        <v>134.98112153941429</v>
      </c>
      <c r="BG72" s="1">
        <f t="shared" si="30"/>
        <v>137.6807439702026</v>
      </c>
      <c r="BH72" s="1">
        <f t="shared" si="30"/>
        <v>140.43435884960664</v>
      </c>
      <c r="BI72" s="1">
        <f t="shared" si="30"/>
        <v>143.24304602659879</v>
      </c>
      <c r="BJ72" s="1">
        <f t="shared" si="30"/>
        <v>146.10790694713074</v>
      </c>
      <c r="BK72" s="1">
        <f t="shared" si="30"/>
        <v>149.03006508607336</v>
      </c>
      <c r="BL72" s="1">
        <f t="shared" si="30"/>
        <v>152.01066638779483</v>
      </c>
      <c r="BM72" s="1">
        <f t="shared" si="30"/>
        <v>155.05087971555074</v>
      </c>
      <c r="BN72" s="1">
        <f t="shared" si="30"/>
        <v>158.15189730986171</v>
      </c>
      <c r="BO72" s="1">
        <f t="shared" si="28"/>
        <v>161.31493525605899</v>
      </c>
      <c r="BP72" s="1">
        <f t="shared" si="28"/>
        <v>164.54123396118015</v>
      </c>
      <c r="BQ72" s="1">
        <f t="shared" si="28"/>
        <v>167.83205864040377</v>
      </c>
      <c r="BR72" s="1">
        <f t="shared" si="28"/>
        <v>171.1886998132118</v>
      </c>
      <c r="BS72" s="1">
        <f t="shared" si="28"/>
        <v>174.61247380947606</v>
      </c>
      <c r="BT72" s="1">
        <f t="shared" si="28"/>
        <v>178.10472328566561</v>
      </c>
      <c r="BU72" s="1">
        <f t="shared" si="28"/>
        <v>181.66681775137889</v>
      </c>
      <c r="BV72" s="1">
        <f t="shared" si="28"/>
        <v>185.30015410640647</v>
      </c>
      <c r="BW72" s="1">
        <f t="shared" si="28"/>
        <v>189.00615718853462</v>
      </c>
      <c r="BX72" s="1">
        <f t="shared" si="28"/>
        <v>192.7862803323053</v>
      </c>
      <c r="BY72" s="1">
        <f t="shared" si="31"/>
        <v>196.6420059389514</v>
      </c>
      <c r="BZ72" s="1">
        <f t="shared" si="31"/>
        <v>200.57484605773041</v>
      </c>
      <c r="CA72" s="1">
        <f t="shared" si="31"/>
        <v>204.58634297888503</v>
      </c>
      <c r="CB72" s="1">
        <f t="shared" si="31"/>
        <v>208.6780698384627</v>
      </c>
      <c r="CC72" s="1">
        <f t="shared" si="31"/>
        <v>212.85163123523199</v>
      </c>
      <c r="CD72" s="1">
        <f t="shared" si="31"/>
        <v>217.1086638599366</v>
      </c>
      <c r="CE72" s="1">
        <f t="shared" si="31"/>
        <v>221.45083713713538</v>
      </c>
    </row>
    <row r="73" spans="2:83" x14ac:dyDescent="0.35">
      <c r="B73">
        <f t="shared" si="25"/>
        <v>2043</v>
      </c>
      <c r="D73" t="s">
        <v>29</v>
      </c>
      <c r="G73" s="1">
        <f t="shared" si="32"/>
        <v>0</v>
      </c>
      <c r="H73" s="1">
        <f t="shared" si="32"/>
        <v>0</v>
      </c>
      <c r="I73" s="1">
        <f t="shared" si="32"/>
        <v>0</v>
      </c>
      <c r="J73" s="1">
        <f t="shared" si="32"/>
        <v>0</v>
      </c>
      <c r="K73" s="1">
        <f t="shared" si="32"/>
        <v>0</v>
      </c>
      <c r="L73" s="1">
        <f t="shared" si="32"/>
        <v>0</v>
      </c>
      <c r="M73" s="1">
        <f t="shared" si="32"/>
        <v>0</v>
      </c>
      <c r="N73" s="1">
        <f t="shared" si="32"/>
        <v>0</v>
      </c>
      <c r="O73" s="1">
        <f t="shared" si="32"/>
        <v>0</v>
      </c>
      <c r="P73" s="1">
        <f t="shared" si="32"/>
        <v>0</v>
      </c>
      <c r="Q73" s="1">
        <f t="shared" si="32"/>
        <v>0</v>
      </c>
      <c r="R73" s="1">
        <f t="shared" si="32"/>
        <v>0</v>
      </c>
      <c r="S73" s="1">
        <f t="shared" si="32"/>
        <v>0</v>
      </c>
      <c r="T73" s="1">
        <f t="shared" si="32"/>
        <v>0</v>
      </c>
      <c r="U73" s="1">
        <f t="shared" si="32"/>
        <v>0</v>
      </c>
      <c r="V73" s="1">
        <f t="shared" si="32"/>
        <v>0</v>
      </c>
      <c r="W73" s="1">
        <f t="shared" si="29"/>
        <v>0</v>
      </c>
      <c r="X73" s="1">
        <f t="shared" si="29"/>
        <v>0</v>
      </c>
      <c r="Y73" s="1">
        <f t="shared" si="29"/>
        <v>0</v>
      </c>
      <c r="Z73" s="1">
        <f t="shared" si="29"/>
        <v>75.269366278040934</v>
      </c>
      <c r="AA73" s="1">
        <f t="shared" si="29"/>
        <v>76.774753603601752</v>
      </c>
      <c r="AB73" s="1">
        <f t="shared" si="29"/>
        <v>78.31024867567379</v>
      </c>
      <c r="AC73" s="1">
        <f t="shared" si="29"/>
        <v>79.876453649187255</v>
      </c>
      <c r="AD73" s="1">
        <f t="shared" si="29"/>
        <v>81.473982722171002</v>
      </c>
      <c r="AE73" s="1">
        <f t="shared" si="29"/>
        <v>83.103462376614431</v>
      </c>
      <c r="AF73" s="1">
        <f t="shared" si="29"/>
        <v>84.765531624146718</v>
      </c>
      <c r="AG73" s="1">
        <f t="shared" si="29"/>
        <v>86.460842256629633</v>
      </c>
      <c r="AH73" s="1">
        <f t="shared" si="29"/>
        <v>88.190059101762245</v>
      </c>
      <c r="AI73" s="1">
        <f t="shared" si="29"/>
        <v>89.953860283797482</v>
      </c>
      <c r="AJ73" s="1">
        <f t="shared" si="29"/>
        <v>91.752937489473439</v>
      </c>
      <c r="AK73" s="1">
        <f t="shared" si="27"/>
        <v>93.587996239262893</v>
      </c>
      <c r="AL73" s="1">
        <f t="shared" si="27"/>
        <v>95.459756164048159</v>
      </c>
      <c r="AM73" s="1">
        <f t="shared" si="27"/>
        <v>97.368951287329125</v>
      </c>
      <c r="AN73" s="1">
        <f t="shared" si="27"/>
        <v>99.31633031307571</v>
      </c>
      <c r="AO73" s="1">
        <f t="shared" si="27"/>
        <v>101.3026569193372</v>
      </c>
      <c r="AP73" s="1">
        <f t="shared" si="27"/>
        <v>103.32871005772397</v>
      </c>
      <c r="AQ73" s="1">
        <f t="shared" si="27"/>
        <v>105.39528425887845</v>
      </c>
      <c r="AR73" s="1">
        <f t="shared" si="27"/>
        <v>107.503189944056</v>
      </c>
      <c r="AS73" s="1">
        <f t="shared" si="27"/>
        <v>109.65325374293712</v>
      </c>
      <c r="AT73" s="1">
        <f t="shared" si="27"/>
        <v>111.84631881779588</v>
      </c>
      <c r="AU73" s="1">
        <f t="shared" si="27"/>
        <v>114.08324519415179</v>
      </c>
      <c r="AV73" s="1">
        <f t="shared" si="27"/>
        <v>116.36491009803483</v>
      </c>
      <c r="AW73" s="1">
        <f t="shared" si="27"/>
        <v>118.6922082999955</v>
      </c>
      <c r="AX73" s="1">
        <f t="shared" si="27"/>
        <v>121.06605246599541</v>
      </c>
      <c r="AY73" s="1">
        <f t="shared" si="27"/>
        <v>123.48737351531533</v>
      </c>
      <c r="AZ73" s="1">
        <f t="shared" si="27"/>
        <v>125.95712098562164</v>
      </c>
      <c r="BA73" s="1">
        <f t="shared" si="30"/>
        <v>128.47626340533407</v>
      </c>
      <c r="BB73" s="1">
        <f t="shared" si="30"/>
        <v>131.04578867344077</v>
      </c>
      <c r="BC73" s="1">
        <f t="shared" si="30"/>
        <v>133.66670444690956</v>
      </c>
      <c r="BD73" s="1">
        <f t="shared" si="30"/>
        <v>129.73964008017523</v>
      </c>
      <c r="BE73" s="1">
        <f t="shared" si="30"/>
        <v>132.33443288177875</v>
      </c>
      <c r="BF73" s="1">
        <f t="shared" si="30"/>
        <v>134.98112153941432</v>
      </c>
      <c r="BG73" s="1">
        <f t="shared" si="30"/>
        <v>137.6807439702026</v>
      </c>
      <c r="BH73" s="1">
        <f t="shared" si="30"/>
        <v>140.43435884960664</v>
      </c>
      <c r="BI73" s="1">
        <f t="shared" si="30"/>
        <v>143.24304602659879</v>
      </c>
      <c r="BJ73" s="1">
        <f t="shared" si="30"/>
        <v>146.10790694713077</v>
      </c>
      <c r="BK73" s="1">
        <f t="shared" si="30"/>
        <v>149.03006508607336</v>
      </c>
      <c r="BL73" s="1">
        <f t="shared" si="30"/>
        <v>152.01066638779483</v>
      </c>
      <c r="BM73" s="1">
        <f t="shared" si="30"/>
        <v>155.05087971555074</v>
      </c>
      <c r="BN73" s="1">
        <f t="shared" si="30"/>
        <v>158.15189730986177</v>
      </c>
      <c r="BO73" s="1">
        <f t="shared" si="28"/>
        <v>161.31493525605896</v>
      </c>
      <c r="BP73" s="1">
        <f t="shared" si="28"/>
        <v>164.54123396118015</v>
      </c>
      <c r="BQ73" s="1">
        <f t="shared" si="28"/>
        <v>167.83205864040374</v>
      </c>
      <c r="BR73" s="1">
        <f t="shared" si="28"/>
        <v>171.18869981321185</v>
      </c>
      <c r="BS73" s="1">
        <f t="shared" si="28"/>
        <v>174.61247380947603</v>
      </c>
      <c r="BT73" s="1">
        <f t="shared" si="28"/>
        <v>178.10472328566559</v>
      </c>
      <c r="BU73" s="1">
        <f t="shared" si="28"/>
        <v>181.66681775137891</v>
      </c>
      <c r="BV73" s="1">
        <f t="shared" si="28"/>
        <v>185.30015410640647</v>
      </c>
      <c r="BW73" s="1">
        <f t="shared" si="28"/>
        <v>189.00615718853459</v>
      </c>
      <c r="BX73" s="1">
        <f t="shared" si="28"/>
        <v>192.7862803323053</v>
      </c>
      <c r="BY73" s="1">
        <f t="shared" si="31"/>
        <v>196.6420059389514</v>
      </c>
      <c r="BZ73" s="1">
        <f t="shared" si="31"/>
        <v>200.57484605773044</v>
      </c>
      <c r="CA73" s="1">
        <f t="shared" si="31"/>
        <v>204.586342978885</v>
      </c>
      <c r="CB73" s="1">
        <f t="shared" si="31"/>
        <v>208.67806983846273</v>
      </c>
      <c r="CC73" s="1">
        <f t="shared" si="31"/>
        <v>212.85163123523196</v>
      </c>
      <c r="CD73" s="1">
        <f t="shared" si="31"/>
        <v>217.10866385993663</v>
      </c>
      <c r="CE73" s="1">
        <f t="shared" si="31"/>
        <v>221.45083713713532</v>
      </c>
    </row>
    <row r="74" spans="2:83" x14ac:dyDescent="0.35">
      <c r="B74">
        <f t="shared" si="25"/>
        <v>2044</v>
      </c>
      <c r="D74" t="s">
        <v>29</v>
      </c>
      <c r="G74" s="1">
        <f t="shared" si="32"/>
        <v>0</v>
      </c>
      <c r="H74" s="1">
        <f t="shared" si="32"/>
        <v>0</v>
      </c>
      <c r="I74" s="1">
        <f t="shared" si="32"/>
        <v>0</v>
      </c>
      <c r="J74" s="1">
        <f t="shared" si="32"/>
        <v>0</v>
      </c>
      <c r="K74" s="1">
        <f t="shared" si="32"/>
        <v>0</v>
      </c>
      <c r="L74" s="1">
        <f t="shared" si="32"/>
        <v>0</v>
      </c>
      <c r="M74" s="1">
        <f t="shared" si="32"/>
        <v>0</v>
      </c>
      <c r="N74" s="1">
        <f t="shared" si="32"/>
        <v>0</v>
      </c>
      <c r="O74" s="1">
        <f t="shared" si="32"/>
        <v>0</v>
      </c>
      <c r="P74" s="1">
        <f t="shared" si="32"/>
        <v>0</v>
      </c>
      <c r="Q74" s="1">
        <f t="shared" si="32"/>
        <v>0</v>
      </c>
      <c r="R74" s="1">
        <f t="shared" si="32"/>
        <v>0</v>
      </c>
      <c r="S74" s="1">
        <f t="shared" si="32"/>
        <v>0</v>
      </c>
      <c r="T74" s="1">
        <f t="shared" si="32"/>
        <v>0</v>
      </c>
      <c r="U74" s="1">
        <f t="shared" si="32"/>
        <v>0</v>
      </c>
      <c r="V74" s="1">
        <f t="shared" si="32"/>
        <v>0</v>
      </c>
      <c r="W74" s="1">
        <f t="shared" si="29"/>
        <v>0</v>
      </c>
      <c r="X74" s="1">
        <f t="shared" si="29"/>
        <v>0</v>
      </c>
      <c r="Y74" s="1">
        <f t="shared" si="29"/>
        <v>0</v>
      </c>
      <c r="Z74" s="1">
        <f t="shared" si="29"/>
        <v>0</v>
      </c>
      <c r="AA74" s="1">
        <f t="shared" si="29"/>
        <v>74.893317644224126</v>
      </c>
      <c r="AB74" s="1">
        <f t="shared" si="29"/>
        <v>76.391183997108612</v>
      </c>
      <c r="AC74" s="1">
        <f t="shared" si="29"/>
        <v>77.919007677050786</v>
      </c>
      <c r="AD74" s="1">
        <f t="shared" si="29"/>
        <v>79.477387830591795</v>
      </c>
      <c r="AE74" s="1">
        <f t="shared" si="29"/>
        <v>81.066935587203631</v>
      </c>
      <c r="AF74" s="1">
        <f t="shared" si="29"/>
        <v>82.688274298947704</v>
      </c>
      <c r="AG74" s="1">
        <f t="shared" si="29"/>
        <v>84.342039784926669</v>
      </c>
      <c r="AH74" s="1">
        <f t="shared" si="29"/>
        <v>86.028880580625184</v>
      </c>
      <c r="AI74" s="1">
        <f t="shared" si="29"/>
        <v>87.749458192237697</v>
      </c>
      <c r="AJ74" s="1">
        <f t="shared" si="29"/>
        <v>89.504447356082451</v>
      </c>
      <c r="AK74" s="1">
        <f t="shared" si="27"/>
        <v>91.294536303204097</v>
      </c>
      <c r="AL74" s="1">
        <f t="shared" si="27"/>
        <v>93.120427029268157</v>
      </c>
      <c r="AM74" s="1">
        <f t="shared" si="27"/>
        <v>94.982835569853535</v>
      </c>
      <c r="AN74" s="1">
        <f t="shared" si="27"/>
        <v>96.882492281250606</v>
      </c>
      <c r="AO74" s="1">
        <f t="shared" si="27"/>
        <v>98.820142126875623</v>
      </c>
      <c r="AP74" s="1">
        <f t="shared" si="27"/>
        <v>100.79654496941312</v>
      </c>
      <c r="AQ74" s="1">
        <f t="shared" si="27"/>
        <v>102.81247586880139</v>
      </c>
      <c r="AR74" s="1">
        <f t="shared" si="27"/>
        <v>104.86872538617743</v>
      </c>
      <c r="AS74" s="1">
        <f t="shared" si="27"/>
        <v>106.96609989390096</v>
      </c>
      <c r="AT74" s="1">
        <f t="shared" si="27"/>
        <v>109.10542189177897</v>
      </c>
      <c r="AU74" s="1">
        <f t="shared" si="27"/>
        <v>111.28753032961457</v>
      </c>
      <c r="AV74" s="1">
        <f t="shared" si="27"/>
        <v>113.51328093620685</v>
      </c>
      <c r="AW74" s="1">
        <f t="shared" si="27"/>
        <v>115.78354655493099</v>
      </c>
      <c r="AX74" s="1">
        <f t="shared" si="27"/>
        <v>118.0992174860296</v>
      </c>
      <c r="AY74" s="1">
        <f t="shared" si="27"/>
        <v>120.46120183575019</v>
      </c>
      <c r="AZ74" s="1">
        <f t="shared" si="27"/>
        <v>122.8704258724652</v>
      </c>
      <c r="BA74" s="1">
        <f t="shared" si="30"/>
        <v>125.32783438991451</v>
      </c>
      <c r="BB74" s="1">
        <f t="shared" si="30"/>
        <v>127.83439107771278</v>
      </c>
      <c r="BC74" s="1">
        <f t="shared" si="30"/>
        <v>130.39107889926706</v>
      </c>
      <c r="BD74" s="1">
        <f t="shared" si="30"/>
        <v>132.99890047725239</v>
      </c>
      <c r="BE74" s="1">
        <f t="shared" si="30"/>
        <v>132.33443288177875</v>
      </c>
      <c r="BF74" s="1">
        <f t="shared" si="30"/>
        <v>134.98112153941432</v>
      </c>
      <c r="BG74" s="1">
        <f t="shared" si="30"/>
        <v>137.68074397020263</v>
      </c>
      <c r="BH74" s="1">
        <f t="shared" si="30"/>
        <v>140.43435884960667</v>
      </c>
      <c r="BI74" s="1">
        <f t="shared" si="30"/>
        <v>143.24304602659879</v>
      </c>
      <c r="BJ74" s="1">
        <f t="shared" si="30"/>
        <v>146.10790694713077</v>
      </c>
      <c r="BK74" s="1">
        <f t="shared" si="30"/>
        <v>149.03006508607339</v>
      </c>
      <c r="BL74" s="1">
        <f t="shared" si="30"/>
        <v>152.01066638779483</v>
      </c>
      <c r="BM74" s="1">
        <f t="shared" si="30"/>
        <v>155.05087971555074</v>
      </c>
      <c r="BN74" s="1">
        <f t="shared" si="30"/>
        <v>158.15189730986177</v>
      </c>
      <c r="BO74" s="1">
        <f t="shared" si="28"/>
        <v>161.31493525605902</v>
      </c>
      <c r="BP74" s="1">
        <f t="shared" si="28"/>
        <v>164.54123396118015</v>
      </c>
      <c r="BQ74" s="1">
        <f t="shared" si="28"/>
        <v>167.83205864040377</v>
      </c>
      <c r="BR74" s="1">
        <f t="shared" si="28"/>
        <v>171.18869981321185</v>
      </c>
      <c r="BS74" s="1">
        <f t="shared" si="28"/>
        <v>174.61247380947611</v>
      </c>
      <c r="BT74" s="1">
        <f t="shared" si="28"/>
        <v>178.10472328566559</v>
      </c>
      <c r="BU74" s="1">
        <f t="shared" si="28"/>
        <v>181.66681775137891</v>
      </c>
      <c r="BV74" s="1">
        <f t="shared" si="28"/>
        <v>185.30015410640652</v>
      </c>
      <c r="BW74" s="1">
        <f t="shared" si="28"/>
        <v>189.00615718853462</v>
      </c>
      <c r="BX74" s="1">
        <f t="shared" si="28"/>
        <v>192.7862803323053</v>
      </c>
      <c r="BY74" s="1">
        <f t="shared" si="31"/>
        <v>196.64200593895143</v>
      </c>
      <c r="BZ74" s="1">
        <f t="shared" si="31"/>
        <v>200.57484605773044</v>
      </c>
      <c r="CA74" s="1">
        <f t="shared" si="31"/>
        <v>204.58634297888506</v>
      </c>
      <c r="CB74" s="1">
        <f t="shared" si="31"/>
        <v>208.67806983846273</v>
      </c>
      <c r="CC74" s="1">
        <f t="shared" si="31"/>
        <v>212.85163123523199</v>
      </c>
      <c r="CD74" s="1">
        <f t="shared" si="31"/>
        <v>217.10866385993663</v>
      </c>
      <c r="CE74" s="1">
        <f t="shared" si="31"/>
        <v>221.45083713713538</v>
      </c>
    </row>
    <row r="75" spans="2:83" x14ac:dyDescent="0.35">
      <c r="B75">
        <f t="shared" si="25"/>
        <v>2045</v>
      </c>
      <c r="D75" t="s">
        <v>29</v>
      </c>
      <c r="G75" s="1">
        <f t="shared" si="32"/>
        <v>0</v>
      </c>
      <c r="H75" s="1">
        <f t="shared" si="32"/>
        <v>0</v>
      </c>
      <c r="I75" s="1">
        <f t="shared" si="32"/>
        <v>0</v>
      </c>
      <c r="J75" s="1">
        <f t="shared" si="32"/>
        <v>0</v>
      </c>
      <c r="K75" s="1">
        <f t="shared" si="32"/>
        <v>0</v>
      </c>
      <c r="L75" s="1">
        <f t="shared" si="32"/>
        <v>0</v>
      </c>
      <c r="M75" s="1">
        <f t="shared" si="32"/>
        <v>0</v>
      </c>
      <c r="N75" s="1">
        <f t="shared" si="32"/>
        <v>0</v>
      </c>
      <c r="O75" s="1">
        <f t="shared" si="32"/>
        <v>0</v>
      </c>
      <c r="P75" s="1">
        <f t="shared" si="32"/>
        <v>0</v>
      </c>
      <c r="Q75" s="1">
        <f t="shared" si="32"/>
        <v>0</v>
      </c>
      <c r="R75" s="1">
        <f t="shared" si="32"/>
        <v>0</v>
      </c>
      <c r="S75" s="1">
        <f t="shared" si="32"/>
        <v>0</v>
      </c>
      <c r="T75" s="1">
        <f t="shared" si="32"/>
        <v>0</v>
      </c>
      <c r="U75" s="1">
        <f t="shared" si="32"/>
        <v>0</v>
      </c>
      <c r="V75" s="1">
        <f t="shared" si="32"/>
        <v>0</v>
      </c>
      <c r="W75" s="1">
        <f t="shared" si="29"/>
        <v>0</v>
      </c>
      <c r="X75" s="1">
        <f t="shared" si="29"/>
        <v>0</v>
      </c>
      <c r="Y75" s="1">
        <f t="shared" si="29"/>
        <v>0</v>
      </c>
      <c r="Z75" s="1">
        <f t="shared" si="29"/>
        <v>0</v>
      </c>
      <c r="AA75" s="1">
        <f t="shared" si="29"/>
        <v>0</v>
      </c>
      <c r="AB75" s="1">
        <f t="shared" si="29"/>
        <v>74.519147763769951</v>
      </c>
      <c r="AC75" s="1">
        <f t="shared" si="29"/>
        <v>76.009530719045344</v>
      </c>
      <c r="AD75" s="1">
        <f t="shared" si="29"/>
        <v>77.529721333426252</v>
      </c>
      <c r="AE75" s="1">
        <f t="shared" si="29"/>
        <v>79.080315760094777</v>
      </c>
      <c r="AF75" s="1">
        <f t="shared" si="29"/>
        <v>80.661922075296673</v>
      </c>
      <c r="AG75" s="1">
        <f t="shared" si="29"/>
        <v>82.275160516802615</v>
      </c>
      <c r="AH75" s="1">
        <f t="shared" si="29"/>
        <v>83.920663727138674</v>
      </c>
      <c r="AI75" s="1">
        <f t="shared" si="29"/>
        <v>85.599077001681422</v>
      </c>
      <c r="AJ75" s="1">
        <f t="shared" si="29"/>
        <v>87.311058541715056</v>
      </c>
      <c r="AK75" s="1">
        <f t="shared" si="27"/>
        <v>89.057279712549359</v>
      </c>
      <c r="AL75" s="1">
        <f t="shared" si="27"/>
        <v>90.838425306800346</v>
      </c>
      <c r="AM75" s="1">
        <f t="shared" si="27"/>
        <v>92.655193812936346</v>
      </c>
      <c r="AN75" s="1">
        <f t="shared" si="27"/>
        <v>94.508297689195089</v>
      </c>
      <c r="AO75" s="1">
        <f t="shared" si="27"/>
        <v>96.398463642978982</v>
      </c>
      <c r="AP75" s="1">
        <f t="shared" si="27"/>
        <v>98.326432915838566</v>
      </c>
      <c r="AQ75" s="1">
        <f t="shared" si="27"/>
        <v>100.29296157415531</v>
      </c>
      <c r="AR75" s="1">
        <f t="shared" si="27"/>
        <v>102.29882080563844</v>
      </c>
      <c r="AS75" s="1">
        <f t="shared" si="27"/>
        <v>104.34479722175122</v>
      </c>
      <c r="AT75" s="1">
        <f t="shared" si="27"/>
        <v>106.43169316618622</v>
      </c>
      <c r="AU75" s="1">
        <f t="shared" si="27"/>
        <v>108.56032702950995</v>
      </c>
      <c r="AV75" s="1">
        <f t="shared" si="27"/>
        <v>110.73153357010015</v>
      </c>
      <c r="AW75" s="1">
        <f t="shared" si="27"/>
        <v>112.94616424150215</v>
      </c>
      <c r="AX75" s="1">
        <f t="shared" si="27"/>
        <v>115.20508752633221</v>
      </c>
      <c r="AY75" s="1">
        <f t="shared" si="27"/>
        <v>117.50918927685882</v>
      </c>
      <c r="AZ75" s="1">
        <f t="shared" si="27"/>
        <v>119.859373062396</v>
      </c>
      <c r="BA75" s="1">
        <f t="shared" si="30"/>
        <v>122.25656052364393</v>
      </c>
      <c r="BB75" s="1">
        <f t="shared" si="30"/>
        <v>124.70169173411682</v>
      </c>
      <c r="BC75" s="1">
        <f t="shared" si="30"/>
        <v>127.19572556879913</v>
      </c>
      <c r="BD75" s="1">
        <f t="shared" si="30"/>
        <v>129.73964008017515</v>
      </c>
      <c r="BE75" s="1">
        <f t="shared" si="30"/>
        <v>132.33443288177861</v>
      </c>
      <c r="BF75" s="1">
        <f t="shared" si="30"/>
        <v>134.98112153941432</v>
      </c>
      <c r="BG75" s="1">
        <f t="shared" si="30"/>
        <v>137.6807439702026</v>
      </c>
      <c r="BH75" s="1">
        <f t="shared" si="30"/>
        <v>140.43435884960667</v>
      </c>
      <c r="BI75" s="1">
        <f t="shared" si="30"/>
        <v>143.24304602659879</v>
      </c>
      <c r="BJ75" s="1">
        <f t="shared" si="30"/>
        <v>146.10790694713077</v>
      </c>
      <c r="BK75" s="1">
        <f t="shared" si="30"/>
        <v>149.03006508607339</v>
      </c>
      <c r="BL75" s="1">
        <f t="shared" si="30"/>
        <v>152.01066638779486</v>
      </c>
      <c r="BM75" s="1">
        <f t="shared" si="30"/>
        <v>155.05087971555071</v>
      </c>
      <c r="BN75" s="1">
        <f t="shared" si="30"/>
        <v>158.15189730986174</v>
      </c>
      <c r="BO75" s="1">
        <f t="shared" si="28"/>
        <v>161.31493525605899</v>
      </c>
      <c r="BP75" s="1">
        <f t="shared" si="28"/>
        <v>164.54123396118018</v>
      </c>
      <c r="BQ75" s="1">
        <f t="shared" si="28"/>
        <v>167.83205864040374</v>
      </c>
      <c r="BR75" s="1">
        <f t="shared" si="28"/>
        <v>171.18869981321185</v>
      </c>
      <c r="BS75" s="1">
        <f t="shared" si="28"/>
        <v>174.61247380947609</v>
      </c>
      <c r="BT75" s="1">
        <f t="shared" si="28"/>
        <v>178.10472328566561</v>
      </c>
      <c r="BU75" s="1">
        <f t="shared" si="28"/>
        <v>181.66681775137889</v>
      </c>
      <c r="BV75" s="1">
        <f t="shared" si="28"/>
        <v>185.3001541064065</v>
      </c>
      <c r="BW75" s="1">
        <f t="shared" si="28"/>
        <v>189.00615718853462</v>
      </c>
      <c r="BX75" s="1">
        <f t="shared" si="28"/>
        <v>192.7862803323053</v>
      </c>
      <c r="BY75" s="1">
        <f t="shared" si="31"/>
        <v>196.6420059389514</v>
      </c>
      <c r="BZ75" s="1">
        <f t="shared" si="31"/>
        <v>200.57484605773044</v>
      </c>
      <c r="CA75" s="1">
        <f t="shared" si="31"/>
        <v>204.58634297888503</v>
      </c>
      <c r="CB75" s="1">
        <f t="shared" si="31"/>
        <v>208.67806983846276</v>
      </c>
      <c r="CC75" s="1">
        <f t="shared" si="31"/>
        <v>212.85163123523196</v>
      </c>
      <c r="CD75" s="1">
        <f t="shared" si="31"/>
        <v>217.10866385993663</v>
      </c>
      <c r="CE75" s="1">
        <f t="shared" si="31"/>
        <v>221.45083713713535</v>
      </c>
    </row>
    <row r="76" spans="2:83" x14ac:dyDescent="0.35">
      <c r="B76">
        <f t="shared" si="25"/>
        <v>2046</v>
      </c>
      <c r="D76" t="s">
        <v>29</v>
      </c>
      <c r="G76" s="1">
        <f t="shared" si="32"/>
        <v>0</v>
      </c>
      <c r="H76" s="1">
        <f t="shared" si="32"/>
        <v>0</v>
      </c>
      <c r="I76" s="1">
        <f t="shared" si="32"/>
        <v>0</v>
      </c>
      <c r="J76" s="1">
        <f t="shared" si="32"/>
        <v>0</v>
      </c>
      <c r="K76" s="1">
        <f t="shared" si="32"/>
        <v>0</v>
      </c>
      <c r="L76" s="1">
        <f t="shared" si="32"/>
        <v>0</v>
      </c>
      <c r="M76" s="1">
        <f t="shared" si="32"/>
        <v>0</v>
      </c>
      <c r="N76" s="1">
        <f t="shared" si="32"/>
        <v>0</v>
      </c>
      <c r="O76" s="1">
        <f t="shared" si="32"/>
        <v>0</v>
      </c>
      <c r="P76" s="1">
        <f t="shared" si="32"/>
        <v>0</v>
      </c>
      <c r="Q76" s="1">
        <f t="shared" si="32"/>
        <v>0</v>
      </c>
      <c r="R76" s="1">
        <f t="shared" si="32"/>
        <v>0</v>
      </c>
      <c r="S76" s="1">
        <f t="shared" si="32"/>
        <v>0</v>
      </c>
      <c r="T76" s="1">
        <f t="shared" si="32"/>
        <v>0</v>
      </c>
      <c r="U76" s="1">
        <f t="shared" si="32"/>
        <v>0</v>
      </c>
      <c r="V76" s="1">
        <f t="shared" si="32"/>
        <v>0</v>
      </c>
      <c r="W76" s="1">
        <f t="shared" si="29"/>
        <v>0</v>
      </c>
      <c r="X76" s="1">
        <f t="shared" si="29"/>
        <v>0</v>
      </c>
      <c r="Y76" s="1">
        <f t="shared" si="29"/>
        <v>0</v>
      </c>
      <c r="Z76" s="1">
        <f t="shared" si="29"/>
        <v>0</v>
      </c>
      <c r="AA76" s="1">
        <f t="shared" si="29"/>
        <v>0</v>
      </c>
      <c r="AB76" s="1">
        <f t="shared" si="29"/>
        <v>0</v>
      </c>
      <c r="AC76" s="1">
        <f t="shared" si="29"/>
        <v>76.009530719045344</v>
      </c>
      <c r="AD76" s="1">
        <f t="shared" si="29"/>
        <v>77.529721333426252</v>
      </c>
      <c r="AE76" s="1">
        <f t="shared" si="29"/>
        <v>79.080315760094777</v>
      </c>
      <c r="AF76" s="1">
        <f t="shared" si="29"/>
        <v>80.661922075296673</v>
      </c>
      <c r="AG76" s="1">
        <f t="shared" si="29"/>
        <v>82.2751605168026</v>
      </c>
      <c r="AH76" s="1">
        <f t="shared" si="29"/>
        <v>83.92066372713866</v>
      </c>
      <c r="AI76" s="1">
        <f t="shared" si="29"/>
        <v>85.599077001681437</v>
      </c>
      <c r="AJ76" s="1">
        <f t="shared" si="29"/>
        <v>87.311058541715042</v>
      </c>
      <c r="AK76" s="1">
        <f t="shared" si="27"/>
        <v>89.057279712549359</v>
      </c>
      <c r="AL76" s="1">
        <f t="shared" si="27"/>
        <v>90.838425306800346</v>
      </c>
      <c r="AM76" s="1">
        <f t="shared" si="27"/>
        <v>92.655193812936346</v>
      </c>
      <c r="AN76" s="1">
        <f t="shared" si="27"/>
        <v>94.508297689195061</v>
      </c>
      <c r="AO76" s="1">
        <f t="shared" si="27"/>
        <v>96.398463642978982</v>
      </c>
      <c r="AP76" s="1">
        <f t="shared" si="27"/>
        <v>98.326432915838552</v>
      </c>
      <c r="AQ76" s="1">
        <f t="shared" si="27"/>
        <v>100.29296157415533</v>
      </c>
      <c r="AR76" s="1">
        <f t="shared" si="27"/>
        <v>102.29882080563841</v>
      </c>
      <c r="AS76" s="1">
        <f t="shared" si="27"/>
        <v>104.34479722175119</v>
      </c>
      <c r="AT76" s="1">
        <f t="shared" si="27"/>
        <v>106.43169316618624</v>
      </c>
      <c r="AU76" s="1">
        <f t="shared" si="27"/>
        <v>108.56032702950995</v>
      </c>
      <c r="AV76" s="1">
        <f t="shared" si="27"/>
        <v>110.73153357010014</v>
      </c>
      <c r="AW76" s="1">
        <f t="shared" si="27"/>
        <v>112.94616424150215</v>
      </c>
      <c r="AX76" s="1">
        <f t="shared" si="27"/>
        <v>115.20508752633219</v>
      </c>
      <c r="AY76" s="1">
        <f t="shared" si="27"/>
        <v>117.50918927685883</v>
      </c>
      <c r="AZ76" s="1">
        <f t="shared" si="27"/>
        <v>119.85937306239599</v>
      </c>
      <c r="BA76" s="1">
        <f t="shared" si="30"/>
        <v>122.25656052364391</v>
      </c>
      <c r="BB76" s="1">
        <f t="shared" si="30"/>
        <v>124.70169173411679</v>
      </c>
      <c r="BC76" s="1">
        <f t="shared" si="30"/>
        <v>127.19572556879915</v>
      </c>
      <c r="BD76" s="1">
        <f t="shared" si="30"/>
        <v>129.73964008017509</v>
      </c>
      <c r="BE76" s="1">
        <f t="shared" si="30"/>
        <v>132.33443288177864</v>
      </c>
      <c r="BF76" s="1">
        <f t="shared" si="30"/>
        <v>134.98112153941418</v>
      </c>
      <c r="BG76" s="1">
        <f t="shared" si="30"/>
        <v>137.6807439702026</v>
      </c>
      <c r="BH76" s="1">
        <f t="shared" si="30"/>
        <v>140.43435884960667</v>
      </c>
      <c r="BI76" s="1">
        <f t="shared" si="30"/>
        <v>143.24304602659879</v>
      </c>
      <c r="BJ76" s="1">
        <f t="shared" si="30"/>
        <v>146.10790694713074</v>
      </c>
      <c r="BK76" s="1">
        <f t="shared" si="30"/>
        <v>149.03006508607336</v>
      </c>
      <c r="BL76" s="1">
        <f t="shared" si="30"/>
        <v>152.01066638779486</v>
      </c>
      <c r="BM76" s="1">
        <f t="shared" si="30"/>
        <v>155.05087971555074</v>
      </c>
      <c r="BN76" s="1">
        <f t="shared" si="30"/>
        <v>158.15189730986174</v>
      </c>
      <c r="BO76" s="1">
        <f t="shared" si="28"/>
        <v>161.31493525605899</v>
      </c>
      <c r="BP76" s="1">
        <f t="shared" si="28"/>
        <v>164.54123396118015</v>
      </c>
      <c r="BQ76" s="1">
        <f t="shared" si="28"/>
        <v>167.83205864040377</v>
      </c>
      <c r="BR76" s="1">
        <f t="shared" si="28"/>
        <v>171.1886998132118</v>
      </c>
      <c r="BS76" s="1">
        <f t="shared" si="28"/>
        <v>174.61247380947609</v>
      </c>
      <c r="BT76" s="1">
        <f t="shared" si="28"/>
        <v>178.10472328566559</v>
      </c>
      <c r="BU76" s="1">
        <f t="shared" si="28"/>
        <v>181.66681775137891</v>
      </c>
      <c r="BV76" s="1">
        <f t="shared" si="28"/>
        <v>185.30015410640644</v>
      </c>
      <c r="BW76" s="1">
        <f t="shared" si="28"/>
        <v>189.00615718853462</v>
      </c>
      <c r="BX76" s="1">
        <f t="shared" si="28"/>
        <v>192.78628033230532</v>
      </c>
      <c r="BY76" s="1">
        <f t="shared" si="31"/>
        <v>196.6420059389514</v>
      </c>
      <c r="BZ76" s="1">
        <f t="shared" si="31"/>
        <v>200.57484605773041</v>
      </c>
      <c r="CA76" s="1">
        <f t="shared" si="31"/>
        <v>204.58634297888506</v>
      </c>
      <c r="CB76" s="1">
        <f t="shared" si="31"/>
        <v>208.67806983846273</v>
      </c>
      <c r="CC76" s="1">
        <f t="shared" si="31"/>
        <v>212.85163123523199</v>
      </c>
      <c r="CD76" s="1">
        <f t="shared" si="31"/>
        <v>217.1086638599366</v>
      </c>
      <c r="CE76" s="1">
        <f t="shared" si="31"/>
        <v>221.45083713713535</v>
      </c>
    </row>
    <row r="77" spans="2:83" x14ac:dyDescent="0.35">
      <c r="B77">
        <f t="shared" si="25"/>
        <v>2047</v>
      </c>
      <c r="D77" t="s">
        <v>29</v>
      </c>
      <c r="G77" s="1">
        <f t="shared" si="32"/>
        <v>0</v>
      </c>
      <c r="H77" s="1">
        <f t="shared" si="32"/>
        <v>0</v>
      </c>
      <c r="I77" s="1">
        <f t="shared" si="32"/>
        <v>0</v>
      </c>
      <c r="J77" s="1">
        <f t="shared" si="32"/>
        <v>0</v>
      </c>
      <c r="K77" s="1">
        <f t="shared" si="32"/>
        <v>0</v>
      </c>
      <c r="L77" s="1">
        <f t="shared" si="32"/>
        <v>0</v>
      </c>
      <c r="M77" s="1">
        <f t="shared" si="32"/>
        <v>0</v>
      </c>
      <c r="N77" s="1">
        <f t="shared" si="32"/>
        <v>0</v>
      </c>
      <c r="O77" s="1">
        <f t="shared" si="32"/>
        <v>0</v>
      </c>
      <c r="P77" s="1">
        <f t="shared" si="32"/>
        <v>0</v>
      </c>
      <c r="Q77" s="1">
        <f t="shared" si="32"/>
        <v>0</v>
      </c>
      <c r="R77" s="1">
        <f t="shared" si="32"/>
        <v>0</v>
      </c>
      <c r="S77" s="1">
        <f t="shared" si="32"/>
        <v>0</v>
      </c>
      <c r="T77" s="1">
        <f t="shared" si="32"/>
        <v>0</v>
      </c>
      <c r="U77" s="1">
        <f t="shared" si="32"/>
        <v>0</v>
      </c>
      <c r="V77" s="1">
        <f t="shared" si="32"/>
        <v>0</v>
      </c>
      <c r="W77" s="1">
        <f t="shared" si="29"/>
        <v>0</v>
      </c>
      <c r="X77" s="1">
        <f t="shared" si="29"/>
        <v>0</v>
      </c>
      <c r="Y77" s="1">
        <f t="shared" si="29"/>
        <v>0</v>
      </c>
      <c r="Z77" s="1">
        <f t="shared" si="29"/>
        <v>0</v>
      </c>
      <c r="AA77" s="1">
        <f t="shared" si="29"/>
        <v>0</v>
      </c>
      <c r="AB77" s="1">
        <f t="shared" si="29"/>
        <v>0</v>
      </c>
      <c r="AC77" s="1">
        <f t="shared" si="29"/>
        <v>0</v>
      </c>
      <c r="AD77" s="1">
        <f t="shared" si="29"/>
        <v>77.529721333426252</v>
      </c>
      <c r="AE77" s="1">
        <f t="shared" si="29"/>
        <v>79.080315760094777</v>
      </c>
      <c r="AF77" s="1">
        <f t="shared" si="29"/>
        <v>80.661922075296673</v>
      </c>
      <c r="AG77" s="1">
        <f t="shared" si="29"/>
        <v>82.2751605168026</v>
      </c>
      <c r="AH77" s="1">
        <f t="shared" si="29"/>
        <v>83.92066372713866</v>
      </c>
      <c r="AI77" s="1">
        <f t="shared" si="29"/>
        <v>85.599077001681437</v>
      </c>
      <c r="AJ77" s="1">
        <f t="shared" si="29"/>
        <v>87.31105854171507</v>
      </c>
      <c r="AK77" s="1">
        <f t="shared" si="27"/>
        <v>89.057279712549345</v>
      </c>
      <c r="AL77" s="1">
        <f t="shared" si="27"/>
        <v>90.838425306800346</v>
      </c>
      <c r="AM77" s="1">
        <f t="shared" si="27"/>
        <v>92.655193812936346</v>
      </c>
      <c r="AN77" s="1">
        <f t="shared" si="27"/>
        <v>94.508297689195075</v>
      </c>
      <c r="AO77" s="1">
        <f t="shared" si="27"/>
        <v>96.398463642978967</v>
      </c>
      <c r="AP77" s="1">
        <f t="shared" si="27"/>
        <v>98.326432915838566</v>
      </c>
      <c r="AQ77" s="1">
        <f t="shared" si="27"/>
        <v>100.29296157415533</v>
      </c>
      <c r="AR77" s="1">
        <f t="shared" si="27"/>
        <v>102.29882080563844</v>
      </c>
      <c r="AS77" s="1">
        <f t="shared" si="27"/>
        <v>104.34479722175118</v>
      </c>
      <c r="AT77" s="1">
        <f t="shared" si="27"/>
        <v>106.43169316618622</v>
      </c>
      <c r="AU77" s="1">
        <f t="shared" si="27"/>
        <v>108.56032702950996</v>
      </c>
      <c r="AV77" s="1">
        <f t="shared" si="27"/>
        <v>110.73153357010014</v>
      </c>
      <c r="AW77" s="1">
        <f t="shared" si="27"/>
        <v>112.94616424150215</v>
      </c>
      <c r="AX77" s="1">
        <f t="shared" si="27"/>
        <v>115.20508752633219</v>
      </c>
      <c r="AY77" s="1">
        <f t="shared" si="27"/>
        <v>117.50918927685883</v>
      </c>
      <c r="AZ77" s="1">
        <f t="shared" si="27"/>
        <v>119.85937306239602</v>
      </c>
      <c r="BA77" s="1">
        <f t="shared" si="30"/>
        <v>122.25656052364391</v>
      </c>
      <c r="BB77" s="1">
        <f t="shared" si="30"/>
        <v>124.70169173411679</v>
      </c>
      <c r="BC77" s="1">
        <f t="shared" si="30"/>
        <v>127.19572556879913</v>
      </c>
      <c r="BD77" s="1">
        <f t="shared" si="30"/>
        <v>129.73964008017512</v>
      </c>
      <c r="BE77" s="1">
        <f t="shared" si="30"/>
        <v>132.33443288177861</v>
      </c>
      <c r="BF77" s="1">
        <f t="shared" si="30"/>
        <v>134.9811215394142</v>
      </c>
      <c r="BG77" s="1">
        <f t="shared" si="30"/>
        <v>137.68074397020249</v>
      </c>
      <c r="BH77" s="1">
        <f t="shared" si="30"/>
        <v>140.43435884960667</v>
      </c>
      <c r="BI77" s="1">
        <f t="shared" si="30"/>
        <v>143.24304602659879</v>
      </c>
      <c r="BJ77" s="1">
        <f t="shared" si="30"/>
        <v>146.10790694713077</v>
      </c>
      <c r="BK77" s="1">
        <f t="shared" si="30"/>
        <v>149.03006508607339</v>
      </c>
      <c r="BL77" s="1">
        <f t="shared" si="30"/>
        <v>152.01066638779486</v>
      </c>
      <c r="BM77" s="1">
        <f t="shared" si="30"/>
        <v>155.05087971555076</v>
      </c>
      <c r="BN77" s="1">
        <f t="shared" si="30"/>
        <v>158.15189730986179</v>
      </c>
      <c r="BO77" s="1">
        <f t="shared" si="28"/>
        <v>161.31493525605899</v>
      </c>
      <c r="BP77" s="1">
        <f t="shared" si="28"/>
        <v>164.54123396118018</v>
      </c>
      <c r="BQ77" s="1">
        <f t="shared" si="28"/>
        <v>167.83205864040377</v>
      </c>
      <c r="BR77" s="1">
        <f t="shared" si="28"/>
        <v>171.18869981321185</v>
      </c>
      <c r="BS77" s="1">
        <f t="shared" si="28"/>
        <v>174.61247380947606</v>
      </c>
      <c r="BT77" s="1">
        <f t="shared" si="28"/>
        <v>178.10472328566561</v>
      </c>
      <c r="BU77" s="1">
        <f t="shared" si="28"/>
        <v>181.66681775137891</v>
      </c>
      <c r="BV77" s="1">
        <f t="shared" si="28"/>
        <v>185.30015410640652</v>
      </c>
      <c r="BW77" s="1">
        <f t="shared" si="28"/>
        <v>189.00615718853459</v>
      </c>
      <c r="BX77" s="1">
        <f t="shared" si="28"/>
        <v>192.78628033230532</v>
      </c>
      <c r="BY77" s="1">
        <f t="shared" si="31"/>
        <v>196.64200593895146</v>
      </c>
      <c r="BZ77" s="1">
        <f t="shared" si="31"/>
        <v>200.57484605773044</v>
      </c>
      <c r="CA77" s="1">
        <f t="shared" si="31"/>
        <v>204.58634297888506</v>
      </c>
      <c r="CB77" s="1">
        <f t="shared" si="31"/>
        <v>208.67806983846276</v>
      </c>
      <c r="CC77" s="1">
        <f t="shared" si="31"/>
        <v>212.85163123523202</v>
      </c>
      <c r="CD77" s="1">
        <f t="shared" si="31"/>
        <v>217.10866385993666</v>
      </c>
      <c r="CE77" s="1">
        <f t="shared" si="31"/>
        <v>221.45083713713535</v>
      </c>
    </row>
    <row r="78" spans="2:83" x14ac:dyDescent="0.35">
      <c r="B78">
        <f t="shared" si="25"/>
        <v>2048</v>
      </c>
      <c r="D78" t="s">
        <v>29</v>
      </c>
      <c r="G78" s="1">
        <f t="shared" si="32"/>
        <v>0</v>
      </c>
      <c r="H78" s="1">
        <f t="shared" si="32"/>
        <v>0</v>
      </c>
      <c r="I78" s="1">
        <f t="shared" si="32"/>
        <v>0</v>
      </c>
      <c r="J78" s="1">
        <f t="shared" si="32"/>
        <v>0</v>
      </c>
      <c r="K78" s="1">
        <f t="shared" si="32"/>
        <v>0</v>
      </c>
      <c r="L78" s="1">
        <f t="shared" si="32"/>
        <v>0</v>
      </c>
      <c r="M78" s="1">
        <f t="shared" si="32"/>
        <v>0</v>
      </c>
      <c r="N78" s="1">
        <f t="shared" si="32"/>
        <v>0</v>
      </c>
      <c r="O78" s="1">
        <f t="shared" si="32"/>
        <v>0</v>
      </c>
      <c r="P78" s="1">
        <f t="shared" si="32"/>
        <v>0</v>
      </c>
      <c r="Q78" s="1">
        <f t="shared" si="32"/>
        <v>0</v>
      </c>
      <c r="R78" s="1">
        <f t="shared" si="32"/>
        <v>0</v>
      </c>
      <c r="S78" s="1">
        <f t="shared" si="32"/>
        <v>0</v>
      </c>
      <c r="T78" s="1">
        <f t="shared" si="32"/>
        <v>0</v>
      </c>
      <c r="U78" s="1">
        <f t="shared" si="32"/>
        <v>0</v>
      </c>
      <c r="V78" s="1">
        <f t="shared" si="32"/>
        <v>0</v>
      </c>
      <c r="W78" s="1">
        <f t="shared" si="29"/>
        <v>0</v>
      </c>
      <c r="X78" s="1">
        <f t="shared" si="29"/>
        <v>0</v>
      </c>
      <c r="Y78" s="1">
        <f t="shared" si="29"/>
        <v>0</v>
      </c>
      <c r="Z78" s="1">
        <f t="shared" si="29"/>
        <v>0</v>
      </c>
      <c r="AA78" s="1">
        <f t="shared" si="29"/>
        <v>0</v>
      </c>
      <c r="AB78" s="1">
        <f t="shared" si="29"/>
        <v>0</v>
      </c>
      <c r="AC78" s="1">
        <f t="shared" si="29"/>
        <v>0</v>
      </c>
      <c r="AD78" s="1">
        <f t="shared" si="29"/>
        <v>0</v>
      </c>
      <c r="AE78" s="1">
        <f t="shared" si="29"/>
        <v>79.080315760094777</v>
      </c>
      <c r="AF78" s="1">
        <f t="shared" si="29"/>
        <v>80.661922075296673</v>
      </c>
      <c r="AG78" s="1">
        <f t="shared" si="29"/>
        <v>82.2751605168026</v>
      </c>
      <c r="AH78" s="1">
        <f t="shared" si="29"/>
        <v>83.920663727138646</v>
      </c>
      <c r="AI78" s="1">
        <f t="shared" si="29"/>
        <v>85.599077001681422</v>
      </c>
      <c r="AJ78" s="1">
        <f t="shared" si="29"/>
        <v>87.311058541715056</v>
      </c>
      <c r="AK78" s="1">
        <f t="shared" si="27"/>
        <v>89.057279712549374</v>
      </c>
      <c r="AL78" s="1">
        <f t="shared" si="27"/>
        <v>90.838425306800332</v>
      </c>
      <c r="AM78" s="1">
        <f t="shared" si="27"/>
        <v>92.655193812936346</v>
      </c>
      <c r="AN78" s="1">
        <f t="shared" si="27"/>
        <v>94.508297689195075</v>
      </c>
      <c r="AO78" s="1">
        <f t="shared" si="27"/>
        <v>96.398463642978982</v>
      </c>
      <c r="AP78" s="1">
        <f t="shared" si="27"/>
        <v>98.326432915838538</v>
      </c>
      <c r="AQ78" s="1">
        <f t="shared" si="27"/>
        <v>100.29296157415533</v>
      </c>
      <c r="AR78" s="1">
        <f t="shared" si="27"/>
        <v>102.29882080563843</v>
      </c>
      <c r="AS78" s="1">
        <f t="shared" si="27"/>
        <v>104.34479722175121</v>
      </c>
      <c r="AT78" s="1">
        <f t="shared" si="27"/>
        <v>106.43169316618621</v>
      </c>
      <c r="AU78" s="1">
        <f t="shared" si="27"/>
        <v>108.56032702950995</v>
      </c>
      <c r="AV78" s="1">
        <f t="shared" si="27"/>
        <v>110.73153357010015</v>
      </c>
      <c r="AW78" s="1">
        <f t="shared" si="27"/>
        <v>112.94616424150215</v>
      </c>
      <c r="AX78" s="1">
        <f t="shared" si="27"/>
        <v>115.20508752633218</v>
      </c>
      <c r="AY78" s="1">
        <f t="shared" si="27"/>
        <v>117.50918927685883</v>
      </c>
      <c r="AZ78" s="1">
        <f t="shared" si="27"/>
        <v>119.859373062396</v>
      </c>
      <c r="BA78" s="1">
        <f t="shared" si="30"/>
        <v>122.25656052364394</v>
      </c>
      <c r="BB78" s="1">
        <f t="shared" si="30"/>
        <v>124.70169173411679</v>
      </c>
      <c r="BC78" s="1">
        <f t="shared" si="30"/>
        <v>127.19572556879913</v>
      </c>
      <c r="BD78" s="1">
        <f t="shared" si="30"/>
        <v>129.73964008017512</v>
      </c>
      <c r="BE78" s="1">
        <f t="shared" si="30"/>
        <v>132.33443288177864</v>
      </c>
      <c r="BF78" s="1">
        <f t="shared" si="30"/>
        <v>134.98112153941418</v>
      </c>
      <c r="BG78" s="1">
        <f t="shared" si="30"/>
        <v>137.68074397020249</v>
      </c>
      <c r="BH78" s="1">
        <f t="shared" si="30"/>
        <v>140.43435884960653</v>
      </c>
      <c r="BI78" s="1">
        <f t="shared" si="30"/>
        <v>143.24304602659879</v>
      </c>
      <c r="BJ78" s="1">
        <f t="shared" si="30"/>
        <v>146.10790694713077</v>
      </c>
      <c r="BK78" s="1">
        <f t="shared" si="30"/>
        <v>149.03006508607339</v>
      </c>
      <c r="BL78" s="1">
        <f t="shared" si="30"/>
        <v>152.01066638779483</v>
      </c>
      <c r="BM78" s="1">
        <f t="shared" si="30"/>
        <v>155.05087971555074</v>
      </c>
      <c r="BN78" s="1">
        <f t="shared" si="30"/>
        <v>158.15189730986177</v>
      </c>
      <c r="BO78" s="1">
        <f t="shared" si="28"/>
        <v>161.31493525605902</v>
      </c>
      <c r="BP78" s="1">
        <f t="shared" si="28"/>
        <v>164.54123396118015</v>
      </c>
      <c r="BQ78" s="1">
        <f t="shared" si="28"/>
        <v>167.83205864040377</v>
      </c>
      <c r="BR78" s="1">
        <f t="shared" si="28"/>
        <v>171.18869981321185</v>
      </c>
      <c r="BS78" s="1">
        <f t="shared" si="28"/>
        <v>174.61247380947609</v>
      </c>
      <c r="BT78" s="1">
        <f t="shared" si="28"/>
        <v>178.10472328566559</v>
      </c>
      <c r="BU78" s="1">
        <f t="shared" si="28"/>
        <v>181.66681775137891</v>
      </c>
      <c r="BV78" s="1">
        <f t="shared" si="28"/>
        <v>185.3001541064065</v>
      </c>
      <c r="BW78" s="1">
        <f t="shared" si="28"/>
        <v>189.00615718853464</v>
      </c>
      <c r="BX78" s="1">
        <f t="shared" si="28"/>
        <v>192.78628033230527</v>
      </c>
      <c r="BY78" s="1">
        <f t="shared" si="31"/>
        <v>196.64200593895143</v>
      </c>
      <c r="BZ78" s="1">
        <f t="shared" si="31"/>
        <v>200.57484605773047</v>
      </c>
      <c r="CA78" s="1">
        <f t="shared" si="31"/>
        <v>204.58634297888506</v>
      </c>
      <c r="CB78" s="1">
        <f t="shared" si="31"/>
        <v>208.67806983846273</v>
      </c>
      <c r="CC78" s="1">
        <f t="shared" si="31"/>
        <v>212.85163123523202</v>
      </c>
      <c r="CD78" s="1">
        <f t="shared" si="31"/>
        <v>217.10866385993663</v>
      </c>
      <c r="CE78" s="1">
        <f t="shared" si="31"/>
        <v>221.45083713713538</v>
      </c>
    </row>
    <row r="79" spans="2:83" x14ac:dyDescent="0.35">
      <c r="B79">
        <f t="shared" si="25"/>
        <v>2049</v>
      </c>
      <c r="D79" t="s">
        <v>29</v>
      </c>
      <c r="G79" s="1">
        <f t="shared" si="32"/>
        <v>0</v>
      </c>
      <c r="H79" s="1">
        <f t="shared" si="32"/>
        <v>0</v>
      </c>
      <c r="I79" s="1">
        <f t="shared" si="32"/>
        <v>0</v>
      </c>
      <c r="J79" s="1">
        <f t="shared" si="32"/>
        <v>0</v>
      </c>
      <c r="K79" s="1">
        <f t="shared" si="32"/>
        <v>0</v>
      </c>
      <c r="L79" s="1">
        <f t="shared" si="32"/>
        <v>0</v>
      </c>
      <c r="M79" s="1">
        <f t="shared" si="32"/>
        <v>0</v>
      </c>
      <c r="N79" s="1">
        <f t="shared" si="32"/>
        <v>0</v>
      </c>
      <c r="O79" s="1">
        <f t="shared" si="32"/>
        <v>0</v>
      </c>
      <c r="P79" s="1">
        <f t="shared" si="32"/>
        <v>0</v>
      </c>
      <c r="Q79" s="1">
        <f t="shared" si="32"/>
        <v>0</v>
      </c>
      <c r="R79" s="1">
        <f t="shared" si="32"/>
        <v>0</v>
      </c>
      <c r="S79" s="1">
        <f t="shared" si="32"/>
        <v>0</v>
      </c>
      <c r="T79" s="1">
        <f t="shared" si="32"/>
        <v>0</v>
      </c>
      <c r="U79" s="1">
        <f t="shared" si="32"/>
        <v>0</v>
      </c>
      <c r="V79" s="1">
        <f t="shared" si="32"/>
        <v>0</v>
      </c>
      <c r="W79" s="1">
        <f t="shared" si="29"/>
        <v>0</v>
      </c>
      <c r="X79" s="1">
        <f t="shared" si="29"/>
        <v>0</v>
      </c>
      <c r="Y79" s="1">
        <f t="shared" si="29"/>
        <v>0</v>
      </c>
      <c r="Z79" s="1">
        <f t="shared" si="29"/>
        <v>0</v>
      </c>
      <c r="AA79" s="1">
        <f t="shared" si="29"/>
        <v>0</v>
      </c>
      <c r="AB79" s="1">
        <f t="shared" si="29"/>
        <v>0</v>
      </c>
      <c r="AC79" s="1">
        <f t="shared" si="29"/>
        <v>0</v>
      </c>
      <c r="AD79" s="1">
        <f t="shared" si="29"/>
        <v>0</v>
      </c>
      <c r="AE79" s="1">
        <f t="shared" si="29"/>
        <v>0</v>
      </c>
      <c r="AF79" s="1">
        <f t="shared" si="29"/>
        <v>80.661922075296673</v>
      </c>
      <c r="AG79" s="1">
        <f t="shared" si="29"/>
        <v>82.275160516802615</v>
      </c>
      <c r="AH79" s="1">
        <f t="shared" si="29"/>
        <v>83.92066372713866</v>
      </c>
      <c r="AI79" s="1">
        <f t="shared" si="29"/>
        <v>85.599077001681422</v>
      </c>
      <c r="AJ79" s="1">
        <f t="shared" si="29"/>
        <v>87.311058541715056</v>
      </c>
      <c r="AK79" s="1">
        <f t="shared" si="27"/>
        <v>89.057279712549359</v>
      </c>
      <c r="AL79" s="1">
        <f t="shared" si="27"/>
        <v>90.83842530680036</v>
      </c>
      <c r="AM79" s="1">
        <f t="shared" si="27"/>
        <v>92.655193812936346</v>
      </c>
      <c r="AN79" s="1">
        <f t="shared" si="27"/>
        <v>94.508297689195075</v>
      </c>
      <c r="AO79" s="1">
        <f t="shared" si="27"/>
        <v>96.398463642978982</v>
      </c>
      <c r="AP79" s="1">
        <f t="shared" si="27"/>
        <v>98.326432915838566</v>
      </c>
      <c r="AQ79" s="1">
        <f t="shared" si="27"/>
        <v>100.29296157415531</v>
      </c>
      <c r="AR79" s="1">
        <f t="shared" si="27"/>
        <v>102.29882080563844</v>
      </c>
      <c r="AS79" s="1">
        <f t="shared" si="27"/>
        <v>104.34479722175119</v>
      </c>
      <c r="AT79" s="1">
        <f t="shared" si="27"/>
        <v>106.43169316618624</v>
      </c>
      <c r="AU79" s="1">
        <f t="shared" si="27"/>
        <v>108.56032702950993</v>
      </c>
      <c r="AV79" s="1">
        <f t="shared" si="27"/>
        <v>110.73153357010014</v>
      </c>
      <c r="AW79" s="1">
        <f t="shared" si="27"/>
        <v>112.94616424150216</v>
      </c>
      <c r="AX79" s="1">
        <f t="shared" si="27"/>
        <v>115.20508752633219</v>
      </c>
      <c r="AY79" s="1">
        <f t="shared" si="27"/>
        <v>117.50918927685883</v>
      </c>
      <c r="AZ79" s="1">
        <f t="shared" si="27"/>
        <v>119.85937306239602</v>
      </c>
      <c r="BA79" s="1">
        <f t="shared" si="30"/>
        <v>122.25656052364393</v>
      </c>
      <c r="BB79" s="1">
        <f t="shared" si="30"/>
        <v>124.70169173411682</v>
      </c>
      <c r="BC79" s="1">
        <f t="shared" si="30"/>
        <v>127.19572556879913</v>
      </c>
      <c r="BD79" s="1">
        <f t="shared" si="30"/>
        <v>129.73964008017512</v>
      </c>
      <c r="BE79" s="1">
        <f t="shared" si="30"/>
        <v>132.33443288177861</v>
      </c>
      <c r="BF79" s="1">
        <f t="shared" si="30"/>
        <v>134.9811215394142</v>
      </c>
      <c r="BG79" s="1">
        <f t="shared" si="30"/>
        <v>137.68074397020246</v>
      </c>
      <c r="BH79" s="1">
        <f t="shared" si="30"/>
        <v>140.43435884960655</v>
      </c>
      <c r="BI79" s="1">
        <f t="shared" si="30"/>
        <v>143.24304602659865</v>
      </c>
      <c r="BJ79" s="1">
        <f t="shared" si="30"/>
        <v>146.10790694713077</v>
      </c>
      <c r="BK79" s="1">
        <f t="shared" si="30"/>
        <v>149.03006508607339</v>
      </c>
      <c r="BL79" s="1">
        <f t="shared" si="30"/>
        <v>152.01066638779486</v>
      </c>
      <c r="BM79" s="1">
        <f t="shared" si="30"/>
        <v>155.05087971555074</v>
      </c>
      <c r="BN79" s="1">
        <f t="shared" si="30"/>
        <v>158.15189730986177</v>
      </c>
      <c r="BO79" s="1">
        <f t="shared" si="28"/>
        <v>161.31493525605902</v>
      </c>
      <c r="BP79" s="1">
        <f t="shared" si="28"/>
        <v>164.54123396118018</v>
      </c>
      <c r="BQ79" s="1">
        <f t="shared" si="28"/>
        <v>167.83205864040377</v>
      </c>
      <c r="BR79" s="1">
        <f t="shared" si="28"/>
        <v>171.18869981321185</v>
      </c>
      <c r="BS79" s="1">
        <f t="shared" si="28"/>
        <v>174.61247380947609</v>
      </c>
      <c r="BT79" s="1">
        <f t="shared" si="28"/>
        <v>178.10472328566561</v>
      </c>
      <c r="BU79" s="1">
        <f t="shared" si="28"/>
        <v>181.66681775137889</v>
      </c>
      <c r="BV79" s="1">
        <f t="shared" si="28"/>
        <v>185.3001541064065</v>
      </c>
      <c r="BW79" s="1">
        <f t="shared" si="28"/>
        <v>189.00615718853462</v>
      </c>
      <c r="BX79" s="1">
        <f t="shared" si="28"/>
        <v>192.78628033230532</v>
      </c>
      <c r="BY79" s="1">
        <f t="shared" si="31"/>
        <v>196.6420059389514</v>
      </c>
      <c r="BZ79" s="1">
        <f t="shared" si="31"/>
        <v>200.57484605773044</v>
      </c>
      <c r="CA79" s="1">
        <f t="shared" si="31"/>
        <v>204.58634297888509</v>
      </c>
      <c r="CB79" s="1">
        <f t="shared" si="31"/>
        <v>208.67806983846276</v>
      </c>
      <c r="CC79" s="1">
        <f t="shared" si="31"/>
        <v>212.85163123523199</v>
      </c>
      <c r="CD79" s="1">
        <f t="shared" si="31"/>
        <v>217.10866385993666</v>
      </c>
      <c r="CE79" s="1">
        <f t="shared" si="31"/>
        <v>221.45083713713538</v>
      </c>
    </row>
    <row r="80" spans="2:83" x14ac:dyDescent="0.35">
      <c r="B80">
        <f t="shared" si="25"/>
        <v>2050</v>
      </c>
      <c r="D80" t="s">
        <v>29</v>
      </c>
      <c r="G80" s="1">
        <f t="shared" si="32"/>
        <v>0</v>
      </c>
      <c r="H80" s="1">
        <f t="shared" si="32"/>
        <v>0</v>
      </c>
      <c r="I80" s="1">
        <f t="shared" si="32"/>
        <v>0</v>
      </c>
      <c r="J80" s="1">
        <f t="shared" si="32"/>
        <v>0</v>
      </c>
      <c r="K80" s="1">
        <f t="shared" si="32"/>
        <v>0</v>
      </c>
      <c r="L80" s="1">
        <f t="shared" si="32"/>
        <v>0</v>
      </c>
      <c r="M80" s="1">
        <f t="shared" si="32"/>
        <v>0</v>
      </c>
      <c r="N80" s="1">
        <f t="shared" si="32"/>
        <v>0</v>
      </c>
      <c r="O80" s="1">
        <f t="shared" si="32"/>
        <v>0</v>
      </c>
      <c r="P80" s="1">
        <f t="shared" si="32"/>
        <v>0</v>
      </c>
      <c r="Q80" s="1">
        <f t="shared" si="32"/>
        <v>0</v>
      </c>
      <c r="R80" s="1">
        <f t="shared" si="32"/>
        <v>0</v>
      </c>
      <c r="S80" s="1">
        <f t="shared" si="32"/>
        <v>0</v>
      </c>
      <c r="T80" s="1">
        <f t="shared" si="32"/>
        <v>0</v>
      </c>
      <c r="U80" s="1">
        <f t="shared" si="32"/>
        <v>0</v>
      </c>
      <c r="V80" s="1">
        <f t="shared" si="32"/>
        <v>0</v>
      </c>
      <c r="W80" s="1">
        <f t="shared" si="29"/>
        <v>0</v>
      </c>
      <c r="X80" s="1">
        <f t="shared" si="29"/>
        <v>0</v>
      </c>
      <c r="Y80" s="1">
        <f t="shared" si="29"/>
        <v>0</v>
      </c>
      <c r="Z80" s="1">
        <f t="shared" si="29"/>
        <v>0</v>
      </c>
      <c r="AA80" s="1">
        <f t="shared" si="29"/>
        <v>0</v>
      </c>
      <c r="AB80" s="1">
        <f t="shared" si="29"/>
        <v>0</v>
      </c>
      <c r="AC80" s="1">
        <f t="shared" si="29"/>
        <v>0</v>
      </c>
      <c r="AD80" s="1">
        <f t="shared" si="29"/>
        <v>0</v>
      </c>
      <c r="AE80" s="1">
        <f t="shared" si="29"/>
        <v>0</v>
      </c>
      <c r="AF80" s="1">
        <f t="shared" si="29"/>
        <v>0</v>
      </c>
      <c r="AG80" s="1">
        <f t="shared" si="29"/>
        <v>82.275160516802615</v>
      </c>
      <c r="AH80" s="1">
        <f t="shared" si="29"/>
        <v>83.920663727138674</v>
      </c>
      <c r="AI80" s="1">
        <f t="shared" si="29"/>
        <v>85.599077001681437</v>
      </c>
      <c r="AJ80" s="1">
        <f t="shared" si="29"/>
        <v>87.31105854171507</v>
      </c>
      <c r="AK80" s="1">
        <f t="shared" si="27"/>
        <v>89.057279712549374</v>
      </c>
      <c r="AL80" s="1">
        <f t="shared" si="27"/>
        <v>90.83842530680036</v>
      </c>
      <c r="AM80" s="1">
        <f t="shared" si="27"/>
        <v>92.655193812936375</v>
      </c>
      <c r="AN80" s="1">
        <f t="shared" si="27"/>
        <v>94.508297689195075</v>
      </c>
      <c r="AO80" s="1">
        <f t="shared" si="27"/>
        <v>96.398463642978982</v>
      </c>
      <c r="AP80" s="1">
        <f t="shared" si="27"/>
        <v>98.326432915838566</v>
      </c>
      <c r="AQ80" s="1">
        <f t="shared" si="27"/>
        <v>100.29296157415534</v>
      </c>
      <c r="AR80" s="1">
        <f t="shared" si="27"/>
        <v>102.29882080563843</v>
      </c>
      <c r="AS80" s="1">
        <f t="shared" si="27"/>
        <v>104.34479722175122</v>
      </c>
      <c r="AT80" s="1">
        <f t="shared" si="27"/>
        <v>106.43169316618624</v>
      </c>
      <c r="AU80" s="1">
        <f t="shared" si="27"/>
        <v>108.56032702950998</v>
      </c>
      <c r="AV80" s="1">
        <f t="shared" si="27"/>
        <v>110.73153357010014</v>
      </c>
      <c r="AW80" s="1">
        <f t="shared" si="27"/>
        <v>112.94616424150216</v>
      </c>
      <c r="AX80" s="1">
        <f t="shared" si="27"/>
        <v>115.20508752633222</v>
      </c>
      <c r="AY80" s="1">
        <f t="shared" si="27"/>
        <v>117.50918927685885</v>
      </c>
      <c r="AZ80" s="1">
        <f t="shared" si="27"/>
        <v>119.85937306239602</v>
      </c>
      <c r="BA80" s="1">
        <f t="shared" si="30"/>
        <v>122.25656052364396</v>
      </c>
      <c r="BB80" s="1">
        <f t="shared" si="30"/>
        <v>124.70169173411682</v>
      </c>
      <c r="BC80" s="1">
        <f t="shared" si="30"/>
        <v>127.19572556879916</v>
      </c>
      <c r="BD80" s="1">
        <f t="shared" si="30"/>
        <v>129.73964008017512</v>
      </c>
      <c r="BE80" s="1">
        <f t="shared" si="30"/>
        <v>132.33443288177864</v>
      </c>
      <c r="BF80" s="1">
        <f t="shared" si="30"/>
        <v>134.9811215394142</v>
      </c>
      <c r="BG80" s="1">
        <f t="shared" si="30"/>
        <v>137.68074397020251</v>
      </c>
      <c r="BH80" s="1">
        <f t="shared" si="30"/>
        <v>140.43435884960653</v>
      </c>
      <c r="BI80" s="1">
        <f t="shared" si="30"/>
        <v>143.24304602659868</v>
      </c>
      <c r="BJ80" s="1">
        <f t="shared" si="30"/>
        <v>146.10790694713063</v>
      </c>
      <c r="BK80" s="1">
        <f t="shared" si="30"/>
        <v>149.03006508607339</v>
      </c>
      <c r="BL80" s="1">
        <f t="shared" si="30"/>
        <v>152.01066638779486</v>
      </c>
      <c r="BM80" s="1">
        <f t="shared" si="30"/>
        <v>155.05087971555076</v>
      </c>
      <c r="BN80" s="1">
        <f t="shared" si="30"/>
        <v>158.15189730986177</v>
      </c>
      <c r="BO80" s="1">
        <f t="shared" si="28"/>
        <v>161.31493525605902</v>
      </c>
      <c r="BP80" s="1">
        <f t="shared" si="28"/>
        <v>164.54123396118018</v>
      </c>
      <c r="BQ80" s="1">
        <f t="shared" si="28"/>
        <v>167.8320586404038</v>
      </c>
      <c r="BR80" s="1">
        <f t="shared" si="28"/>
        <v>171.18869981321183</v>
      </c>
      <c r="BS80" s="1">
        <f t="shared" si="28"/>
        <v>174.61247380947609</v>
      </c>
      <c r="BT80" s="1">
        <f t="shared" si="28"/>
        <v>178.10472328566561</v>
      </c>
      <c r="BU80" s="1">
        <f t="shared" si="28"/>
        <v>181.66681775137894</v>
      </c>
      <c r="BV80" s="1">
        <f t="shared" si="28"/>
        <v>185.30015410640647</v>
      </c>
      <c r="BW80" s="1">
        <f t="shared" si="28"/>
        <v>189.00615718853464</v>
      </c>
      <c r="BX80" s="1">
        <f t="shared" si="28"/>
        <v>192.78628033230532</v>
      </c>
      <c r="BY80" s="1">
        <f t="shared" si="31"/>
        <v>196.64200593895146</v>
      </c>
      <c r="BZ80" s="1">
        <f t="shared" si="31"/>
        <v>200.57484605773041</v>
      </c>
      <c r="CA80" s="1">
        <f t="shared" si="31"/>
        <v>204.58634297888506</v>
      </c>
      <c r="CB80" s="1">
        <f t="shared" si="31"/>
        <v>208.67806983846279</v>
      </c>
      <c r="CC80" s="1">
        <f t="shared" si="31"/>
        <v>212.85163123523202</v>
      </c>
      <c r="CD80" s="1">
        <f t="shared" si="31"/>
        <v>217.10866385993666</v>
      </c>
      <c r="CE80" s="1">
        <f t="shared" si="31"/>
        <v>221.45083713713541</v>
      </c>
    </row>
    <row r="81" spans="2:83" x14ac:dyDescent="0.35">
      <c r="B81" s="45">
        <f t="shared" si="25"/>
        <v>2051</v>
      </c>
      <c r="C81" s="45"/>
      <c r="D81" s="45" t="s">
        <v>29</v>
      </c>
      <c r="E81" s="45"/>
      <c r="G81" s="1">
        <f t="shared" si="32"/>
        <v>0</v>
      </c>
      <c r="H81" s="1">
        <f t="shared" si="32"/>
        <v>0</v>
      </c>
      <c r="I81" s="1">
        <f t="shared" si="32"/>
        <v>0</v>
      </c>
      <c r="J81" s="1">
        <f t="shared" si="32"/>
        <v>0</v>
      </c>
      <c r="K81" s="1">
        <f t="shared" si="32"/>
        <v>0</v>
      </c>
      <c r="L81" s="1">
        <f t="shared" si="32"/>
        <v>0</v>
      </c>
      <c r="M81" s="1">
        <f t="shared" si="32"/>
        <v>0</v>
      </c>
      <c r="N81" s="1">
        <f t="shared" si="32"/>
        <v>0</v>
      </c>
      <c r="O81" s="1">
        <f t="shared" si="32"/>
        <v>0</v>
      </c>
      <c r="P81" s="1">
        <f t="shared" si="32"/>
        <v>0</v>
      </c>
      <c r="Q81" s="1">
        <f t="shared" si="32"/>
        <v>0</v>
      </c>
      <c r="R81" s="1">
        <f t="shared" si="32"/>
        <v>0</v>
      </c>
      <c r="S81" s="1">
        <f t="shared" si="32"/>
        <v>0</v>
      </c>
      <c r="T81" s="1">
        <f t="shared" si="32"/>
        <v>0</v>
      </c>
      <c r="U81" s="1">
        <f t="shared" si="32"/>
        <v>0</v>
      </c>
      <c r="V81" s="1">
        <f t="shared" si="32"/>
        <v>0</v>
      </c>
      <c r="W81" s="1">
        <f t="shared" si="29"/>
        <v>0</v>
      </c>
      <c r="X81" s="1">
        <f t="shared" si="29"/>
        <v>0</v>
      </c>
      <c r="Y81" s="1">
        <f t="shared" si="29"/>
        <v>0</v>
      </c>
      <c r="Z81" s="1">
        <f t="shared" si="29"/>
        <v>0</v>
      </c>
      <c r="AA81" s="1">
        <f t="shared" si="29"/>
        <v>0</v>
      </c>
      <c r="AB81" s="1">
        <f t="shared" si="29"/>
        <v>0</v>
      </c>
      <c r="AC81" s="1">
        <f t="shared" si="29"/>
        <v>0</v>
      </c>
      <c r="AD81" s="1">
        <f t="shared" si="29"/>
        <v>0</v>
      </c>
      <c r="AE81" s="1">
        <f t="shared" si="29"/>
        <v>0</v>
      </c>
      <c r="AF81" s="1">
        <f t="shared" si="29"/>
        <v>0</v>
      </c>
      <c r="AG81" s="1">
        <f t="shared" si="29"/>
        <v>0</v>
      </c>
      <c r="AH81" s="1">
        <f t="shared" si="29"/>
        <v>83.920663727138674</v>
      </c>
      <c r="AI81" s="1">
        <f t="shared" si="29"/>
        <v>85.599077001681451</v>
      </c>
      <c r="AJ81" s="1">
        <f t="shared" si="29"/>
        <v>87.31105854171507</v>
      </c>
      <c r="AK81" s="1">
        <f t="shared" si="27"/>
        <v>89.057279712549374</v>
      </c>
      <c r="AL81" s="1">
        <f t="shared" si="27"/>
        <v>90.83842530680036</v>
      </c>
      <c r="AM81" s="1">
        <f t="shared" si="27"/>
        <v>92.655193812936375</v>
      </c>
      <c r="AN81" s="1">
        <f t="shared" si="27"/>
        <v>94.508297689195103</v>
      </c>
      <c r="AO81" s="1">
        <f t="shared" si="27"/>
        <v>96.398463642978982</v>
      </c>
      <c r="AP81" s="1">
        <f t="shared" si="27"/>
        <v>98.326432915838581</v>
      </c>
      <c r="AQ81" s="1">
        <f t="shared" si="27"/>
        <v>100.29296157415534</v>
      </c>
      <c r="AR81" s="1">
        <f t="shared" si="27"/>
        <v>102.29882080563846</v>
      </c>
      <c r="AS81" s="1">
        <f t="shared" si="27"/>
        <v>104.34479722175121</v>
      </c>
      <c r="AT81" s="1">
        <f t="shared" si="27"/>
        <v>106.43169316618625</v>
      </c>
      <c r="AU81" s="1">
        <f t="shared" si="27"/>
        <v>108.56032702950996</v>
      </c>
      <c r="AV81" s="1">
        <f t="shared" si="27"/>
        <v>110.73153357010018</v>
      </c>
      <c r="AW81" s="1">
        <f t="shared" si="27"/>
        <v>112.94616424150215</v>
      </c>
      <c r="AX81" s="1">
        <f t="shared" si="27"/>
        <v>115.20508752633222</v>
      </c>
      <c r="AY81" s="1">
        <f t="shared" si="27"/>
        <v>117.50918927685886</v>
      </c>
      <c r="AZ81" s="1">
        <f t="shared" si="27"/>
        <v>119.85937306239603</v>
      </c>
      <c r="BA81" s="1">
        <f t="shared" si="30"/>
        <v>122.25656052364396</v>
      </c>
      <c r="BB81" s="1">
        <f t="shared" si="30"/>
        <v>124.70169173411684</v>
      </c>
      <c r="BC81" s="1">
        <f t="shared" si="30"/>
        <v>127.19572556879916</v>
      </c>
      <c r="BD81" s="1">
        <f t="shared" si="30"/>
        <v>129.73964008017515</v>
      </c>
      <c r="BE81" s="1">
        <f t="shared" si="30"/>
        <v>132.33443288177864</v>
      </c>
      <c r="BF81" s="1">
        <f t="shared" si="30"/>
        <v>134.9811215394142</v>
      </c>
      <c r="BG81" s="1">
        <f t="shared" si="30"/>
        <v>137.68074397020251</v>
      </c>
      <c r="BH81" s="1">
        <f t="shared" si="30"/>
        <v>140.43435884960655</v>
      </c>
      <c r="BI81" s="1">
        <f t="shared" si="30"/>
        <v>143.24304602659868</v>
      </c>
      <c r="BJ81" s="1">
        <f t="shared" si="30"/>
        <v>146.10790694713069</v>
      </c>
      <c r="BK81" s="1">
        <f t="shared" si="30"/>
        <v>149.03006508607328</v>
      </c>
      <c r="BL81" s="1">
        <f t="shared" si="30"/>
        <v>152.01066638779486</v>
      </c>
      <c r="BM81" s="1">
        <f t="shared" si="30"/>
        <v>155.05087971555076</v>
      </c>
      <c r="BN81" s="1">
        <f t="shared" si="30"/>
        <v>158.15189730986177</v>
      </c>
      <c r="BO81" s="1">
        <f t="shared" si="28"/>
        <v>161.31493525605899</v>
      </c>
      <c r="BP81" s="1">
        <f t="shared" si="28"/>
        <v>164.54123396118018</v>
      </c>
      <c r="BQ81" s="1">
        <f t="shared" si="28"/>
        <v>167.8320586404038</v>
      </c>
      <c r="BR81" s="1">
        <f t="shared" si="28"/>
        <v>171.18869981321188</v>
      </c>
      <c r="BS81" s="1">
        <f t="shared" si="28"/>
        <v>174.61247380947609</v>
      </c>
      <c r="BT81" s="1">
        <f t="shared" si="28"/>
        <v>178.10472328566561</v>
      </c>
      <c r="BU81" s="1">
        <f t="shared" si="28"/>
        <v>181.66681775137891</v>
      </c>
      <c r="BV81" s="1">
        <f t="shared" si="28"/>
        <v>185.30015410640652</v>
      </c>
      <c r="BW81" s="1">
        <f t="shared" si="28"/>
        <v>189.00615718853462</v>
      </c>
      <c r="BX81" s="1">
        <f t="shared" si="28"/>
        <v>192.78628033230532</v>
      </c>
      <c r="BY81" s="1">
        <f t="shared" si="31"/>
        <v>196.64200593895143</v>
      </c>
      <c r="BZ81" s="1">
        <f t="shared" si="31"/>
        <v>200.57484605773047</v>
      </c>
      <c r="CA81" s="1">
        <f t="shared" si="31"/>
        <v>204.58634297888503</v>
      </c>
      <c r="CB81" s="1">
        <f t="shared" si="31"/>
        <v>208.67806983846276</v>
      </c>
      <c r="CC81" s="1">
        <f t="shared" si="31"/>
        <v>212.85163123523205</v>
      </c>
      <c r="CD81" s="1">
        <f t="shared" si="31"/>
        <v>217.10866385993666</v>
      </c>
      <c r="CE81" s="1">
        <f t="shared" si="31"/>
        <v>221.45083713713538</v>
      </c>
    </row>
    <row r="83" spans="2:83" x14ac:dyDescent="0.35">
      <c r="B83" s="7" t="s">
        <v>135</v>
      </c>
    </row>
    <row r="84" spans="2:83" x14ac:dyDescent="0.35">
      <c r="B84" s="10" t="s">
        <v>136</v>
      </c>
    </row>
    <row r="85" spans="2:83" x14ac:dyDescent="0.35">
      <c r="B85" s="10" t="s">
        <v>35</v>
      </c>
      <c r="G85" s="44"/>
      <c r="H85" s="44"/>
      <c r="I85" s="44"/>
    </row>
    <row r="86" spans="2:83" x14ac:dyDescent="0.35">
      <c r="B86" s="6" t="s">
        <v>137</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row>
    <row r="87" spans="2:83" x14ac:dyDescent="0.35">
      <c r="B87" s="7">
        <v>2024</v>
      </c>
      <c r="D87" t="s">
        <v>29</v>
      </c>
      <c r="G87" s="1">
        <f>IF($B87&lt;=G$28,INDEX($G$43:$CE$43,MATCH(MIN($B87+INT((G$28-$B87)/$E$10)*$E$10),$G$28:$CE$28,0)),0)*(1+$E$12)^(MOD(G$28-$B87,$E$10))</f>
        <v>305.67755452136606</v>
      </c>
      <c r="H87" s="1">
        <f t="shared" ref="H87:W102" si="33">IF($B87&lt;=H$28,INDEX($G$43:$CE$43,MATCH(MIN($B87+INT((H$28-$B87)/$E$10)*$E$10),$G$28:$CE$28,0)),0)*(1+$E$12)^(MOD(H$28-$B87,$E$10))</f>
        <v>311.7911056117934</v>
      </c>
      <c r="I87" s="1">
        <f t="shared" si="33"/>
        <v>318.02692772402924</v>
      </c>
      <c r="J87" s="1">
        <f t="shared" si="33"/>
        <v>324.38746627850981</v>
      </c>
      <c r="K87" s="1">
        <f t="shared" si="33"/>
        <v>330.87521560408004</v>
      </c>
      <c r="L87" s="1">
        <f t="shared" si="33"/>
        <v>337.49271991616166</v>
      </c>
      <c r="M87" s="1">
        <f t="shared" si="33"/>
        <v>344.2425743144849</v>
      </c>
      <c r="N87" s="1">
        <f t="shared" si="33"/>
        <v>351.12742580077452</v>
      </c>
      <c r="O87" s="1">
        <f t="shared" si="33"/>
        <v>358.14997431679001</v>
      </c>
      <c r="P87" s="1">
        <f t="shared" si="33"/>
        <v>365.31297380312583</v>
      </c>
      <c r="Q87" s="1">
        <f t="shared" si="33"/>
        <v>372.61923327918839</v>
      </c>
      <c r="R87" s="1">
        <f t="shared" si="33"/>
        <v>380.07161794477207</v>
      </c>
      <c r="S87" s="1">
        <f t="shared" si="33"/>
        <v>387.67305030366759</v>
      </c>
      <c r="T87" s="1">
        <f t="shared" si="33"/>
        <v>395.42651130974087</v>
      </c>
      <c r="U87" s="1">
        <f t="shared" si="33"/>
        <v>403.33504153593577</v>
      </c>
      <c r="V87" s="1">
        <f t="shared" si="33"/>
        <v>411.40174236665433</v>
      </c>
      <c r="W87" s="1">
        <f t="shared" si="33"/>
        <v>419.6297772139875</v>
      </c>
      <c r="X87" s="1">
        <f t="shared" ref="X87:AM102" si="34">IF($B87&lt;=X$28,INDEX($G$43:$CE$43,MATCH(MIN($B87+INT((X$28-$B87)/$E$10)*$E$10),$G$28:$CE$28,0)),0)*(1+$E$12)^(MOD(X$28-$B87,$E$10))</f>
        <v>428.0223727582673</v>
      </c>
      <c r="Y87" s="1">
        <f t="shared" si="34"/>
        <v>436.58282021343257</v>
      </c>
      <c r="Z87" s="1">
        <f t="shared" si="34"/>
        <v>445.31447661770125</v>
      </c>
      <c r="AA87" s="1">
        <f t="shared" si="34"/>
        <v>273.2606142187974</v>
      </c>
      <c r="AB87" s="1">
        <f t="shared" si="34"/>
        <v>278.72582650317338</v>
      </c>
      <c r="AC87" s="1">
        <f t="shared" si="34"/>
        <v>284.3003430332368</v>
      </c>
      <c r="AD87" s="1">
        <f t="shared" si="34"/>
        <v>289.98634989390155</v>
      </c>
      <c r="AE87" s="1">
        <f t="shared" si="34"/>
        <v>295.7860768917796</v>
      </c>
      <c r="AF87" s="1">
        <f t="shared" si="34"/>
        <v>301.70179842961517</v>
      </c>
      <c r="AG87" s="1">
        <f t="shared" si="34"/>
        <v>307.73583439820749</v>
      </c>
      <c r="AH87" s="1">
        <f t="shared" si="34"/>
        <v>313.89055108617157</v>
      </c>
      <c r="AI87" s="1">
        <f t="shared" si="34"/>
        <v>320.16836210789506</v>
      </c>
      <c r="AJ87" s="1">
        <f t="shared" si="34"/>
        <v>326.57172935005292</v>
      </c>
      <c r="AK87" s="1">
        <f t="shared" si="34"/>
        <v>333.10316393705403</v>
      </c>
      <c r="AL87" s="1">
        <f t="shared" si="34"/>
        <v>339.76522721579505</v>
      </c>
      <c r="AM87" s="1">
        <f t="shared" si="34"/>
        <v>346.56053176011096</v>
      </c>
      <c r="AN87" s="1">
        <f t="shared" ref="AN87:BC102" si="35">IF($B87&lt;=AN$28,INDEX($G$43:$CE$43,MATCH(MIN($B87+INT((AN$28-$B87)/$E$10)*$E$10),$G$28:$CE$28,0)),0)*(1+$E$12)^(MOD(AN$28-$B87,$E$10))</f>
        <v>353.49174239531317</v>
      </c>
      <c r="AO87" s="1">
        <f t="shared" si="35"/>
        <v>360.56157724321946</v>
      </c>
      <c r="AP87" s="1">
        <f t="shared" si="35"/>
        <v>367.77280878808375</v>
      </c>
      <c r="AQ87" s="1">
        <f t="shared" si="35"/>
        <v>375.12826496384554</v>
      </c>
      <c r="AR87" s="1">
        <f t="shared" si="35"/>
        <v>382.63083026312245</v>
      </c>
      <c r="AS87" s="1">
        <f t="shared" si="35"/>
        <v>390.28344686838489</v>
      </c>
      <c r="AT87" s="1">
        <f t="shared" si="35"/>
        <v>398.08911580575256</v>
      </c>
      <c r="AU87" s="1">
        <f t="shared" si="35"/>
        <v>400.55760869338235</v>
      </c>
      <c r="AV87" s="1">
        <f t="shared" si="35"/>
        <v>408.56876086724998</v>
      </c>
      <c r="AW87" s="1">
        <f t="shared" si="35"/>
        <v>416.74013608459501</v>
      </c>
      <c r="AX87" s="1">
        <f t="shared" si="35"/>
        <v>425.07493880628687</v>
      </c>
      <c r="AY87" s="1">
        <f t="shared" si="35"/>
        <v>433.57643758241261</v>
      </c>
      <c r="AZ87" s="1">
        <f t="shared" si="35"/>
        <v>442.24796633406089</v>
      </c>
      <c r="BA87" s="1">
        <f t="shared" si="35"/>
        <v>451.09292566074214</v>
      </c>
      <c r="BB87" s="1">
        <f t="shared" si="35"/>
        <v>460.11478417395688</v>
      </c>
      <c r="BC87" s="1">
        <f t="shared" si="35"/>
        <v>469.31707985743606</v>
      </c>
      <c r="BD87" s="1">
        <f t="shared" ref="BD87:BS102" si="36">IF($B87&lt;=BD$28,INDEX($G$43:$CE$43,MATCH(MIN($B87+INT((BD$28-$B87)/$E$10)*$E$10),$G$28:$CE$28,0)),0)*(1+$E$12)^(MOD(BD$28-$B87,$E$10))</f>
        <v>478.70342145458477</v>
      </c>
      <c r="BE87" s="1">
        <f t="shared" si="36"/>
        <v>488.27748988367648</v>
      </c>
      <c r="BF87" s="1">
        <f t="shared" si="36"/>
        <v>498.04303968134991</v>
      </c>
      <c r="BG87" s="1">
        <f t="shared" si="36"/>
        <v>508.003900474977</v>
      </c>
      <c r="BH87" s="1">
        <f t="shared" si="36"/>
        <v>518.1639784844765</v>
      </c>
      <c r="BI87" s="1">
        <f t="shared" si="36"/>
        <v>528.52725805416605</v>
      </c>
      <c r="BJ87" s="1">
        <f t="shared" si="36"/>
        <v>539.09780321524931</v>
      </c>
      <c r="BK87" s="1">
        <f t="shared" si="36"/>
        <v>549.87975927955438</v>
      </c>
      <c r="BL87" s="1">
        <f t="shared" si="36"/>
        <v>560.87735446514546</v>
      </c>
      <c r="BM87" s="1">
        <f t="shared" si="36"/>
        <v>572.09490155444837</v>
      </c>
      <c r="BN87" s="1">
        <f t="shared" si="36"/>
        <v>583.53679958553732</v>
      </c>
      <c r="BO87" s="1">
        <f t="shared" si="36"/>
        <v>595.20753557724834</v>
      </c>
      <c r="BP87" s="1">
        <f t="shared" si="36"/>
        <v>607.11168628879329</v>
      </c>
      <c r="BQ87" s="1">
        <f t="shared" si="36"/>
        <v>619.25392001456919</v>
      </c>
      <c r="BR87" s="1">
        <f t="shared" si="36"/>
        <v>631.63899841486057</v>
      </c>
      <c r="BS87" s="1">
        <f t="shared" si="36"/>
        <v>644.27177838315777</v>
      </c>
      <c r="BT87" s="1">
        <f t="shared" ref="BT87:CE102" si="37">IF($B87&lt;=BT$28,INDEX($G$43:$CE$43,MATCH(MIN($B87+INT((BT$28-$B87)/$E$10)*$E$10),$G$28:$CE$28,0)),0)*(1+$E$12)^(MOD(BT$28-$B87,$E$10))</f>
        <v>657.15721395082096</v>
      </c>
      <c r="BU87" s="1">
        <f t="shared" si="37"/>
        <v>670.30035822983734</v>
      </c>
      <c r="BV87" s="1">
        <f t="shared" si="37"/>
        <v>683.70636539443399</v>
      </c>
      <c r="BW87" s="1">
        <f t="shared" si="37"/>
        <v>697.38049270232273</v>
      </c>
      <c r="BX87" s="1">
        <f t="shared" si="37"/>
        <v>711.32810255636923</v>
      </c>
      <c r="BY87" s="1">
        <f t="shared" si="37"/>
        <v>725.55466460749665</v>
      </c>
      <c r="BZ87" s="1">
        <f t="shared" si="37"/>
        <v>740.06575789964643</v>
      </c>
      <c r="CA87" s="1">
        <f t="shared" si="37"/>
        <v>754.86707305763946</v>
      </c>
      <c r="CB87" s="1">
        <f t="shared" si="37"/>
        <v>769.96441451879218</v>
      </c>
      <c r="CC87" s="1">
        <f t="shared" si="37"/>
        <v>785.3637028091681</v>
      </c>
      <c r="CD87" s="1">
        <f t="shared" si="37"/>
        <v>801.07097686535121</v>
      </c>
      <c r="CE87" s="1">
        <f t="shared" si="37"/>
        <v>817.09239640265844</v>
      </c>
    </row>
    <row r="88" spans="2:83" x14ac:dyDescent="0.35">
      <c r="B88">
        <f t="shared" ref="B88:B114" si="38">B87+1</f>
        <v>2025</v>
      </c>
      <c r="D88" t="s">
        <v>29</v>
      </c>
      <c r="G88" s="1">
        <f t="shared" ref="G88:V103" si="39">IF($B88&lt;=G$28,INDEX($G$43:$CE$43,MATCH(MIN($B88+INT((G$28-$B88)/$E$10)*$E$10),$G$28:$CE$28,0)),0)*(1+$E$12)^(MOD(G$28-$B88,$E$10))</f>
        <v>0</v>
      </c>
      <c r="H88" s="1">
        <f t="shared" si="39"/>
        <v>311.7911056117934</v>
      </c>
      <c r="I88" s="1">
        <f t="shared" si="39"/>
        <v>318.02692772402929</v>
      </c>
      <c r="J88" s="1">
        <f t="shared" si="39"/>
        <v>324.38746627850986</v>
      </c>
      <c r="K88" s="1">
        <f t="shared" si="39"/>
        <v>330.87521560408004</v>
      </c>
      <c r="L88" s="1">
        <f t="shared" si="39"/>
        <v>337.49271991616166</v>
      </c>
      <c r="M88" s="1">
        <f t="shared" si="39"/>
        <v>344.2425743144849</v>
      </c>
      <c r="N88" s="1">
        <f t="shared" si="39"/>
        <v>351.12742580077457</v>
      </c>
      <c r="O88" s="1">
        <f t="shared" si="39"/>
        <v>358.14997431679001</v>
      </c>
      <c r="P88" s="1">
        <f t="shared" si="39"/>
        <v>365.31297380312583</v>
      </c>
      <c r="Q88" s="1">
        <f t="shared" si="33"/>
        <v>372.61923327918839</v>
      </c>
      <c r="R88" s="1">
        <f t="shared" si="33"/>
        <v>380.07161794477213</v>
      </c>
      <c r="S88" s="1">
        <f t="shared" si="33"/>
        <v>387.67305030366754</v>
      </c>
      <c r="T88" s="1">
        <f t="shared" si="33"/>
        <v>395.42651130974093</v>
      </c>
      <c r="U88" s="1">
        <f t="shared" si="33"/>
        <v>403.33504153593572</v>
      </c>
      <c r="V88" s="1">
        <f t="shared" si="33"/>
        <v>411.4017423666545</v>
      </c>
      <c r="W88" s="1">
        <f t="shared" si="33"/>
        <v>419.62977721398744</v>
      </c>
      <c r="X88" s="1">
        <f t="shared" si="34"/>
        <v>428.0223727582673</v>
      </c>
      <c r="Y88" s="1">
        <f t="shared" si="34"/>
        <v>436.58282021343268</v>
      </c>
      <c r="Z88" s="1">
        <f t="shared" si="34"/>
        <v>445.31447661770125</v>
      </c>
      <c r="AA88" s="1">
        <f t="shared" si="34"/>
        <v>454.22076615005528</v>
      </c>
      <c r="AB88" s="1">
        <f t="shared" si="34"/>
        <v>274.95506366714039</v>
      </c>
      <c r="AC88" s="1">
        <f t="shared" si="34"/>
        <v>280.45416494048322</v>
      </c>
      <c r="AD88" s="1">
        <f t="shared" si="34"/>
        <v>286.06324823929288</v>
      </c>
      <c r="AE88" s="1">
        <f t="shared" si="34"/>
        <v>291.78451320407868</v>
      </c>
      <c r="AF88" s="1">
        <f t="shared" si="34"/>
        <v>297.6202034681603</v>
      </c>
      <c r="AG88" s="1">
        <f t="shared" si="34"/>
        <v>303.57260753752348</v>
      </c>
      <c r="AH88" s="1">
        <f t="shared" si="34"/>
        <v>309.64405968827401</v>
      </c>
      <c r="AI88" s="1">
        <f t="shared" si="34"/>
        <v>315.83694088203941</v>
      </c>
      <c r="AJ88" s="1">
        <f t="shared" si="34"/>
        <v>322.1536796996802</v>
      </c>
      <c r="AK88" s="1">
        <f t="shared" si="34"/>
        <v>328.59675329367383</v>
      </c>
      <c r="AL88" s="1">
        <f t="shared" si="34"/>
        <v>335.16868835954733</v>
      </c>
      <c r="AM88" s="1">
        <f t="shared" si="34"/>
        <v>341.87206212673817</v>
      </c>
      <c r="AN88" s="1">
        <f t="shared" si="35"/>
        <v>348.70950336927302</v>
      </c>
      <c r="AO88" s="1">
        <f t="shared" si="35"/>
        <v>355.68369343665847</v>
      </c>
      <c r="AP88" s="1">
        <f t="shared" si="35"/>
        <v>362.79736730539167</v>
      </c>
      <c r="AQ88" s="1">
        <f t="shared" si="35"/>
        <v>370.05331465149942</v>
      </c>
      <c r="AR88" s="1">
        <f t="shared" si="35"/>
        <v>377.45438094452948</v>
      </c>
      <c r="AS88" s="1">
        <f t="shared" si="35"/>
        <v>385.00346856342009</v>
      </c>
      <c r="AT88" s="1">
        <f t="shared" si="35"/>
        <v>392.70353793468843</v>
      </c>
      <c r="AU88" s="1">
        <f t="shared" si="35"/>
        <v>400.55760869338218</v>
      </c>
      <c r="AV88" s="1">
        <f t="shared" si="35"/>
        <v>408.56876086724998</v>
      </c>
      <c r="AW88" s="1">
        <f t="shared" si="35"/>
        <v>416.74013608459501</v>
      </c>
      <c r="AX88" s="1">
        <f t="shared" si="35"/>
        <v>425.07493880628687</v>
      </c>
      <c r="AY88" s="1">
        <f t="shared" si="35"/>
        <v>433.57643758241261</v>
      </c>
      <c r="AZ88" s="1">
        <f t="shared" si="35"/>
        <v>442.24796633406083</v>
      </c>
      <c r="BA88" s="1">
        <f t="shared" si="35"/>
        <v>451.09292566074208</v>
      </c>
      <c r="BB88" s="1">
        <f t="shared" si="35"/>
        <v>460.11478417395693</v>
      </c>
      <c r="BC88" s="1">
        <f t="shared" si="35"/>
        <v>469.317079857436</v>
      </c>
      <c r="BD88" s="1">
        <f t="shared" si="36"/>
        <v>478.70342145458477</v>
      </c>
      <c r="BE88" s="1">
        <f t="shared" si="36"/>
        <v>488.27748988367642</v>
      </c>
      <c r="BF88" s="1">
        <f t="shared" si="36"/>
        <v>498.04303968135002</v>
      </c>
      <c r="BG88" s="1">
        <f t="shared" si="36"/>
        <v>508.00390047497689</v>
      </c>
      <c r="BH88" s="1">
        <f t="shared" si="36"/>
        <v>518.1639784844765</v>
      </c>
      <c r="BI88" s="1">
        <f t="shared" si="36"/>
        <v>528.52725805416605</v>
      </c>
      <c r="BJ88" s="1">
        <f t="shared" si="36"/>
        <v>539.09780321524943</v>
      </c>
      <c r="BK88" s="1">
        <f t="shared" si="36"/>
        <v>549.87975927955426</v>
      </c>
      <c r="BL88" s="1">
        <f t="shared" si="36"/>
        <v>560.87735446514546</v>
      </c>
      <c r="BM88" s="1">
        <f t="shared" si="36"/>
        <v>572.09490155444837</v>
      </c>
      <c r="BN88" s="1">
        <f t="shared" si="36"/>
        <v>583.53679958553732</v>
      </c>
      <c r="BO88" s="1">
        <f t="shared" si="36"/>
        <v>595.207535577248</v>
      </c>
      <c r="BP88" s="1">
        <f t="shared" si="36"/>
        <v>607.11168628879329</v>
      </c>
      <c r="BQ88" s="1">
        <f t="shared" si="36"/>
        <v>619.25392001456919</v>
      </c>
      <c r="BR88" s="1">
        <f t="shared" si="36"/>
        <v>631.63899841486057</v>
      </c>
      <c r="BS88" s="1">
        <f t="shared" si="36"/>
        <v>644.27177838315777</v>
      </c>
      <c r="BT88" s="1">
        <f t="shared" si="37"/>
        <v>657.15721395082085</v>
      </c>
      <c r="BU88" s="1">
        <f t="shared" si="37"/>
        <v>670.30035822983734</v>
      </c>
      <c r="BV88" s="1">
        <f t="shared" si="37"/>
        <v>683.7063653944341</v>
      </c>
      <c r="BW88" s="1">
        <f t="shared" si="37"/>
        <v>697.38049270232261</v>
      </c>
      <c r="BX88" s="1">
        <f t="shared" si="37"/>
        <v>711.32810255636912</v>
      </c>
      <c r="BY88" s="1">
        <f t="shared" si="37"/>
        <v>725.55466460749653</v>
      </c>
      <c r="BZ88" s="1">
        <f t="shared" si="37"/>
        <v>740.06575789964654</v>
      </c>
      <c r="CA88" s="1">
        <f t="shared" si="37"/>
        <v>754.86707305763935</v>
      </c>
      <c r="CB88" s="1">
        <f t="shared" si="37"/>
        <v>769.96441451879218</v>
      </c>
      <c r="CC88" s="1">
        <f t="shared" si="37"/>
        <v>785.36370280916799</v>
      </c>
      <c r="CD88" s="1">
        <f t="shared" si="37"/>
        <v>801.07097686535144</v>
      </c>
      <c r="CE88" s="1">
        <f t="shared" si="37"/>
        <v>817.09239640265821</v>
      </c>
    </row>
    <row r="89" spans="2:83" x14ac:dyDescent="0.35">
      <c r="B89">
        <f t="shared" si="38"/>
        <v>2026</v>
      </c>
      <c r="D89" t="s">
        <v>29</v>
      </c>
      <c r="G89" s="1">
        <f t="shared" si="39"/>
        <v>0</v>
      </c>
      <c r="H89" s="1">
        <f t="shared" si="39"/>
        <v>0</v>
      </c>
      <c r="I89" s="1">
        <f t="shared" si="39"/>
        <v>321.22180032653392</v>
      </c>
      <c r="J89" s="1">
        <f t="shared" si="39"/>
        <v>327.64623633306462</v>
      </c>
      <c r="K89" s="1">
        <f t="shared" si="39"/>
        <v>334.1991610597259</v>
      </c>
      <c r="L89" s="1">
        <f t="shared" si="39"/>
        <v>340.88314428092036</v>
      </c>
      <c r="M89" s="1">
        <f t="shared" si="39"/>
        <v>347.70080716653882</v>
      </c>
      <c r="N89" s="1">
        <f t="shared" si="39"/>
        <v>354.65482330986958</v>
      </c>
      <c r="O89" s="1">
        <f t="shared" si="39"/>
        <v>361.74791977606702</v>
      </c>
      <c r="P89" s="1">
        <f t="shared" si="39"/>
        <v>368.98287817158825</v>
      </c>
      <c r="Q89" s="1">
        <f t="shared" si="33"/>
        <v>376.36253573502006</v>
      </c>
      <c r="R89" s="1">
        <f t="shared" si="33"/>
        <v>383.88978644972048</v>
      </c>
      <c r="S89" s="1">
        <f t="shared" si="33"/>
        <v>391.56758217871487</v>
      </c>
      <c r="T89" s="1">
        <f t="shared" si="33"/>
        <v>399.39893382228911</v>
      </c>
      <c r="U89" s="1">
        <f t="shared" si="33"/>
        <v>407.38691249873494</v>
      </c>
      <c r="V89" s="1">
        <f t="shared" si="33"/>
        <v>415.53465074870962</v>
      </c>
      <c r="W89" s="1">
        <f t="shared" si="33"/>
        <v>423.8453437636839</v>
      </c>
      <c r="X89" s="1">
        <f t="shared" si="34"/>
        <v>432.32225063895743</v>
      </c>
      <c r="Y89" s="1">
        <f t="shared" si="34"/>
        <v>440.96869565173665</v>
      </c>
      <c r="Z89" s="1">
        <f t="shared" si="34"/>
        <v>449.78806956477143</v>
      </c>
      <c r="AA89" s="1">
        <f t="shared" si="34"/>
        <v>458.78383095606682</v>
      </c>
      <c r="AB89" s="1">
        <f t="shared" si="34"/>
        <v>467.95950757518813</v>
      </c>
      <c r="AC89" s="1">
        <f t="shared" si="34"/>
        <v>280.45416494048322</v>
      </c>
      <c r="AD89" s="1">
        <f t="shared" si="34"/>
        <v>286.06324823929288</v>
      </c>
      <c r="AE89" s="1">
        <f t="shared" si="34"/>
        <v>291.78451320407873</v>
      </c>
      <c r="AF89" s="1">
        <f t="shared" si="34"/>
        <v>297.6202034681603</v>
      </c>
      <c r="AG89" s="1">
        <f t="shared" si="34"/>
        <v>303.57260753752354</v>
      </c>
      <c r="AH89" s="1">
        <f t="shared" si="34"/>
        <v>309.64405968827401</v>
      </c>
      <c r="AI89" s="1">
        <f t="shared" si="34"/>
        <v>315.83694088203947</v>
      </c>
      <c r="AJ89" s="1">
        <f t="shared" si="34"/>
        <v>322.1536796996802</v>
      </c>
      <c r="AK89" s="1">
        <f t="shared" si="34"/>
        <v>328.59675329367383</v>
      </c>
      <c r="AL89" s="1">
        <f t="shared" si="34"/>
        <v>335.16868835954733</v>
      </c>
      <c r="AM89" s="1">
        <f t="shared" si="34"/>
        <v>341.87206212673829</v>
      </c>
      <c r="AN89" s="1">
        <f t="shared" si="35"/>
        <v>348.70950336927297</v>
      </c>
      <c r="AO89" s="1">
        <f t="shared" si="35"/>
        <v>355.68369343665853</v>
      </c>
      <c r="AP89" s="1">
        <f t="shared" si="35"/>
        <v>362.79736730539167</v>
      </c>
      <c r="AQ89" s="1">
        <f t="shared" si="35"/>
        <v>370.05331465149953</v>
      </c>
      <c r="AR89" s="1">
        <f t="shared" si="35"/>
        <v>377.45438094452942</v>
      </c>
      <c r="AS89" s="1">
        <f t="shared" si="35"/>
        <v>385.00346856342009</v>
      </c>
      <c r="AT89" s="1">
        <f t="shared" si="35"/>
        <v>392.70353793468848</v>
      </c>
      <c r="AU89" s="1">
        <f t="shared" si="35"/>
        <v>400.55760869338224</v>
      </c>
      <c r="AV89" s="1">
        <f t="shared" si="35"/>
        <v>408.56876086724986</v>
      </c>
      <c r="AW89" s="1">
        <f t="shared" si="35"/>
        <v>416.74013608459501</v>
      </c>
      <c r="AX89" s="1">
        <f t="shared" si="35"/>
        <v>425.07493880628692</v>
      </c>
      <c r="AY89" s="1">
        <f t="shared" si="35"/>
        <v>433.57643758241267</v>
      </c>
      <c r="AZ89" s="1">
        <f t="shared" si="35"/>
        <v>442.24796633406089</v>
      </c>
      <c r="BA89" s="1">
        <f t="shared" si="35"/>
        <v>451.09292566074208</v>
      </c>
      <c r="BB89" s="1">
        <f t="shared" si="35"/>
        <v>460.11478417395699</v>
      </c>
      <c r="BC89" s="1">
        <f t="shared" si="35"/>
        <v>469.31707985743611</v>
      </c>
      <c r="BD89" s="1">
        <f t="shared" si="36"/>
        <v>478.70342145458477</v>
      </c>
      <c r="BE89" s="1">
        <f t="shared" si="36"/>
        <v>488.27748988367648</v>
      </c>
      <c r="BF89" s="1">
        <f t="shared" si="36"/>
        <v>498.04303968135002</v>
      </c>
      <c r="BG89" s="1">
        <f t="shared" si="36"/>
        <v>508.00390047497706</v>
      </c>
      <c r="BH89" s="1">
        <f t="shared" si="36"/>
        <v>518.1639784844765</v>
      </c>
      <c r="BI89" s="1">
        <f t="shared" si="36"/>
        <v>528.52725805416605</v>
      </c>
      <c r="BJ89" s="1">
        <f t="shared" si="36"/>
        <v>539.09780321524943</v>
      </c>
      <c r="BK89" s="1">
        <f t="shared" si="36"/>
        <v>549.87975927955438</v>
      </c>
      <c r="BL89" s="1">
        <f t="shared" si="36"/>
        <v>560.87735446514534</v>
      </c>
      <c r="BM89" s="1">
        <f t="shared" si="36"/>
        <v>572.09490155444837</v>
      </c>
      <c r="BN89" s="1">
        <f t="shared" si="36"/>
        <v>583.53679958553744</v>
      </c>
      <c r="BO89" s="1">
        <f t="shared" si="36"/>
        <v>595.20753557724811</v>
      </c>
      <c r="BP89" s="1">
        <f t="shared" si="36"/>
        <v>607.11168628879295</v>
      </c>
      <c r="BQ89" s="1">
        <f t="shared" si="36"/>
        <v>619.25392001456919</v>
      </c>
      <c r="BR89" s="1">
        <f t="shared" si="36"/>
        <v>631.63899841486057</v>
      </c>
      <c r="BS89" s="1">
        <f t="shared" si="36"/>
        <v>644.27177838315777</v>
      </c>
      <c r="BT89" s="1">
        <f t="shared" si="37"/>
        <v>657.15721395082085</v>
      </c>
      <c r="BU89" s="1">
        <f t="shared" si="37"/>
        <v>670.30035822983734</v>
      </c>
      <c r="BV89" s="1">
        <f t="shared" si="37"/>
        <v>683.7063653944341</v>
      </c>
      <c r="BW89" s="1">
        <f t="shared" si="37"/>
        <v>697.38049270232284</v>
      </c>
      <c r="BX89" s="1">
        <f t="shared" si="37"/>
        <v>711.32810255636912</v>
      </c>
      <c r="BY89" s="1">
        <f t="shared" si="37"/>
        <v>725.55466460749653</v>
      </c>
      <c r="BZ89" s="1">
        <f t="shared" si="37"/>
        <v>740.06575789964654</v>
      </c>
      <c r="CA89" s="1">
        <f t="shared" si="37"/>
        <v>754.86707305763946</v>
      </c>
      <c r="CB89" s="1">
        <f t="shared" si="37"/>
        <v>769.96441451879207</v>
      </c>
      <c r="CC89" s="1">
        <f t="shared" si="37"/>
        <v>785.3637028091681</v>
      </c>
      <c r="CD89" s="1">
        <f t="shared" si="37"/>
        <v>801.07097686535144</v>
      </c>
      <c r="CE89" s="1">
        <f t="shared" si="37"/>
        <v>817.09239640265855</v>
      </c>
    </row>
    <row r="90" spans="2:83" x14ac:dyDescent="0.35">
      <c r="B90">
        <f t="shared" si="38"/>
        <v>2027</v>
      </c>
      <c r="D90" t="s">
        <v>29</v>
      </c>
      <c r="G90" s="1">
        <f t="shared" si="39"/>
        <v>0</v>
      </c>
      <c r="H90" s="1">
        <f t="shared" si="39"/>
        <v>0</v>
      </c>
      <c r="I90" s="1">
        <f t="shared" si="39"/>
        <v>0</v>
      </c>
      <c r="J90" s="1">
        <f t="shared" si="39"/>
        <v>322.72156495338379</v>
      </c>
      <c r="K90" s="1">
        <f t="shared" si="39"/>
        <v>329.17599625245145</v>
      </c>
      <c r="L90" s="1">
        <f t="shared" si="39"/>
        <v>335.75951617750047</v>
      </c>
      <c r="M90" s="1">
        <f t="shared" si="39"/>
        <v>342.47470650105049</v>
      </c>
      <c r="N90" s="1">
        <f t="shared" si="39"/>
        <v>349.32420063107151</v>
      </c>
      <c r="O90" s="1">
        <f t="shared" si="39"/>
        <v>356.31068464369292</v>
      </c>
      <c r="P90" s="1">
        <f t="shared" si="39"/>
        <v>363.43689833656686</v>
      </c>
      <c r="Q90" s="1">
        <f t="shared" si="33"/>
        <v>370.70563630329809</v>
      </c>
      <c r="R90" s="1">
        <f t="shared" si="33"/>
        <v>378.11974902936407</v>
      </c>
      <c r="S90" s="1">
        <f t="shared" si="33"/>
        <v>385.68214400995134</v>
      </c>
      <c r="T90" s="1">
        <f t="shared" si="33"/>
        <v>393.39578689015042</v>
      </c>
      <c r="U90" s="1">
        <f t="shared" si="33"/>
        <v>401.26370262795336</v>
      </c>
      <c r="V90" s="1">
        <f t="shared" si="33"/>
        <v>409.28897668051246</v>
      </c>
      <c r="W90" s="1">
        <f t="shared" si="33"/>
        <v>417.47475621412269</v>
      </c>
      <c r="X90" s="1">
        <f t="shared" si="34"/>
        <v>425.82425133840519</v>
      </c>
      <c r="Y90" s="1">
        <f t="shared" si="34"/>
        <v>434.3407363651732</v>
      </c>
      <c r="Z90" s="1">
        <f t="shared" si="34"/>
        <v>443.0275510924767</v>
      </c>
      <c r="AA90" s="1">
        <f t="shared" si="34"/>
        <v>451.88810211432627</v>
      </c>
      <c r="AB90" s="1">
        <f t="shared" si="34"/>
        <v>460.92586415661276</v>
      </c>
      <c r="AC90" s="1">
        <f t="shared" si="34"/>
        <v>470.14438143974502</v>
      </c>
      <c r="AD90" s="1">
        <f t="shared" si="34"/>
        <v>286.06324823929288</v>
      </c>
      <c r="AE90" s="1">
        <f t="shared" si="34"/>
        <v>291.78451320407873</v>
      </c>
      <c r="AF90" s="1">
        <f t="shared" si="34"/>
        <v>297.6202034681603</v>
      </c>
      <c r="AG90" s="1">
        <f t="shared" si="34"/>
        <v>303.57260753752348</v>
      </c>
      <c r="AH90" s="1">
        <f t="shared" si="34"/>
        <v>309.64405968827396</v>
      </c>
      <c r="AI90" s="1">
        <f t="shared" si="34"/>
        <v>315.83694088203947</v>
      </c>
      <c r="AJ90" s="1">
        <f t="shared" si="34"/>
        <v>322.15367969968025</v>
      </c>
      <c r="AK90" s="1">
        <f t="shared" si="34"/>
        <v>328.59675329367383</v>
      </c>
      <c r="AL90" s="1">
        <f t="shared" si="34"/>
        <v>335.16868835954733</v>
      </c>
      <c r="AM90" s="1">
        <f t="shared" si="34"/>
        <v>341.87206212673829</v>
      </c>
      <c r="AN90" s="1">
        <f t="shared" si="35"/>
        <v>348.70950336927302</v>
      </c>
      <c r="AO90" s="1">
        <f t="shared" si="35"/>
        <v>355.68369343665842</v>
      </c>
      <c r="AP90" s="1">
        <f t="shared" si="35"/>
        <v>362.79736730539167</v>
      </c>
      <c r="AQ90" s="1">
        <f t="shared" si="35"/>
        <v>370.05331465149948</v>
      </c>
      <c r="AR90" s="1">
        <f t="shared" si="35"/>
        <v>377.45438094452948</v>
      </c>
      <c r="AS90" s="1">
        <f t="shared" si="35"/>
        <v>385.00346856341997</v>
      </c>
      <c r="AT90" s="1">
        <f t="shared" si="35"/>
        <v>392.70353793468843</v>
      </c>
      <c r="AU90" s="1">
        <f t="shared" si="35"/>
        <v>400.55760869338224</v>
      </c>
      <c r="AV90" s="1">
        <f t="shared" si="35"/>
        <v>408.56876086724986</v>
      </c>
      <c r="AW90" s="1">
        <f t="shared" si="35"/>
        <v>416.74013608459484</v>
      </c>
      <c r="AX90" s="1">
        <f t="shared" si="35"/>
        <v>425.07493880628692</v>
      </c>
      <c r="AY90" s="1">
        <f t="shared" si="35"/>
        <v>433.57643758241267</v>
      </c>
      <c r="AZ90" s="1">
        <f t="shared" si="35"/>
        <v>442.24796633406089</v>
      </c>
      <c r="BA90" s="1">
        <f t="shared" si="35"/>
        <v>451.09292566074208</v>
      </c>
      <c r="BB90" s="1">
        <f t="shared" si="35"/>
        <v>460.11478417395699</v>
      </c>
      <c r="BC90" s="1">
        <f t="shared" si="35"/>
        <v>469.31707985743611</v>
      </c>
      <c r="BD90" s="1">
        <f t="shared" si="36"/>
        <v>478.70342145458488</v>
      </c>
      <c r="BE90" s="1">
        <f t="shared" si="36"/>
        <v>488.27748988367648</v>
      </c>
      <c r="BF90" s="1">
        <f t="shared" si="36"/>
        <v>498.04303968135002</v>
      </c>
      <c r="BG90" s="1">
        <f t="shared" si="36"/>
        <v>508.00390047497706</v>
      </c>
      <c r="BH90" s="1">
        <f t="shared" si="36"/>
        <v>518.16397848447662</v>
      </c>
      <c r="BI90" s="1">
        <f t="shared" si="36"/>
        <v>528.52725805416605</v>
      </c>
      <c r="BJ90" s="1">
        <f t="shared" si="36"/>
        <v>539.09780321524943</v>
      </c>
      <c r="BK90" s="1">
        <f t="shared" si="36"/>
        <v>549.87975927955438</v>
      </c>
      <c r="BL90" s="1">
        <f t="shared" si="36"/>
        <v>560.87735446514557</v>
      </c>
      <c r="BM90" s="1">
        <f t="shared" si="36"/>
        <v>572.09490155444826</v>
      </c>
      <c r="BN90" s="1">
        <f t="shared" si="36"/>
        <v>583.53679958553732</v>
      </c>
      <c r="BO90" s="1">
        <f t="shared" si="36"/>
        <v>595.20753557724811</v>
      </c>
      <c r="BP90" s="1">
        <f t="shared" si="36"/>
        <v>607.11168628879307</v>
      </c>
      <c r="BQ90" s="1">
        <f t="shared" si="36"/>
        <v>619.25392001456885</v>
      </c>
      <c r="BR90" s="1">
        <f t="shared" si="36"/>
        <v>631.63899841486057</v>
      </c>
      <c r="BS90" s="1">
        <f t="shared" si="36"/>
        <v>644.27177838315777</v>
      </c>
      <c r="BT90" s="1">
        <f t="shared" si="37"/>
        <v>657.15721395082096</v>
      </c>
      <c r="BU90" s="1">
        <f t="shared" si="37"/>
        <v>670.30035822983734</v>
      </c>
      <c r="BV90" s="1">
        <f t="shared" si="37"/>
        <v>683.7063653944341</v>
      </c>
      <c r="BW90" s="1">
        <f t="shared" si="37"/>
        <v>697.38049270232284</v>
      </c>
      <c r="BX90" s="1">
        <f t="shared" si="37"/>
        <v>711.32810255636923</v>
      </c>
      <c r="BY90" s="1">
        <f t="shared" si="37"/>
        <v>725.55466460749653</v>
      </c>
      <c r="BZ90" s="1">
        <f t="shared" si="37"/>
        <v>740.06575789964654</v>
      </c>
      <c r="CA90" s="1">
        <f t="shared" si="37"/>
        <v>754.86707305763946</v>
      </c>
      <c r="CB90" s="1">
        <f t="shared" si="37"/>
        <v>769.9644145187923</v>
      </c>
      <c r="CC90" s="1">
        <f t="shared" si="37"/>
        <v>785.36370280916799</v>
      </c>
      <c r="CD90" s="1">
        <f t="shared" si="37"/>
        <v>801.07097686535144</v>
      </c>
      <c r="CE90" s="1">
        <f t="shared" si="37"/>
        <v>817.09239640265844</v>
      </c>
    </row>
    <row r="91" spans="2:83" x14ac:dyDescent="0.35">
      <c r="B91">
        <f t="shared" si="38"/>
        <v>2028</v>
      </c>
      <c r="D91" t="s">
        <v>29</v>
      </c>
      <c r="G91" s="1">
        <f t="shared" si="39"/>
        <v>0</v>
      </c>
      <c r="H91" s="1">
        <f t="shared" si="39"/>
        <v>0</v>
      </c>
      <c r="I91" s="1">
        <f t="shared" si="39"/>
        <v>0</v>
      </c>
      <c r="J91" s="1">
        <f t="shared" si="39"/>
        <v>0</v>
      </c>
      <c r="K91" s="1">
        <f t="shared" si="39"/>
        <v>324.22833188808977</v>
      </c>
      <c r="L91" s="1">
        <f t="shared" si="39"/>
        <v>330.71289852585159</v>
      </c>
      <c r="M91" s="1">
        <f t="shared" si="39"/>
        <v>337.32715649636862</v>
      </c>
      <c r="N91" s="1">
        <f t="shared" si="39"/>
        <v>344.07369962629593</v>
      </c>
      <c r="O91" s="1">
        <f t="shared" si="39"/>
        <v>350.9551736188219</v>
      </c>
      <c r="P91" s="1">
        <f t="shared" si="39"/>
        <v>357.9742770911983</v>
      </c>
      <c r="Q91" s="1">
        <f t="shared" si="33"/>
        <v>365.13376263302229</v>
      </c>
      <c r="R91" s="1">
        <f t="shared" si="33"/>
        <v>372.43643788568266</v>
      </c>
      <c r="S91" s="1">
        <f t="shared" si="33"/>
        <v>379.88516664339636</v>
      </c>
      <c r="T91" s="1">
        <f t="shared" si="33"/>
        <v>387.48286997626428</v>
      </c>
      <c r="U91" s="1">
        <f t="shared" si="33"/>
        <v>395.23252737578957</v>
      </c>
      <c r="V91" s="1">
        <f t="shared" si="33"/>
        <v>403.13717792330533</v>
      </c>
      <c r="W91" s="1">
        <f t="shared" si="33"/>
        <v>411.19992148177147</v>
      </c>
      <c r="X91" s="1">
        <f t="shared" si="34"/>
        <v>419.42391991140687</v>
      </c>
      <c r="Y91" s="1">
        <f t="shared" si="34"/>
        <v>427.81239830963506</v>
      </c>
      <c r="Z91" s="1">
        <f t="shared" si="34"/>
        <v>436.36864627582764</v>
      </c>
      <c r="AA91" s="1">
        <f t="shared" si="34"/>
        <v>445.09601920134429</v>
      </c>
      <c r="AB91" s="1">
        <f t="shared" si="34"/>
        <v>453.99793958537123</v>
      </c>
      <c r="AC91" s="1">
        <f t="shared" si="34"/>
        <v>463.07789837707855</v>
      </c>
      <c r="AD91" s="1">
        <f t="shared" si="34"/>
        <v>472.33945634462015</v>
      </c>
      <c r="AE91" s="1">
        <f t="shared" si="34"/>
        <v>291.78451320407873</v>
      </c>
      <c r="AF91" s="1">
        <f t="shared" si="34"/>
        <v>297.6202034681603</v>
      </c>
      <c r="AG91" s="1">
        <f t="shared" si="34"/>
        <v>303.57260753752354</v>
      </c>
      <c r="AH91" s="1">
        <f t="shared" si="34"/>
        <v>309.64405968827396</v>
      </c>
      <c r="AI91" s="1">
        <f t="shared" si="34"/>
        <v>315.83694088203947</v>
      </c>
      <c r="AJ91" s="1">
        <f t="shared" si="34"/>
        <v>322.15367969968025</v>
      </c>
      <c r="AK91" s="1">
        <f t="shared" si="34"/>
        <v>328.59675329367388</v>
      </c>
      <c r="AL91" s="1">
        <f t="shared" si="34"/>
        <v>335.16868835954728</v>
      </c>
      <c r="AM91" s="1">
        <f t="shared" si="34"/>
        <v>341.87206212673829</v>
      </c>
      <c r="AN91" s="1">
        <f t="shared" si="35"/>
        <v>348.70950336927302</v>
      </c>
      <c r="AO91" s="1">
        <f t="shared" si="35"/>
        <v>355.68369343665853</v>
      </c>
      <c r="AP91" s="1">
        <f t="shared" si="35"/>
        <v>362.79736730539162</v>
      </c>
      <c r="AQ91" s="1">
        <f t="shared" si="35"/>
        <v>370.05331465149948</v>
      </c>
      <c r="AR91" s="1">
        <f t="shared" si="35"/>
        <v>377.45438094452948</v>
      </c>
      <c r="AS91" s="1">
        <f t="shared" si="35"/>
        <v>385.00346856342009</v>
      </c>
      <c r="AT91" s="1">
        <f t="shared" si="35"/>
        <v>392.70353793468837</v>
      </c>
      <c r="AU91" s="1">
        <f t="shared" si="35"/>
        <v>400.55760869338224</v>
      </c>
      <c r="AV91" s="1">
        <f t="shared" si="35"/>
        <v>408.56876086724992</v>
      </c>
      <c r="AW91" s="1">
        <f t="shared" si="35"/>
        <v>416.74013608459484</v>
      </c>
      <c r="AX91" s="1">
        <f t="shared" si="35"/>
        <v>425.07493880628675</v>
      </c>
      <c r="AY91" s="1">
        <f t="shared" si="35"/>
        <v>433.57643758241267</v>
      </c>
      <c r="AZ91" s="1">
        <f t="shared" si="35"/>
        <v>442.24796633406095</v>
      </c>
      <c r="BA91" s="1">
        <f t="shared" si="35"/>
        <v>451.09292566074214</v>
      </c>
      <c r="BB91" s="1">
        <f t="shared" si="35"/>
        <v>460.11478417395693</v>
      </c>
      <c r="BC91" s="1">
        <f t="shared" si="35"/>
        <v>469.31707985743611</v>
      </c>
      <c r="BD91" s="1">
        <f t="shared" si="36"/>
        <v>478.70342145458483</v>
      </c>
      <c r="BE91" s="1">
        <f t="shared" si="36"/>
        <v>488.27748988367659</v>
      </c>
      <c r="BF91" s="1">
        <f t="shared" si="36"/>
        <v>498.04303968134997</v>
      </c>
      <c r="BG91" s="1">
        <f t="shared" si="36"/>
        <v>508.00390047497706</v>
      </c>
      <c r="BH91" s="1">
        <f t="shared" si="36"/>
        <v>518.16397848447662</v>
      </c>
      <c r="BI91" s="1">
        <f t="shared" si="36"/>
        <v>528.52725805416617</v>
      </c>
      <c r="BJ91" s="1">
        <f t="shared" si="36"/>
        <v>539.09780321524931</v>
      </c>
      <c r="BK91" s="1">
        <f t="shared" si="36"/>
        <v>549.87975927955449</v>
      </c>
      <c r="BL91" s="1">
        <f t="shared" si="36"/>
        <v>560.87735446514546</v>
      </c>
      <c r="BM91" s="1">
        <f t="shared" si="36"/>
        <v>572.09490155444848</v>
      </c>
      <c r="BN91" s="1">
        <f t="shared" si="36"/>
        <v>583.53679958553721</v>
      </c>
      <c r="BO91" s="1">
        <f t="shared" si="36"/>
        <v>595.20753557724811</v>
      </c>
      <c r="BP91" s="1">
        <f t="shared" si="36"/>
        <v>607.11168628879318</v>
      </c>
      <c r="BQ91" s="1">
        <f t="shared" si="36"/>
        <v>619.25392001456896</v>
      </c>
      <c r="BR91" s="1">
        <f t="shared" si="36"/>
        <v>631.63899841486023</v>
      </c>
      <c r="BS91" s="1">
        <f t="shared" si="36"/>
        <v>644.27177838315777</v>
      </c>
      <c r="BT91" s="1">
        <f t="shared" si="37"/>
        <v>657.15721395082096</v>
      </c>
      <c r="BU91" s="1">
        <f t="shared" si="37"/>
        <v>670.30035822983734</v>
      </c>
      <c r="BV91" s="1">
        <f t="shared" si="37"/>
        <v>683.70636539443399</v>
      </c>
      <c r="BW91" s="1">
        <f t="shared" si="37"/>
        <v>697.38049270232273</v>
      </c>
      <c r="BX91" s="1">
        <f t="shared" si="37"/>
        <v>711.32810255636923</v>
      </c>
      <c r="BY91" s="1">
        <f t="shared" si="37"/>
        <v>725.55466460749665</v>
      </c>
      <c r="BZ91" s="1">
        <f t="shared" si="37"/>
        <v>740.06575789964643</v>
      </c>
      <c r="CA91" s="1">
        <f t="shared" si="37"/>
        <v>754.86707305763946</v>
      </c>
      <c r="CB91" s="1">
        <f t="shared" si="37"/>
        <v>769.96441451879218</v>
      </c>
      <c r="CC91" s="1">
        <f t="shared" si="37"/>
        <v>785.3637028091681</v>
      </c>
      <c r="CD91" s="1">
        <f t="shared" si="37"/>
        <v>801.07097686535133</v>
      </c>
      <c r="CE91" s="1">
        <f t="shared" si="37"/>
        <v>817.09239640265844</v>
      </c>
    </row>
    <row r="92" spans="2:83" x14ac:dyDescent="0.35">
      <c r="B92">
        <f t="shared" si="38"/>
        <v>2029</v>
      </c>
      <c r="D92" t="s">
        <v>29</v>
      </c>
      <c r="G92" s="1">
        <f t="shared" si="39"/>
        <v>0</v>
      </c>
      <c r="H92" s="1">
        <f t="shared" si="39"/>
        <v>0</v>
      </c>
      <c r="I92" s="1">
        <f t="shared" si="39"/>
        <v>0</v>
      </c>
      <c r="J92" s="1">
        <f t="shared" si="39"/>
        <v>0</v>
      </c>
      <c r="K92" s="1">
        <f t="shared" si="39"/>
        <v>0</v>
      </c>
      <c r="L92" s="1">
        <f t="shared" si="39"/>
        <v>308.89889745388183</v>
      </c>
      <c r="M92" s="1">
        <f t="shared" si="39"/>
        <v>315.07687540295944</v>
      </c>
      <c r="N92" s="1">
        <f t="shared" si="39"/>
        <v>321.37841291101864</v>
      </c>
      <c r="O92" s="1">
        <f t="shared" si="39"/>
        <v>327.80598116923903</v>
      </c>
      <c r="P92" s="1">
        <f t="shared" si="39"/>
        <v>334.36210079262378</v>
      </c>
      <c r="Q92" s="1">
        <f t="shared" si="33"/>
        <v>341.0493428084763</v>
      </c>
      <c r="R92" s="1">
        <f t="shared" si="33"/>
        <v>347.87032966464585</v>
      </c>
      <c r="S92" s="1">
        <f t="shared" si="33"/>
        <v>354.82773625793868</v>
      </c>
      <c r="T92" s="1">
        <f t="shared" si="33"/>
        <v>361.92429098309748</v>
      </c>
      <c r="U92" s="1">
        <f t="shared" si="33"/>
        <v>369.16277680275942</v>
      </c>
      <c r="V92" s="1">
        <f t="shared" si="33"/>
        <v>376.54603233881465</v>
      </c>
      <c r="W92" s="1">
        <f t="shared" si="33"/>
        <v>384.07695298559088</v>
      </c>
      <c r="X92" s="1">
        <f t="shared" si="34"/>
        <v>391.75849204530272</v>
      </c>
      <c r="Y92" s="1">
        <f t="shared" si="34"/>
        <v>399.59366188620879</v>
      </c>
      <c r="Z92" s="1">
        <f t="shared" si="34"/>
        <v>407.58553512393297</v>
      </c>
      <c r="AA92" s="1">
        <f t="shared" si="34"/>
        <v>415.73724582641154</v>
      </c>
      <c r="AB92" s="1">
        <f t="shared" si="34"/>
        <v>424.05199074293984</v>
      </c>
      <c r="AC92" s="1">
        <f t="shared" si="34"/>
        <v>432.53303055779867</v>
      </c>
      <c r="AD92" s="1">
        <f t="shared" si="34"/>
        <v>441.18369116895457</v>
      </c>
      <c r="AE92" s="1">
        <f t="shared" si="34"/>
        <v>450.00736499233369</v>
      </c>
      <c r="AF92" s="1">
        <f t="shared" si="34"/>
        <v>297.6202034681603</v>
      </c>
      <c r="AG92" s="1">
        <f t="shared" si="34"/>
        <v>303.57260753752348</v>
      </c>
      <c r="AH92" s="1">
        <f t="shared" si="34"/>
        <v>309.64405968827396</v>
      </c>
      <c r="AI92" s="1">
        <f t="shared" si="34"/>
        <v>315.83694088203941</v>
      </c>
      <c r="AJ92" s="1">
        <f t="shared" si="34"/>
        <v>322.15367969968025</v>
      </c>
      <c r="AK92" s="1">
        <f t="shared" si="34"/>
        <v>328.59675329367383</v>
      </c>
      <c r="AL92" s="1">
        <f t="shared" si="34"/>
        <v>335.16868835954733</v>
      </c>
      <c r="AM92" s="1">
        <f t="shared" si="34"/>
        <v>341.87206212673823</v>
      </c>
      <c r="AN92" s="1">
        <f t="shared" si="35"/>
        <v>348.70950336927302</v>
      </c>
      <c r="AO92" s="1">
        <f t="shared" si="35"/>
        <v>355.68369343665847</v>
      </c>
      <c r="AP92" s="1">
        <f t="shared" si="35"/>
        <v>362.79736730539167</v>
      </c>
      <c r="AQ92" s="1">
        <f t="shared" si="35"/>
        <v>370.05331465149942</v>
      </c>
      <c r="AR92" s="1">
        <f t="shared" si="35"/>
        <v>377.45438094452948</v>
      </c>
      <c r="AS92" s="1">
        <f t="shared" si="35"/>
        <v>385.00346856342003</v>
      </c>
      <c r="AT92" s="1">
        <f t="shared" si="35"/>
        <v>392.70353793468848</v>
      </c>
      <c r="AU92" s="1">
        <f t="shared" si="35"/>
        <v>400.55760869338212</v>
      </c>
      <c r="AV92" s="1">
        <f t="shared" si="35"/>
        <v>408.56876086724986</v>
      </c>
      <c r="AW92" s="1">
        <f t="shared" si="35"/>
        <v>416.74013608459489</v>
      </c>
      <c r="AX92" s="1">
        <f t="shared" si="35"/>
        <v>425.07493880628675</v>
      </c>
      <c r="AY92" s="1">
        <f t="shared" si="35"/>
        <v>433.57643758241244</v>
      </c>
      <c r="AZ92" s="1">
        <f t="shared" si="35"/>
        <v>442.24796633406095</v>
      </c>
      <c r="BA92" s="1">
        <f t="shared" si="35"/>
        <v>451.0929256607422</v>
      </c>
      <c r="BB92" s="1">
        <f t="shared" si="35"/>
        <v>460.11478417395699</v>
      </c>
      <c r="BC92" s="1">
        <f t="shared" si="35"/>
        <v>469.31707985743611</v>
      </c>
      <c r="BD92" s="1">
        <f t="shared" si="36"/>
        <v>478.70342145458488</v>
      </c>
      <c r="BE92" s="1">
        <f t="shared" si="36"/>
        <v>488.27748988367659</v>
      </c>
      <c r="BF92" s="1">
        <f t="shared" si="36"/>
        <v>498.04303968135014</v>
      </c>
      <c r="BG92" s="1">
        <f t="shared" si="36"/>
        <v>508.003900474977</v>
      </c>
      <c r="BH92" s="1">
        <f t="shared" si="36"/>
        <v>518.16397848447662</v>
      </c>
      <c r="BI92" s="1">
        <f t="shared" si="36"/>
        <v>528.52725805416617</v>
      </c>
      <c r="BJ92" s="1">
        <f t="shared" si="36"/>
        <v>539.09780321524954</v>
      </c>
      <c r="BK92" s="1">
        <f t="shared" si="36"/>
        <v>549.87975927955438</v>
      </c>
      <c r="BL92" s="1">
        <f t="shared" si="36"/>
        <v>560.87735446514557</v>
      </c>
      <c r="BM92" s="1">
        <f t="shared" si="36"/>
        <v>572.09490155444848</v>
      </c>
      <c r="BN92" s="1">
        <f t="shared" si="36"/>
        <v>583.53679958553744</v>
      </c>
      <c r="BO92" s="1">
        <f t="shared" si="36"/>
        <v>595.207535577248</v>
      </c>
      <c r="BP92" s="1">
        <f t="shared" si="36"/>
        <v>607.11168628879307</v>
      </c>
      <c r="BQ92" s="1">
        <f t="shared" si="36"/>
        <v>619.25392001456908</v>
      </c>
      <c r="BR92" s="1">
        <f t="shared" si="36"/>
        <v>631.63899841486034</v>
      </c>
      <c r="BS92" s="1">
        <f t="shared" si="36"/>
        <v>644.27177838315754</v>
      </c>
      <c r="BT92" s="1">
        <f t="shared" si="37"/>
        <v>657.15721395082096</v>
      </c>
      <c r="BU92" s="1">
        <f t="shared" si="37"/>
        <v>670.30035822983734</v>
      </c>
      <c r="BV92" s="1">
        <f t="shared" si="37"/>
        <v>683.7063653944341</v>
      </c>
      <c r="BW92" s="1">
        <f t="shared" si="37"/>
        <v>697.38049270232273</v>
      </c>
      <c r="BX92" s="1">
        <f t="shared" si="37"/>
        <v>711.32810255636923</v>
      </c>
      <c r="BY92" s="1">
        <f t="shared" si="37"/>
        <v>725.55466460749665</v>
      </c>
      <c r="BZ92" s="1">
        <f t="shared" si="37"/>
        <v>740.06575789964666</v>
      </c>
      <c r="CA92" s="1">
        <f t="shared" si="37"/>
        <v>754.86707305763935</v>
      </c>
      <c r="CB92" s="1">
        <f t="shared" si="37"/>
        <v>769.9644145187923</v>
      </c>
      <c r="CC92" s="1">
        <f t="shared" si="37"/>
        <v>785.3637028091681</v>
      </c>
      <c r="CD92" s="1">
        <f t="shared" si="37"/>
        <v>801.07097686535155</v>
      </c>
      <c r="CE92" s="1">
        <f t="shared" si="37"/>
        <v>817.09239640265832</v>
      </c>
    </row>
    <row r="93" spans="2:83" x14ac:dyDescent="0.35">
      <c r="B93">
        <f t="shared" si="38"/>
        <v>2030</v>
      </c>
      <c r="D93" t="s">
        <v>29</v>
      </c>
      <c r="G93" s="1">
        <f t="shared" si="39"/>
        <v>0</v>
      </c>
      <c r="H93" s="1">
        <f t="shared" si="39"/>
        <v>0</v>
      </c>
      <c r="I93" s="1">
        <f t="shared" si="39"/>
        <v>0</v>
      </c>
      <c r="J93" s="1">
        <f t="shared" si="39"/>
        <v>0</v>
      </c>
      <c r="K93" s="1">
        <f t="shared" si="39"/>
        <v>0</v>
      </c>
      <c r="L93" s="1">
        <f t="shared" si="39"/>
        <v>0</v>
      </c>
      <c r="M93" s="1">
        <f t="shared" si="39"/>
        <v>294.29423484545549</v>
      </c>
      <c r="N93" s="1">
        <f t="shared" si="39"/>
        <v>300.18011954236459</v>
      </c>
      <c r="O93" s="1">
        <f t="shared" si="39"/>
        <v>306.18372193321187</v>
      </c>
      <c r="P93" s="1">
        <f t="shared" si="39"/>
        <v>312.30739637187611</v>
      </c>
      <c r="Q93" s="1">
        <f t="shared" si="33"/>
        <v>318.55354429931367</v>
      </c>
      <c r="R93" s="1">
        <f t="shared" si="33"/>
        <v>324.92461518529996</v>
      </c>
      <c r="S93" s="1">
        <f t="shared" si="33"/>
        <v>331.42310748900593</v>
      </c>
      <c r="T93" s="1">
        <f t="shared" si="33"/>
        <v>338.05156963878596</v>
      </c>
      <c r="U93" s="1">
        <f t="shared" si="33"/>
        <v>344.81260103156177</v>
      </c>
      <c r="V93" s="1">
        <f t="shared" si="33"/>
        <v>351.70885305219298</v>
      </c>
      <c r="W93" s="1">
        <f t="shared" si="33"/>
        <v>358.74303011323684</v>
      </c>
      <c r="X93" s="1">
        <f t="shared" si="34"/>
        <v>365.91789071550153</v>
      </c>
      <c r="Y93" s="1">
        <f t="shared" si="34"/>
        <v>373.23624852981163</v>
      </c>
      <c r="Z93" s="1">
        <f t="shared" si="34"/>
        <v>380.70097350040783</v>
      </c>
      <c r="AA93" s="1">
        <f t="shared" si="34"/>
        <v>388.31499297041603</v>
      </c>
      <c r="AB93" s="1">
        <f t="shared" si="34"/>
        <v>396.08129282982424</v>
      </c>
      <c r="AC93" s="1">
        <f t="shared" si="34"/>
        <v>404.0029186864208</v>
      </c>
      <c r="AD93" s="1">
        <f t="shared" si="34"/>
        <v>412.08297706014923</v>
      </c>
      <c r="AE93" s="1">
        <f t="shared" si="34"/>
        <v>420.32463660135215</v>
      </c>
      <c r="AF93" s="1">
        <f t="shared" si="34"/>
        <v>428.73112933337922</v>
      </c>
      <c r="AG93" s="1">
        <f t="shared" si="34"/>
        <v>303.57260753752348</v>
      </c>
      <c r="AH93" s="1">
        <f t="shared" si="34"/>
        <v>309.64405968827396</v>
      </c>
      <c r="AI93" s="1">
        <f t="shared" si="34"/>
        <v>315.83694088203941</v>
      </c>
      <c r="AJ93" s="1">
        <f t="shared" si="34"/>
        <v>322.1536796996802</v>
      </c>
      <c r="AK93" s="1">
        <f t="shared" si="34"/>
        <v>328.59675329367383</v>
      </c>
      <c r="AL93" s="1">
        <f t="shared" si="34"/>
        <v>335.16868835954733</v>
      </c>
      <c r="AM93" s="1">
        <f t="shared" si="34"/>
        <v>341.87206212673829</v>
      </c>
      <c r="AN93" s="1">
        <f t="shared" si="35"/>
        <v>348.70950336927297</v>
      </c>
      <c r="AO93" s="1">
        <f t="shared" si="35"/>
        <v>355.68369343665847</v>
      </c>
      <c r="AP93" s="1">
        <f t="shared" si="35"/>
        <v>362.79736730539162</v>
      </c>
      <c r="AQ93" s="1">
        <f t="shared" si="35"/>
        <v>370.05331465149948</v>
      </c>
      <c r="AR93" s="1">
        <f t="shared" si="35"/>
        <v>377.45438094452936</v>
      </c>
      <c r="AS93" s="1">
        <f t="shared" si="35"/>
        <v>385.00346856342003</v>
      </c>
      <c r="AT93" s="1">
        <f t="shared" si="35"/>
        <v>392.70353793468843</v>
      </c>
      <c r="AU93" s="1">
        <f t="shared" si="35"/>
        <v>400.55760869338224</v>
      </c>
      <c r="AV93" s="1">
        <f t="shared" si="35"/>
        <v>408.56876086724975</v>
      </c>
      <c r="AW93" s="1">
        <f t="shared" si="35"/>
        <v>416.74013608459484</v>
      </c>
      <c r="AX93" s="1">
        <f t="shared" si="35"/>
        <v>425.07493880628675</v>
      </c>
      <c r="AY93" s="1">
        <f t="shared" si="35"/>
        <v>433.57643758241244</v>
      </c>
      <c r="AZ93" s="1">
        <f t="shared" si="35"/>
        <v>442.24796633406066</v>
      </c>
      <c r="BA93" s="1">
        <f t="shared" si="35"/>
        <v>451.0929256607422</v>
      </c>
      <c r="BB93" s="1">
        <f t="shared" si="35"/>
        <v>460.11478417395705</v>
      </c>
      <c r="BC93" s="1">
        <f t="shared" si="35"/>
        <v>469.31707985743617</v>
      </c>
      <c r="BD93" s="1">
        <f t="shared" si="36"/>
        <v>478.70342145458488</v>
      </c>
      <c r="BE93" s="1">
        <f t="shared" si="36"/>
        <v>488.27748988367659</v>
      </c>
      <c r="BF93" s="1">
        <f t="shared" si="36"/>
        <v>498.04303968135014</v>
      </c>
      <c r="BG93" s="1">
        <f t="shared" si="36"/>
        <v>508.00390047497717</v>
      </c>
      <c r="BH93" s="1">
        <f t="shared" si="36"/>
        <v>518.16397848447662</v>
      </c>
      <c r="BI93" s="1">
        <f t="shared" si="36"/>
        <v>528.52725805416617</v>
      </c>
      <c r="BJ93" s="1">
        <f t="shared" si="36"/>
        <v>539.09780321524954</v>
      </c>
      <c r="BK93" s="1">
        <f t="shared" si="36"/>
        <v>549.87975927955449</v>
      </c>
      <c r="BL93" s="1">
        <f t="shared" si="36"/>
        <v>560.87735446514546</v>
      </c>
      <c r="BM93" s="1">
        <f t="shared" si="36"/>
        <v>572.09490155444848</v>
      </c>
      <c r="BN93" s="1">
        <f t="shared" si="36"/>
        <v>583.53679958553744</v>
      </c>
      <c r="BO93" s="1">
        <f t="shared" si="36"/>
        <v>595.20753557724822</v>
      </c>
      <c r="BP93" s="1">
        <f t="shared" si="36"/>
        <v>607.11168628879307</v>
      </c>
      <c r="BQ93" s="1">
        <f t="shared" si="36"/>
        <v>619.25392001456896</v>
      </c>
      <c r="BR93" s="1">
        <f t="shared" si="36"/>
        <v>631.63899841486045</v>
      </c>
      <c r="BS93" s="1">
        <f t="shared" si="36"/>
        <v>644.27177838315754</v>
      </c>
      <c r="BT93" s="1">
        <f t="shared" si="37"/>
        <v>657.15721395082073</v>
      </c>
      <c r="BU93" s="1">
        <f t="shared" si="37"/>
        <v>670.30035822983734</v>
      </c>
      <c r="BV93" s="1">
        <f t="shared" si="37"/>
        <v>683.7063653944341</v>
      </c>
      <c r="BW93" s="1">
        <f t="shared" si="37"/>
        <v>697.38049270232273</v>
      </c>
      <c r="BX93" s="1">
        <f t="shared" si="37"/>
        <v>711.32810255636923</v>
      </c>
      <c r="BY93" s="1">
        <f t="shared" si="37"/>
        <v>725.55466460749665</v>
      </c>
      <c r="BZ93" s="1">
        <f t="shared" si="37"/>
        <v>740.06575789964654</v>
      </c>
      <c r="CA93" s="1">
        <f t="shared" si="37"/>
        <v>754.86707305763957</v>
      </c>
      <c r="CB93" s="1">
        <f t="shared" si="37"/>
        <v>769.96441451879218</v>
      </c>
      <c r="CC93" s="1">
        <f t="shared" si="37"/>
        <v>785.3637028091681</v>
      </c>
      <c r="CD93" s="1">
        <f t="shared" si="37"/>
        <v>801.07097686535144</v>
      </c>
      <c r="CE93" s="1">
        <f t="shared" si="37"/>
        <v>817.09239640265844</v>
      </c>
    </row>
    <row r="94" spans="2:83" x14ac:dyDescent="0.35">
      <c r="B94">
        <f t="shared" si="38"/>
        <v>2031</v>
      </c>
      <c r="D94" t="s">
        <v>29</v>
      </c>
      <c r="G94" s="1">
        <f t="shared" si="39"/>
        <v>0</v>
      </c>
      <c r="H94" s="1">
        <f t="shared" si="39"/>
        <v>0</v>
      </c>
      <c r="I94" s="1">
        <f t="shared" si="39"/>
        <v>0</v>
      </c>
      <c r="J94" s="1">
        <f t="shared" si="39"/>
        <v>0</v>
      </c>
      <c r="K94" s="1">
        <f t="shared" si="39"/>
        <v>0</v>
      </c>
      <c r="L94" s="1">
        <f t="shared" si="39"/>
        <v>0</v>
      </c>
      <c r="M94" s="1">
        <f t="shared" si="39"/>
        <v>0</v>
      </c>
      <c r="N94" s="1">
        <f t="shared" si="39"/>
        <v>285.17021644671445</v>
      </c>
      <c r="O94" s="1">
        <f t="shared" si="39"/>
        <v>290.87362077564876</v>
      </c>
      <c r="P94" s="1">
        <f t="shared" si="39"/>
        <v>296.69109319116171</v>
      </c>
      <c r="Q94" s="1">
        <f t="shared" si="33"/>
        <v>302.62491505498491</v>
      </c>
      <c r="R94" s="1">
        <f t="shared" si="33"/>
        <v>308.67741335608463</v>
      </c>
      <c r="S94" s="1">
        <f t="shared" si="33"/>
        <v>314.85096162320633</v>
      </c>
      <c r="T94" s="1">
        <f t="shared" si="33"/>
        <v>321.14798085567048</v>
      </c>
      <c r="U94" s="1">
        <f t="shared" si="33"/>
        <v>327.57094047278383</v>
      </c>
      <c r="V94" s="1">
        <f t="shared" si="33"/>
        <v>334.12235928223953</v>
      </c>
      <c r="W94" s="1">
        <f t="shared" si="33"/>
        <v>340.8048064678843</v>
      </c>
      <c r="X94" s="1">
        <f t="shared" si="34"/>
        <v>347.62090259724204</v>
      </c>
      <c r="Y94" s="1">
        <f t="shared" si="34"/>
        <v>354.57332064918677</v>
      </c>
      <c r="Z94" s="1">
        <f t="shared" si="34"/>
        <v>361.6647870621706</v>
      </c>
      <c r="AA94" s="1">
        <f t="shared" si="34"/>
        <v>368.89808280341396</v>
      </c>
      <c r="AB94" s="1">
        <f t="shared" si="34"/>
        <v>376.27604445948231</v>
      </c>
      <c r="AC94" s="1">
        <f t="shared" si="34"/>
        <v>383.80156534867183</v>
      </c>
      <c r="AD94" s="1">
        <f t="shared" si="34"/>
        <v>391.47759665564536</v>
      </c>
      <c r="AE94" s="1">
        <f t="shared" si="34"/>
        <v>399.30714858875831</v>
      </c>
      <c r="AF94" s="1">
        <f t="shared" si="34"/>
        <v>407.29329156053342</v>
      </c>
      <c r="AG94" s="1">
        <f t="shared" si="34"/>
        <v>415.43915739174406</v>
      </c>
      <c r="AH94" s="1">
        <f t="shared" si="34"/>
        <v>309.64405968827396</v>
      </c>
      <c r="AI94" s="1">
        <f t="shared" si="34"/>
        <v>315.83694088203941</v>
      </c>
      <c r="AJ94" s="1">
        <f t="shared" si="34"/>
        <v>322.1536796996802</v>
      </c>
      <c r="AK94" s="1">
        <f t="shared" si="34"/>
        <v>328.59675329367383</v>
      </c>
      <c r="AL94" s="1">
        <f t="shared" si="34"/>
        <v>335.16868835954728</v>
      </c>
      <c r="AM94" s="1">
        <f t="shared" si="34"/>
        <v>341.87206212673823</v>
      </c>
      <c r="AN94" s="1">
        <f t="shared" si="35"/>
        <v>348.70950336927302</v>
      </c>
      <c r="AO94" s="1">
        <f t="shared" si="35"/>
        <v>355.68369343665842</v>
      </c>
      <c r="AP94" s="1">
        <f t="shared" si="35"/>
        <v>362.79736730539162</v>
      </c>
      <c r="AQ94" s="1">
        <f t="shared" si="35"/>
        <v>370.05331465149948</v>
      </c>
      <c r="AR94" s="1">
        <f t="shared" si="35"/>
        <v>377.45438094452948</v>
      </c>
      <c r="AS94" s="1">
        <f t="shared" si="35"/>
        <v>385.00346856341997</v>
      </c>
      <c r="AT94" s="1">
        <f t="shared" si="35"/>
        <v>392.70353793468843</v>
      </c>
      <c r="AU94" s="1">
        <f t="shared" si="35"/>
        <v>400.55760869338218</v>
      </c>
      <c r="AV94" s="1">
        <f t="shared" si="35"/>
        <v>408.56876086724986</v>
      </c>
      <c r="AW94" s="1">
        <f t="shared" si="35"/>
        <v>416.74013608459478</v>
      </c>
      <c r="AX94" s="1">
        <f t="shared" si="35"/>
        <v>425.0749388062867</v>
      </c>
      <c r="AY94" s="1">
        <f t="shared" si="35"/>
        <v>433.5764375824125</v>
      </c>
      <c r="AZ94" s="1">
        <f t="shared" si="35"/>
        <v>442.24796633406066</v>
      </c>
      <c r="BA94" s="1">
        <f t="shared" si="35"/>
        <v>451.09292566074191</v>
      </c>
      <c r="BB94" s="1">
        <f t="shared" si="35"/>
        <v>460.11478417395705</v>
      </c>
      <c r="BC94" s="1">
        <f t="shared" si="35"/>
        <v>469.31707985743617</v>
      </c>
      <c r="BD94" s="1">
        <f t="shared" si="36"/>
        <v>478.70342145458488</v>
      </c>
      <c r="BE94" s="1">
        <f t="shared" si="36"/>
        <v>488.27748988367659</v>
      </c>
      <c r="BF94" s="1">
        <f t="shared" si="36"/>
        <v>498.04303968135014</v>
      </c>
      <c r="BG94" s="1">
        <f t="shared" si="36"/>
        <v>508.00390047497717</v>
      </c>
      <c r="BH94" s="1">
        <f t="shared" si="36"/>
        <v>518.16397848447673</v>
      </c>
      <c r="BI94" s="1">
        <f t="shared" si="36"/>
        <v>528.52725805416617</v>
      </c>
      <c r="BJ94" s="1">
        <f t="shared" si="36"/>
        <v>539.09780321524954</v>
      </c>
      <c r="BK94" s="1">
        <f t="shared" si="36"/>
        <v>549.87975927955449</v>
      </c>
      <c r="BL94" s="1">
        <f t="shared" si="36"/>
        <v>560.87735446514557</v>
      </c>
      <c r="BM94" s="1">
        <f t="shared" si="36"/>
        <v>572.09490155444837</v>
      </c>
      <c r="BN94" s="1">
        <f t="shared" si="36"/>
        <v>583.53679958553744</v>
      </c>
      <c r="BO94" s="1">
        <f t="shared" si="36"/>
        <v>595.20753557724822</v>
      </c>
      <c r="BP94" s="1">
        <f t="shared" si="36"/>
        <v>607.11168628879318</v>
      </c>
      <c r="BQ94" s="1">
        <f t="shared" si="36"/>
        <v>619.25392001456896</v>
      </c>
      <c r="BR94" s="1">
        <f t="shared" si="36"/>
        <v>631.63899841486045</v>
      </c>
      <c r="BS94" s="1">
        <f t="shared" si="36"/>
        <v>644.27177838315765</v>
      </c>
      <c r="BT94" s="1">
        <f t="shared" si="37"/>
        <v>657.15721395082073</v>
      </c>
      <c r="BU94" s="1">
        <f t="shared" si="37"/>
        <v>670.30035822983712</v>
      </c>
      <c r="BV94" s="1">
        <f t="shared" si="37"/>
        <v>683.7063653944341</v>
      </c>
      <c r="BW94" s="1">
        <f t="shared" si="37"/>
        <v>697.38049270232284</v>
      </c>
      <c r="BX94" s="1">
        <f t="shared" si="37"/>
        <v>711.32810255636923</v>
      </c>
      <c r="BY94" s="1">
        <f t="shared" si="37"/>
        <v>725.55466460749653</v>
      </c>
      <c r="BZ94" s="1">
        <f t="shared" si="37"/>
        <v>740.06575789964654</v>
      </c>
      <c r="CA94" s="1">
        <f t="shared" si="37"/>
        <v>754.86707305763946</v>
      </c>
      <c r="CB94" s="1">
        <f t="shared" si="37"/>
        <v>769.9644145187923</v>
      </c>
      <c r="CC94" s="1">
        <f t="shared" si="37"/>
        <v>785.36370280916799</v>
      </c>
      <c r="CD94" s="1">
        <f t="shared" si="37"/>
        <v>801.07097686535144</v>
      </c>
      <c r="CE94" s="1">
        <f t="shared" si="37"/>
        <v>817.09239640265844</v>
      </c>
    </row>
    <row r="95" spans="2:83" x14ac:dyDescent="0.35">
      <c r="B95">
        <f t="shared" si="38"/>
        <v>2032</v>
      </c>
      <c r="D95" t="s">
        <v>29</v>
      </c>
      <c r="G95" s="1">
        <f t="shared" si="39"/>
        <v>0</v>
      </c>
      <c r="H95" s="1">
        <f t="shared" si="39"/>
        <v>0</v>
      </c>
      <c r="I95" s="1">
        <f t="shared" si="39"/>
        <v>0</v>
      </c>
      <c r="J95" s="1">
        <f t="shared" si="39"/>
        <v>0</v>
      </c>
      <c r="K95" s="1">
        <f t="shared" si="39"/>
        <v>0</v>
      </c>
      <c r="L95" s="1">
        <f t="shared" si="39"/>
        <v>0</v>
      </c>
      <c r="M95" s="1">
        <f t="shared" si="39"/>
        <v>0</v>
      </c>
      <c r="N95" s="1">
        <f t="shared" si="39"/>
        <v>0</v>
      </c>
      <c r="O95" s="1">
        <f t="shared" si="39"/>
        <v>276.32907043174367</v>
      </c>
      <c r="P95" s="1">
        <f t="shared" si="39"/>
        <v>281.85565184037853</v>
      </c>
      <c r="Q95" s="1">
        <f t="shared" si="33"/>
        <v>287.49276487718612</v>
      </c>
      <c r="R95" s="1">
        <f t="shared" si="33"/>
        <v>293.24262017472984</v>
      </c>
      <c r="S95" s="1">
        <f t="shared" si="33"/>
        <v>299.10747257822442</v>
      </c>
      <c r="T95" s="1">
        <f t="shared" si="33"/>
        <v>305.08962202978893</v>
      </c>
      <c r="U95" s="1">
        <f t="shared" si="33"/>
        <v>311.1914144703847</v>
      </c>
      <c r="V95" s="1">
        <f t="shared" si="33"/>
        <v>317.41524275979236</v>
      </c>
      <c r="W95" s="1">
        <f t="shared" si="33"/>
        <v>323.76354761498823</v>
      </c>
      <c r="X95" s="1">
        <f t="shared" si="34"/>
        <v>330.23881856728798</v>
      </c>
      <c r="Y95" s="1">
        <f t="shared" si="34"/>
        <v>336.84359493863377</v>
      </c>
      <c r="Z95" s="1">
        <f t="shared" si="34"/>
        <v>343.58046683740639</v>
      </c>
      <c r="AA95" s="1">
        <f t="shared" si="34"/>
        <v>350.45207617415457</v>
      </c>
      <c r="AB95" s="1">
        <f t="shared" si="34"/>
        <v>357.46111769763763</v>
      </c>
      <c r="AC95" s="1">
        <f t="shared" si="34"/>
        <v>364.61034005159041</v>
      </c>
      <c r="AD95" s="1">
        <f t="shared" si="34"/>
        <v>371.90254685262215</v>
      </c>
      <c r="AE95" s="1">
        <f t="shared" si="34"/>
        <v>379.34059778967463</v>
      </c>
      <c r="AF95" s="1">
        <f t="shared" si="34"/>
        <v>386.92740974546814</v>
      </c>
      <c r="AG95" s="1">
        <f t="shared" si="34"/>
        <v>394.6659579403775</v>
      </c>
      <c r="AH95" s="1">
        <f t="shared" si="34"/>
        <v>402.55927709918501</v>
      </c>
      <c r="AI95" s="1">
        <f t="shared" si="34"/>
        <v>315.83694088203941</v>
      </c>
      <c r="AJ95" s="1">
        <f t="shared" si="34"/>
        <v>322.1536796996802</v>
      </c>
      <c r="AK95" s="1">
        <f t="shared" si="34"/>
        <v>328.59675329367383</v>
      </c>
      <c r="AL95" s="1">
        <f t="shared" si="34"/>
        <v>335.16868835954728</v>
      </c>
      <c r="AM95" s="1">
        <f t="shared" si="34"/>
        <v>341.87206212673823</v>
      </c>
      <c r="AN95" s="1">
        <f t="shared" si="35"/>
        <v>348.70950336927302</v>
      </c>
      <c r="AO95" s="1">
        <f t="shared" si="35"/>
        <v>355.68369343665847</v>
      </c>
      <c r="AP95" s="1">
        <f t="shared" si="35"/>
        <v>362.79736730539156</v>
      </c>
      <c r="AQ95" s="1">
        <f t="shared" si="35"/>
        <v>370.05331465149942</v>
      </c>
      <c r="AR95" s="1">
        <f t="shared" si="35"/>
        <v>377.45438094452942</v>
      </c>
      <c r="AS95" s="1">
        <f t="shared" si="35"/>
        <v>385.00346856342003</v>
      </c>
      <c r="AT95" s="1">
        <f t="shared" si="35"/>
        <v>392.70353793468837</v>
      </c>
      <c r="AU95" s="1">
        <f t="shared" si="35"/>
        <v>400.55760869338218</v>
      </c>
      <c r="AV95" s="1">
        <f t="shared" si="35"/>
        <v>408.56876086724981</v>
      </c>
      <c r="AW95" s="1">
        <f t="shared" si="35"/>
        <v>416.74013608459484</v>
      </c>
      <c r="AX95" s="1">
        <f t="shared" si="35"/>
        <v>425.07493880628664</v>
      </c>
      <c r="AY95" s="1">
        <f t="shared" si="35"/>
        <v>433.57643758241244</v>
      </c>
      <c r="AZ95" s="1">
        <f t="shared" si="35"/>
        <v>442.24796633406072</v>
      </c>
      <c r="BA95" s="1">
        <f t="shared" si="35"/>
        <v>451.09292566074186</v>
      </c>
      <c r="BB95" s="1">
        <f t="shared" si="35"/>
        <v>460.11478417395671</v>
      </c>
      <c r="BC95" s="1">
        <f t="shared" si="35"/>
        <v>469.31707985743617</v>
      </c>
      <c r="BD95" s="1">
        <f t="shared" si="36"/>
        <v>478.70342145458488</v>
      </c>
      <c r="BE95" s="1">
        <f t="shared" si="36"/>
        <v>488.27748988367659</v>
      </c>
      <c r="BF95" s="1">
        <f t="shared" si="36"/>
        <v>498.04303968135008</v>
      </c>
      <c r="BG95" s="1">
        <f t="shared" si="36"/>
        <v>508.00390047497712</v>
      </c>
      <c r="BH95" s="1">
        <f t="shared" si="36"/>
        <v>518.16397848447673</v>
      </c>
      <c r="BI95" s="1">
        <f t="shared" si="36"/>
        <v>528.52725805416628</v>
      </c>
      <c r="BJ95" s="1">
        <f t="shared" si="36"/>
        <v>539.09780321524943</v>
      </c>
      <c r="BK95" s="1">
        <f t="shared" si="36"/>
        <v>549.87975927955449</v>
      </c>
      <c r="BL95" s="1">
        <f t="shared" si="36"/>
        <v>560.87735446514557</v>
      </c>
      <c r="BM95" s="1">
        <f t="shared" si="36"/>
        <v>572.09490155444848</v>
      </c>
      <c r="BN95" s="1">
        <f t="shared" si="36"/>
        <v>583.53679958553732</v>
      </c>
      <c r="BO95" s="1">
        <f t="shared" si="36"/>
        <v>595.20753557724822</v>
      </c>
      <c r="BP95" s="1">
        <f t="shared" si="36"/>
        <v>607.11168628879318</v>
      </c>
      <c r="BQ95" s="1">
        <f t="shared" si="36"/>
        <v>619.25392001456908</v>
      </c>
      <c r="BR95" s="1">
        <f t="shared" si="36"/>
        <v>631.63899841486023</v>
      </c>
      <c r="BS95" s="1">
        <f t="shared" si="36"/>
        <v>644.27177838315754</v>
      </c>
      <c r="BT95" s="1">
        <f t="shared" si="37"/>
        <v>657.15721395082085</v>
      </c>
      <c r="BU95" s="1">
        <f t="shared" si="37"/>
        <v>670.30035822983712</v>
      </c>
      <c r="BV95" s="1">
        <f t="shared" si="37"/>
        <v>683.70636539443387</v>
      </c>
      <c r="BW95" s="1">
        <f t="shared" si="37"/>
        <v>697.38049270232284</v>
      </c>
      <c r="BX95" s="1">
        <f t="shared" si="37"/>
        <v>711.32810255636934</v>
      </c>
      <c r="BY95" s="1">
        <f t="shared" si="37"/>
        <v>725.55466460749665</v>
      </c>
      <c r="BZ95" s="1">
        <f t="shared" si="37"/>
        <v>740.06575789964654</v>
      </c>
      <c r="CA95" s="1">
        <f t="shared" si="37"/>
        <v>754.86707305763957</v>
      </c>
      <c r="CB95" s="1">
        <f t="shared" si="37"/>
        <v>769.9644145187923</v>
      </c>
      <c r="CC95" s="1">
        <f t="shared" si="37"/>
        <v>785.36370280916822</v>
      </c>
      <c r="CD95" s="1">
        <f t="shared" si="37"/>
        <v>801.07097686535144</v>
      </c>
      <c r="CE95" s="1">
        <f t="shared" si="37"/>
        <v>817.09239640265855</v>
      </c>
    </row>
    <row r="96" spans="2:83" x14ac:dyDescent="0.35">
      <c r="B96">
        <f t="shared" si="38"/>
        <v>2033</v>
      </c>
      <c r="D96" t="s">
        <v>29</v>
      </c>
      <c r="G96" s="1">
        <f t="shared" si="39"/>
        <v>0</v>
      </c>
      <c r="H96" s="1">
        <f t="shared" si="39"/>
        <v>0</v>
      </c>
      <c r="I96" s="1">
        <f t="shared" si="39"/>
        <v>0</v>
      </c>
      <c r="J96" s="1">
        <f t="shared" si="39"/>
        <v>0</v>
      </c>
      <c r="K96" s="1">
        <f t="shared" si="39"/>
        <v>0</v>
      </c>
      <c r="L96" s="1">
        <f t="shared" si="39"/>
        <v>0</v>
      </c>
      <c r="M96" s="1">
        <f t="shared" si="39"/>
        <v>0</v>
      </c>
      <c r="N96" s="1">
        <f t="shared" si="39"/>
        <v>0</v>
      </c>
      <c r="O96" s="1">
        <f t="shared" si="39"/>
        <v>0</v>
      </c>
      <c r="P96" s="1">
        <f t="shared" si="39"/>
        <v>271.6351301684029</v>
      </c>
      <c r="Q96" s="1">
        <f t="shared" si="33"/>
        <v>277.06783277177095</v>
      </c>
      <c r="R96" s="1">
        <f t="shared" si="33"/>
        <v>282.60918942720639</v>
      </c>
      <c r="S96" s="1">
        <f t="shared" si="33"/>
        <v>288.2613732157505</v>
      </c>
      <c r="T96" s="1">
        <f t="shared" si="33"/>
        <v>294.02660068006548</v>
      </c>
      <c r="U96" s="1">
        <f t="shared" si="33"/>
        <v>299.90713269366682</v>
      </c>
      <c r="V96" s="1">
        <f t="shared" si="33"/>
        <v>305.90527534754017</v>
      </c>
      <c r="W96" s="1">
        <f t="shared" si="33"/>
        <v>312.02338085449094</v>
      </c>
      <c r="X96" s="1">
        <f t="shared" si="34"/>
        <v>318.26384847158073</v>
      </c>
      <c r="Y96" s="1">
        <f t="shared" si="34"/>
        <v>324.62912544101238</v>
      </c>
      <c r="Z96" s="1">
        <f t="shared" si="34"/>
        <v>331.12170794983263</v>
      </c>
      <c r="AA96" s="1">
        <f t="shared" si="34"/>
        <v>337.74414210882924</v>
      </c>
      <c r="AB96" s="1">
        <f t="shared" si="34"/>
        <v>344.49902495100588</v>
      </c>
      <c r="AC96" s="1">
        <f t="shared" si="34"/>
        <v>351.38900545002593</v>
      </c>
      <c r="AD96" s="1">
        <f t="shared" si="34"/>
        <v>358.41678555902649</v>
      </c>
      <c r="AE96" s="1">
        <f t="shared" si="34"/>
        <v>365.58512127020697</v>
      </c>
      <c r="AF96" s="1">
        <f t="shared" si="34"/>
        <v>372.89682369561115</v>
      </c>
      <c r="AG96" s="1">
        <f t="shared" si="34"/>
        <v>380.35476016952339</v>
      </c>
      <c r="AH96" s="1">
        <f t="shared" si="34"/>
        <v>387.96185537291382</v>
      </c>
      <c r="AI96" s="1">
        <f t="shared" si="34"/>
        <v>395.72109248037208</v>
      </c>
      <c r="AJ96" s="1">
        <f t="shared" si="34"/>
        <v>322.1536796996802</v>
      </c>
      <c r="AK96" s="1">
        <f t="shared" si="34"/>
        <v>328.59675329367383</v>
      </c>
      <c r="AL96" s="1">
        <f t="shared" si="34"/>
        <v>335.16868835954728</v>
      </c>
      <c r="AM96" s="1">
        <f t="shared" si="34"/>
        <v>341.87206212673817</v>
      </c>
      <c r="AN96" s="1">
        <f t="shared" si="35"/>
        <v>348.70950336927297</v>
      </c>
      <c r="AO96" s="1">
        <f t="shared" si="35"/>
        <v>355.68369343665847</v>
      </c>
      <c r="AP96" s="1">
        <f t="shared" si="35"/>
        <v>362.79736730539162</v>
      </c>
      <c r="AQ96" s="1">
        <f t="shared" si="35"/>
        <v>370.05331465149936</v>
      </c>
      <c r="AR96" s="1">
        <f t="shared" si="35"/>
        <v>377.45438094452942</v>
      </c>
      <c r="AS96" s="1">
        <f t="shared" si="35"/>
        <v>385.00346856342003</v>
      </c>
      <c r="AT96" s="1">
        <f t="shared" si="35"/>
        <v>392.70353793468843</v>
      </c>
      <c r="AU96" s="1">
        <f t="shared" si="35"/>
        <v>400.55760869338212</v>
      </c>
      <c r="AV96" s="1">
        <f t="shared" si="35"/>
        <v>408.56876086724981</v>
      </c>
      <c r="AW96" s="1">
        <f t="shared" si="35"/>
        <v>416.74013608459478</v>
      </c>
      <c r="AX96" s="1">
        <f t="shared" si="35"/>
        <v>425.07493880628675</v>
      </c>
      <c r="AY96" s="1">
        <f t="shared" si="35"/>
        <v>433.57643758241232</v>
      </c>
      <c r="AZ96" s="1">
        <f t="shared" si="35"/>
        <v>442.24796633406066</v>
      </c>
      <c r="BA96" s="1">
        <f t="shared" si="35"/>
        <v>451.09292566074191</v>
      </c>
      <c r="BB96" s="1">
        <f t="shared" si="35"/>
        <v>460.11478417395671</v>
      </c>
      <c r="BC96" s="1">
        <f t="shared" si="35"/>
        <v>469.31707985743583</v>
      </c>
      <c r="BD96" s="1">
        <f t="shared" si="36"/>
        <v>478.70342145458488</v>
      </c>
      <c r="BE96" s="1">
        <f t="shared" si="36"/>
        <v>488.27748988367659</v>
      </c>
      <c r="BF96" s="1">
        <f t="shared" si="36"/>
        <v>498.04303968135014</v>
      </c>
      <c r="BG96" s="1">
        <f t="shared" si="36"/>
        <v>508.00390047497706</v>
      </c>
      <c r="BH96" s="1">
        <f t="shared" si="36"/>
        <v>518.16397848447662</v>
      </c>
      <c r="BI96" s="1">
        <f t="shared" si="36"/>
        <v>528.52725805416617</v>
      </c>
      <c r="BJ96" s="1">
        <f t="shared" si="36"/>
        <v>539.09780321524954</v>
      </c>
      <c r="BK96" s="1">
        <f t="shared" si="36"/>
        <v>549.87975927955438</v>
      </c>
      <c r="BL96" s="1">
        <f t="shared" si="36"/>
        <v>560.87735446514557</v>
      </c>
      <c r="BM96" s="1">
        <f t="shared" si="36"/>
        <v>572.09490155444848</v>
      </c>
      <c r="BN96" s="1">
        <f t="shared" si="36"/>
        <v>583.53679958553744</v>
      </c>
      <c r="BO96" s="1">
        <f t="shared" si="36"/>
        <v>595.20753557724811</v>
      </c>
      <c r="BP96" s="1">
        <f t="shared" si="36"/>
        <v>607.11168628879318</v>
      </c>
      <c r="BQ96" s="1">
        <f t="shared" si="36"/>
        <v>619.25392001456896</v>
      </c>
      <c r="BR96" s="1">
        <f t="shared" si="36"/>
        <v>631.63899841486045</v>
      </c>
      <c r="BS96" s="1">
        <f t="shared" si="36"/>
        <v>644.27177838315743</v>
      </c>
      <c r="BT96" s="1">
        <f t="shared" si="37"/>
        <v>657.15721395082073</v>
      </c>
      <c r="BU96" s="1">
        <f t="shared" si="37"/>
        <v>670.30035822983723</v>
      </c>
      <c r="BV96" s="1">
        <f t="shared" si="37"/>
        <v>683.70636539443387</v>
      </c>
      <c r="BW96" s="1">
        <f t="shared" si="37"/>
        <v>697.3804927023225</v>
      </c>
      <c r="BX96" s="1">
        <f t="shared" si="37"/>
        <v>711.32810255636934</v>
      </c>
      <c r="BY96" s="1">
        <f t="shared" si="37"/>
        <v>725.55466460749676</v>
      </c>
      <c r="BZ96" s="1">
        <f t="shared" si="37"/>
        <v>740.06575789964666</v>
      </c>
      <c r="CA96" s="1">
        <f t="shared" si="37"/>
        <v>754.86707305763957</v>
      </c>
      <c r="CB96" s="1">
        <f t="shared" si="37"/>
        <v>769.96441451879241</v>
      </c>
      <c r="CC96" s="1">
        <f t="shared" si="37"/>
        <v>785.36370280916822</v>
      </c>
      <c r="CD96" s="1">
        <f t="shared" si="37"/>
        <v>801.07097686535167</v>
      </c>
      <c r="CE96" s="1">
        <f t="shared" si="37"/>
        <v>817.09239640265855</v>
      </c>
    </row>
    <row r="97" spans="2:83" x14ac:dyDescent="0.35">
      <c r="B97">
        <f t="shared" si="38"/>
        <v>2034</v>
      </c>
      <c r="D97" t="s">
        <v>29</v>
      </c>
      <c r="G97" s="1">
        <f t="shared" si="39"/>
        <v>0</v>
      </c>
      <c r="H97" s="1">
        <f t="shared" si="39"/>
        <v>0</v>
      </c>
      <c r="I97" s="1">
        <f t="shared" si="39"/>
        <v>0</v>
      </c>
      <c r="J97" s="1">
        <f t="shared" si="39"/>
        <v>0</v>
      </c>
      <c r="K97" s="1">
        <f t="shared" si="39"/>
        <v>0</v>
      </c>
      <c r="L97" s="1">
        <f t="shared" si="39"/>
        <v>0</v>
      </c>
      <c r="M97" s="1">
        <f t="shared" si="39"/>
        <v>0</v>
      </c>
      <c r="N97" s="1">
        <f t="shared" si="39"/>
        <v>0</v>
      </c>
      <c r="O97" s="1">
        <f t="shared" si="39"/>
        <v>0</v>
      </c>
      <c r="P97" s="1">
        <f t="shared" si="39"/>
        <v>0</v>
      </c>
      <c r="Q97" s="1">
        <f t="shared" si="33"/>
        <v>266.65168199000198</v>
      </c>
      <c r="R97" s="1">
        <f t="shared" si="33"/>
        <v>271.984715629802</v>
      </c>
      <c r="S97" s="1">
        <f t="shared" si="33"/>
        <v>277.42440994239803</v>
      </c>
      <c r="T97" s="1">
        <f t="shared" si="33"/>
        <v>282.97289814124599</v>
      </c>
      <c r="U97" s="1">
        <f t="shared" si="33"/>
        <v>288.63235610407094</v>
      </c>
      <c r="V97" s="1">
        <f t="shared" si="33"/>
        <v>294.40500322615236</v>
      </c>
      <c r="W97" s="1">
        <f t="shared" si="33"/>
        <v>300.29310329067545</v>
      </c>
      <c r="X97" s="1">
        <f t="shared" si="34"/>
        <v>306.29896535648885</v>
      </c>
      <c r="Y97" s="1">
        <f t="shared" si="34"/>
        <v>312.42494466361865</v>
      </c>
      <c r="Z97" s="1">
        <f t="shared" si="34"/>
        <v>318.67344355689102</v>
      </c>
      <c r="AA97" s="1">
        <f t="shared" si="34"/>
        <v>325.04691242802886</v>
      </c>
      <c r="AB97" s="1">
        <f t="shared" si="34"/>
        <v>331.54785067658941</v>
      </c>
      <c r="AC97" s="1">
        <f t="shared" si="34"/>
        <v>338.17880769012123</v>
      </c>
      <c r="AD97" s="1">
        <f t="shared" si="34"/>
        <v>344.94238384392366</v>
      </c>
      <c r="AE97" s="1">
        <f t="shared" si="34"/>
        <v>351.84123152080213</v>
      </c>
      <c r="AF97" s="1">
        <f t="shared" si="34"/>
        <v>358.87805615121812</v>
      </c>
      <c r="AG97" s="1">
        <f t="shared" si="34"/>
        <v>366.05561727424254</v>
      </c>
      <c r="AH97" s="1">
        <f t="shared" si="34"/>
        <v>373.37672961972737</v>
      </c>
      <c r="AI97" s="1">
        <f t="shared" si="34"/>
        <v>380.84426421212191</v>
      </c>
      <c r="AJ97" s="1">
        <f t="shared" si="34"/>
        <v>388.46114949636433</v>
      </c>
      <c r="AK97" s="1">
        <f t="shared" si="34"/>
        <v>328.59675329367383</v>
      </c>
      <c r="AL97" s="1">
        <f t="shared" si="34"/>
        <v>335.16868835954733</v>
      </c>
      <c r="AM97" s="1">
        <f t="shared" si="34"/>
        <v>341.87206212673823</v>
      </c>
      <c r="AN97" s="1">
        <f t="shared" si="35"/>
        <v>348.70950336927297</v>
      </c>
      <c r="AO97" s="1">
        <f t="shared" si="35"/>
        <v>355.68369343665847</v>
      </c>
      <c r="AP97" s="1">
        <f t="shared" si="35"/>
        <v>362.79736730539167</v>
      </c>
      <c r="AQ97" s="1">
        <f t="shared" si="35"/>
        <v>370.05331465149948</v>
      </c>
      <c r="AR97" s="1">
        <f t="shared" si="35"/>
        <v>377.45438094452942</v>
      </c>
      <c r="AS97" s="1">
        <f t="shared" si="35"/>
        <v>385.00346856342003</v>
      </c>
      <c r="AT97" s="1">
        <f t="shared" si="35"/>
        <v>392.70353793468843</v>
      </c>
      <c r="AU97" s="1">
        <f t="shared" si="35"/>
        <v>400.55760869338224</v>
      </c>
      <c r="AV97" s="1">
        <f t="shared" si="35"/>
        <v>408.56876086724981</v>
      </c>
      <c r="AW97" s="1">
        <f t="shared" si="35"/>
        <v>416.74013608459484</v>
      </c>
      <c r="AX97" s="1">
        <f t="shared" si="35"/>
        <v>425.0749388062867</v>
      </c>
      <c r="AY97" s="1">
        <f t="shared" si="35"/>
        <v>433.5764375824125</v>
      </c>
      <c r="AZ97" s="1">
        <f t="shared" si="35"/>
        <v>442.24796633406061</v>
      </c>
      <c r="BA97" s="1">
        <f t="shared" si="35"/>
        <v>451.09292566074191</v>
      </c>
      <c r="BB97" s="1">
        <f t="shared" si="35"/>
        <v>460.11478417395682</v>
      </c>
      <c r="BC97" s="1">
        <f t="shared" si="35"/>
        <v>469.31707985743589</v>
      </c>
      <c r="BD97" s="1">
        <f t="shared" si="36"/>
        <v>478.7034214545846</v>
      </c>
      <c r="BE97" s="1">
        <f t="shared" si="36"/>
        <v>488.27748988367659</v>
      </c>
      <c r="BF97" s="1">
        <f t="shared" si="36"/>
        <v>498.04303968135014</v>
      </c>
      <c r="BG97" s="1">
        <f t="shared" si="36"/>
        <v>508.00390047497712</v>
      </c>
      <c r="BH97" s="1">
        <f t="shared" si="36"/>
        <v>518.16397848447662</v>
      </c>
      <c r="BI97" s="1">
        <f t="shared" si="36"/>
        <v>528.52725805416617</v>
      </c>
      <c r="BJ97" s="1">
        <f t="shared" si="36"/>
        <v>539.09780321524954</v>
      </c>
      <c r="BK97" s="1">
        <f t="shared" si="36"/>
        <v>549.87975927955461</v>
      </c>
      <c r="BL97" s="1">
        <f t="shared" si="36"/>
        <v>560.87735446514557</v>
      </c>
      <c r="BM97" s="1">
        <f t="shared" si="36"/>
        <v>572.09490155444848</v>
      </c>
      <c r="BN97" s="1">
        <f t="shared" si="36"/>
        <v>583.53679958553744</v>
      </c>
      <c r="BO97" s="1">
        <f t="shared" si="36"/>
        <v>595.20753557724822</v>
      </c>
      <c r="BP97" s="1">
        <f t="shared" si="36"/>
        <v>607.11168628879307</v>
      </c>
      <c r="BQ97" s="1">
        <f t="shared" si="36"/>
        <v>619.25392001456908</v>
      </c>
      <c r="BR97" s="1">
        <f t="shared" si="36"/>
        <v>631.63899841486034</v>
      </c>
      <c r="BS97" s="1">
        <f t="shared" si="36"/>
        <v>644.27177838315765</v>
      </c>
      <c r="BT97" s="1">
        <f t="shared" si="37"/>
        <v>657.15721395082062</v>
      </c>
      <c r="BU97" s="1">
        <f t="shared" si="37"/>
        <v>670.30035822983712</v>
      </c>
      <c r="BV97" s="1">
        <f t="shared" si="37"/>
        <v>683.70636539443399</v>
      </c>
      <c r="BW97" s="1">
        <f t="shared" si="37"/>
        <v>697.38049270232261</v>
      </c>
      <c r="BX97" s="1">
        <f t="shared" si="37"/>
        <v>711.328102556369</v>
      </c>
      <c r="BY97" s="1">
        <f t="shared" si="37"/>
        <v>725.55466460749676</v>
      </c>
      <c r="BZ97" s="1">
        <f t="shared" si="37"/>
        <v>740.06575789964666</v>
      </c>
      <c r="CA97" s="1">
        <f t="shared" si="37"/>
        <v>754.86707305763957</v>
      </c>
      <c r="CB97" s="1">
        <f t="shared" si="37"/>
        <v>769.96441451879241</v>
      </c>
      <c r="CC97" s="1">
        <f t="shared" si="37"/>
        <v>785.36370280916822</v>
      </c>
      <c r="CD97" s="1">
        <f t="shared" si="37"/>
        <v>801.07097686535167</v>
      </c>
      <c r="CE97" s="1">
        <f t="shared" si="37"/>
        <v>817.09239640265866</v>
      </c>
    </row>
    <row r="98" spans="2:83" x14ac:dyDescent="0.35">
      <c r="B98">
        <f t="shared" si="38"/>
        <v>2035</v>
      </c>
      <c r="D98" t="s">
        <v>29</v>
      </c>
      <c r="G98" s="1">
        <f t="shared" si="39"/>
        <v>0</v>
      </c>
      <c r="H98" s="1">
        <f t="shared" si="39"/>
        <v>0</v>
      </c>
      <c r="I98" s="1">
        <f t="shared" si="39"/>
        <v>0</v>
      </c>
      <c r="J98" s="1">
        <f t="shared" si="39"/>
        <v>0</v>
      </c>
      <c r="K98" s="1">
        <f t="shared" si="39"/>
        <v>0</v>
      </c>
      <c r="L98" s="1">
        <f t="shared" si="39"/>
        <v>0</v>
      </c>
      <c r="M98" s="1">
        <f t="shared" si="39"/>
        <v>0</v>
      </c>
      <c r="N98" s="1">
        <f t="shared" si="39"/>
        <v>0</v>
      </c>
      <c r="O98" s="1">
        <f t="shared" si="39"/>
        <v>0</v>
      </c>
      <c r="P98" s="1">
        <f t="shared" si="39"/>
        <v>0</v>
      </c>
      <c r="Q98" s="1">
        <f t="shared" si="33"/>
        <v>0</v>
      </c>
      <c r="R98" s="1">
        <f t="shared" si="33"/>
        <v>263.55106621107535</v>
      </c>
      <c r="S98" s="1">
        <f t="shared" si="33"/>
        <v>268.82208753529687</v>
      </c>
      <c r="T98" s="1">
        <f t="shared" si="33"/>
        <v>274.19852928600278</v>
      </c>
      <c r="U98" s="1">
        <f t="shared" si="33"/>
        <v>279.68249987172283</v>
      </c>
      <c r="V98" s="1">
        <f t="shared" si="33"/>
        <v>285.27614986915728</v>
      </c>
      <c r="W98" s="1">
        <f t="shared" si="33"/>
        <v>290.98167286654046</v>
      </c>
      <c r="X98" s="1">
        <f t="shared" si="34"/>
        <v>296.8013063238713</v>
      </c>
      <c r="Y98" s="1">
        <f t="shared" si="34"/>
        <v>302.73733245034862</v>
      </c>
      <c r="Z98" s="1">
        <f t="shared" si="34"/>
        <v>308.79207909935565</v>
      </c>
      <c r="AA98" s="1">
        <f t="shared" si="34"/>
        <v>314.96792068134278</v>
      </c>
      <c r="AB98" s="1">
        <f t="shared" si="34"/>
        <v>321.26727909496964</v>
      </c>
      <c r="AC98" s="1">
        <f t="shared" si="34"/>
        <v>327.69262467686895</v>
      </c>
      <c r="AD98" s="1">
        <f t="shared" si="34"/>
        <v>334.24647717040637</v>
      </c>
      <c r="AE98" s="1">
        <f t="shared" si="34"/>
        <v>340.93140671381451</v>
      </c>
      <c r="AF98" s="1">
        <f t="shared" si="34"/>
        <v>347.75003484809082</v>
      </c>
      <c r="AG98" s="1">
        <f t="shared" si="34"/>
        <v>354.70503554505257</v>
      </c>
      <c r="AH98" s="1">
        <f t="shared" si="34"/>
        <v>361.79913625595367</v>
      </c>
      <c r="AI98" s="1">
        <f t="shared" si="34"/>
        <v>369.03511898107274</v>
      </c>
      <c r="AJ98" s="1">
        <f t="shared" si="34"/>
        <v>376.41582136069417</v>
      </c>
      <c r="AK98" s="1">
        <f t="shared" si="34"/>
        <v>383.94413778790806</v>
      </c>
      <c r="AL98" s="1">
        <f t="shared" si="34"/>
        <v>335.16868835954733</v>
      </c>
      <c r="AM98" s="1">
        <f t="shared" si="34"/>
        <v>341.87206212673829</v>
      </c>
      <c r="AN98" s="1">
        <f t="shared" si="35"/>
        <v>348.70950336927302</v>
      </c>
      <c r="AO98" s="1">
        <f t="shared" si="35"/>
        <v>355.68369343665847</v>
      </c>
      <c r="AP98" s="1">
        <f t="shared" si="35"/>
        <v>362.79736730539167</v>
      </c>
      <c r="AQ98" s="1">
        <f t="shared" si="35"/>
        <v>370.05331465149953</v>
      </c>
      <c r="AR98" s="1">
        <f t="shared" si="35"/>
        <v>377.45438094452953</v>
      </c>
      <c r="AS98" s="1">
        <f t="shared" si="35"/>
        <v>385.00346856342003</v>
      </c>
      <c r="AT98" s="1">
        <f t="shared" si="35"/>
        <v>392.70353793468848</v>
      </c>
      <c r="AU98" s="1">
        <f t="shared" si="35"/>
        <v>400.55760869338224</v>
      </c>
      <c r="AV98" s="1">
        <f t="shared" si="35"/>
        <v>408.56876086724992</v>
      </c>
      <c r="AW98" s="1">
        <f t="shared" si="35"/>
        <v>416.74013608459484</v>
      </c>
      <c r="AX98" s="1">
        <f t="shared" si="35"/>
        <v>425.07493880628681</v>
      </c>
      <c r="AY98" s="1">
        <f t="shared" si="35"/>
        <v>433.5764375824125</v>
      </c>
      <c r="AZ98" s="1">
        <f t="shared" si="35"/>
        <v>442.24796633406078</v>
      </c>
      <c r="BA98" s="1">
        <f t="shared" si="35"/>
        <v>451.09292566074186</v>
      </c>
      <c r="BB98" s="1">
        <f t="shared" si="35"/>
        <v>460.11478417395682</v>
      </c>
      <c r="BC98" s="1">
        <f t="shared" si="35"/>
        <v>469.317079857436</v>
      </c>
      <c r="BD98" s="1">
        <f t="shared" si="36"/>
        <v>478.70342145458466</v>
      </c>
      <c r="BE98" s="1">
        <f t="shared" si="36"/>
        <v>488.27748988367631</v>
      </c>
      <c r="BF98" s="1">
        <f t="shared" si="36"/>
        <v>498.04303968135014</v>
      </c>
      <c r="BG98" s="1">
        <f t="shared" si="36"/>
        <v>508.00390047497717</v>
      </c>
      <c r="BH98" s="1">
        <f t="shared" si="36"/>
        <v>518.16397848447673</v>
      </c>
      <c r="BI98" s="1">
        <f t="shared" si="36"/>
        <v>528.52725805416617</v>
      </c>
      <c r="BJ98" s="1">
        <f t="shared" si="36"/>
        <v>539.09780321524954</v>
      </c>
      <c r="BK98" s="1">
        <f t="shared" si="36"/>
        <v>549.87975927955449</v>
      </c>
      <c r="BL98" s="1">
        <f t="shared" si="36"/>
        <v>560.87735446514569</v>
      </c>
      <c r="BM98" s="1">
        <f t="shared" si="36"/>
        <v>572.09490155444848</v>
      </c>
      <c r="BN98" s="1">
        <f t="shared" si="36"/>
        <v>583.53679958553744</v>
      </c>
      <c r="BO98" s="1">
        <f t="shared" si="36"/>
        <v>595.20753557724822</v>
      </c>
      <c r="BP98" s="1">
        <f t="shared" si="36"/>
        <v>607.11168628879318</v>
      </c>
      <c r="BQ98" s="1">
        <f t="shared" si="36"/>
        <v>619.25392001456896</v>
      </c>
      <c r="BR98" s="1">
        <f t="shared" si="36"/>
        <v>631.63899841486045</v>
      </c>
      <c r="BS98" s="1">
        <f t="shared" si="36"/>
        <v>644.27177838315765</v>
      </c>
      <c r="BT98" s="1">
        <f t="shared" si="37"/>
        <v>657.15721395082085</v>
      </c>
      <c r="BU98" s="1">
        <f t="shared" si="37"/>
        <v>670.30035822983712</v>
      </c>
      <c r="BV98" s="1">
        <f t="shared" si="37"/>
        <v>683.70636539443387</v>
      </c>
      <c r="BW98" s="1">
        <f t="shared" si="37"/>
        <v>697.38049270232261</v>
      </c>
      <c r="BX98" s="1">
        <f t="shared" si="37"/>
        <v>711.328102556369</v>
      </c>
      <c r="BY98" s="1">
        <f t="shared" si="37"/>
        <v>725.55466460749642</v>
      </c>
      <c r="BZ98" s="1">
        <f t="shared" si="37"/>
        <v>740.06575789964666</v>
      </c>
      <c r="CA98" s="1">
        <f t="shared" si="37"/>
        <v>754.86707305763957</v>
      </c>
      <c r="CB98" s="1">
        <f t="shared" si="37"/>
        <v>769.96441451879241</v>
      </c>
      <c r="CC98" s="1">
        <f t="shared" si="37"/>
        <v>785.36370280916822</v>
      </c>
      <c r="CD98" s="1">
        <f t="shared" si="37"/>
        <v>801.07097686535155</v>
      </c>
      <c r="CE98" s="1">
        <f t="shared" si="37"/>
        <v>817.09239640265866</v>
      </c>
    </row>
    <row r="99" spans="2:83" x14ac:dyDescent="0.35">
      <c r="B99">
        <f t="shared" si="38"/>
        <v>2036</v>
      </c>
      <c r="D99" t="s">
        <v>29</v>
      </c>
      <c r="G99" s="1">
        <f t="shared" si="39"/>
        <v>0</v>
      </c>
      <c r="H99" s="1">
        <f t="shared" si="39"/>
        <v>0</v>
      </c>
      <c r="I99" s="1">
        <f t="shared" si="39"/>
        <v>0</v>
      </c>
      <c r="J99" s="1">
        <f t="shared" si="39"/>
        <v>0</v>
      </c>
      <c r="K99" s="1">
        <f t="shared" si="39"/>
        <v>0</v>
      </c>
      <c r="L99" s="1">
        <f t="shared" si="39"/>
        <v>0</v>
      </c>
      <c r="M99" s="1">
        <f t="shared" si="39"/>
        <v>0</v>
      </c>
      <c r="N99" s="1">
        <f t="shared" si="39"/>
        <v>0</v>
      </c>
      <c r="O99" s="1">
        <f t="shared" si="39"/>
        <v>0</v>
      </c>
      <c r="P99" s="1">
        <f t="shared" si="39"/>
        <v>0</v>
      </c>
      <c r="Q99" s="1">
        <f t="shared" si="33"/>
        <v>0</v>
      </c>
      <c r="R99" s="1">
        <f t="shared" si="33"/>
        <v>0</v>
      </c>
      <c r="S99" s="1">
        <f t="shared" si="33"/>
        <v>264.07493478129686</v>
      </c>
      <c r="T99" s="1">
        <f t="shared" si="33"/>
        <v>269.3564334769228</v>
      </c>
      <c r="U99" s="1">
        <f t="shared" si="33"/>
        <v>274.74356214646127</v>
      </c>
      <c r="V99" s="1">
        <f t="shared" si="33"/>
        <v>280.23843338939048</v>
      </c>
      <c r="W99" s="1">
        <f t="shared" si="33"/>
        <v>285.8432020571783</v>
      </c>
      <c r="X99" s="1">
        <f t="shared" si="34"/>
        <v>291.56006609832184</v>
      </c>
      <c r="Y99" s="1">
        <f t="shared" si="34"/>
        <v>297.39126742028833</v>
      </c>
      <c r="Z99" s="1">
        <f t="shared" si="34"/>
        <v>303.339092768694</v>
      </c>
      <c r="AA99" s="1">
        <f t="shared" si="34"/>
        <v>309.40587462406791</v>
      </c>
      <c r="AB99" s="1">
        <f t="shared" si="34"/>
        <v>315.59399211654926</v>
      </c>
      <c r="AC99" s="1">
        <f t="shared" si="34"/>
        <v>321.90587195888025</v>
      </c>
      <c r="AD99" s="1">
        <f t="shared" si="34"/>
        <v>328.34398939805783</v>
      </c>
      <c r="AE99" s="1">
        <f t="shared" si="34"/>
        <v>334.91086918601906</v>
      </c>
      <c r="AF99" s="1">
        <f t="shared" si="34"/>
        <v>341.60908656973942</v>
      </c>
      <c r="AG99" s="1">
        <f t="shared" si="34"/>
        <v>348.44126830113424</v>
      </c>
      <c r="AH99" s="1">
        <f t="shared" si="34"/>
        <v>355.41009366715679</v>
      </c>
      <c r="AI99" s="1">
        <f t="shared" si="34"/>
        <v>362.51829554049999</v>
      </c>
      <c r="AJ99" s="1">
        <f t="shared" si="34"/>
        <v>369.76866145131004</v>
      </c>
      <c r="AK99" s="1">
        <f t="shared" si="34"/>
        <v>377.16403468033621</v>
      </c>
      <c r="AL99" s="1">
        <f t="shared" si="34"/>
        <v>384.70731537394289</v>
      </c>
      <c r="AM99" s="1">
        <f t="shared" si="34"/>
        <v>341.87206212673829</v>
      </c>
      <c r="AN99" s="1">
        <f t="shared" si="35"/>
        <v>348.70950336927308</v>
      </c>
      <c r="AO99" s="1">
        <f t="shared" si="35"/>
        <v>355.68369343665853</v>
      </c>
      <c r="AP99" s="1">
        <f t="shared" si="35"/>
        <v>362.79736730539167</v>
      </c>
      <c r="AQ99" s="1">
        <f t="shared" si="35"/>
        <v>370.05331465149953</v>
      </c>
      <c r="AR99" s="1">
        <f t="shared" si="35"/>
        <v>377.45438094452953</v>
      </c>
      <c r="AS99" s="1">
        <f t="shared" si="35"/>
        <v>385.00346856342014</v>
      </c>
      <c r="AT99" s="1">
        <f t="shared" si="35"/>
        <v>392.70353793468843</v>
      </c>
      <c r="AU99" s="1">
        <f t="shared" si="35"/>
        <v>400.55760869338224</v>
      </c>
      <c r="AV99" s="1">
        <f t="shared" si="35"/>
        <v>408.56876086724986</v>
      </c>
      <c r="AW99" s="1">
        <f t="shared" si="35"/>
        <v>416.74013608459489</v>
      </c>
      <c r="AX99" s="1">
        <f t="shared" si="35"/>
        <v>425.0749388062867</v>
      </c>
      <c r="AY99" s="1">
        <f t="shared" si="35"/>
        <v>433.57643758241255</v>
      </c>
      <c r="AZ99" s="1">
        <f t="shared" si="35"/>
        <v>442.24796633406078</v>
      </c>
      <c r="BA99" s="1">
        <f t="shared" si="35"/>
        <v>451.09292566074203</v>
      </c>
      <c r="BB99" s="1">
        <f t="shared" si="35"/>
        <v>460.11478417395671</v>
      </c>
      <c r="BC99" s="1">
        <f t="shared" si="35"/>
        <v>469.31707985743594</v>
      </c>
      <c r="BD99" s="1">
        <f t="shared" si="36"/>
        <v>478.70342145458471</v>
      </c>
      <c r="BE99" s="1">
        <f t="shared" si="36"/>
        <v>488.27748988367631</v>
      </c>
      <c r="BF99" s="1">
        <f t="shared" si="36"/>
        <v>498.04303968134985</v>
      </c>
      <c r="BG99" s="1">
        <f t="shared" si="36"/>
        <v>508.00390047497717</v>
      </c>
      <c r="BH99" s="1">
        <f t="shared" si="36"/>
        <v>518.16397848447673</v>
      </c>
      <c r="BI99" s="1">
        <f t="shared" si="36"/>
        <v>528.52725805416628</v>
      </c>
      <c r="BJ99" s="1">
        <f t="shared" si="36"/>
        <v>539.09780321524954</v>
      </c>
      <c r="BK99" s="1">
        <f t="shared" si="36"/>
        <v>549.87975927955461</v>
      </c>
      <c r="BL99" s="1">
        <f t="shared" si="36"/>
        <v>560.87735446514569</v>
      </c>
      <c r="BM99" s="1">
        <f t="shared" si="36"/>
        <v>572.0949015544486</v>
      </c>
      <c r="BN99" s="1">
        <f t="shared" si="36"/>
        <v>583.53679958553744</v>
      </c>
      <c r="BO99" s="1">
        <f t="shared" si="36"/>
        <v>595.20753557724822</v>
      </c>
      <c r="BP99" s="1">
        <f t="shared" si="36"/>
        <v>607.11168628879318</v>
      </c>
      <c r="BQ99" s="1">
        <f t="shared" si="36"/>
        <v>619.25392001456908</v>
      </c>
      <c r="BR99" s="1">
        <f t="shared" si="36"/>
        <v>631.63899841486034</v>
      </c>
      <c r="BS99" s="1">
        <f t="shared" si="36"/>
        <v>644.27177838315765</v>
      </c>
      <c r="BT99" s="1">
        <f t="shared" si="37"/>
        <v>657.15721395082085</v>
      </c>
      <c r="BU99" s="1">
        <f t="shared" si="37"/>
        <v>670.30035822983734</v>
      </c>
      <c r="BV99" s="1">
        <f t="shared" si="37"/>
        <v>683.70636539443387</v>
      </c>
      <c r="BW99" s="1">
        <f t="shared" si="37"/>
        <v>697.38049270232261</v>
      </c>
      <c r="BX99" s="1">
        <f t="shared" si="37"/>
        <v>711.32810255636912</v>
      </c>
      <c r="BY99" s="1">
        <f t="shared" si="37"/>
        <v>725.55466460749642</v>
      </c>
      <c r="BZ99" s="1">
        <f t="shared" si="37"/>
        <v>740.06575789964631</v>
      </c>
      <c r="CA99" s="1">
        <f t="shared" si="37"/>
        <v>754.86707305763957</v>
      </c>
      <c r="CB99" s="1">
        <f t="shared" si="37"/>
        <v>769.96441451879241</v>
      </c>
      <c r="CC99" s="1">
        <f t="shared" si="37"/>
        <v>785.36370280916822</v>
      </c>
      <c r="CD99" s="1">
        <f t="shared" si="37"/>
        <v>801.07097686535155</v>
      </c>
      <c r="CE99" s="1">
        <f t="shared" si="37"/>
        <v>817.09239640265855</v>
      </c>
    </row>
    <row r="100" spans="2:83" x14ac:dyDescent="0.35">
      <c r="B100">
        <f t="shared" si="38"/>
        <v>2037</v>
      </c>
      <c r="D100" t="s">
        <v>29</v>
      </c>
      <c r="G100" s="1">
        <f t="shared" si="39"/>
        <v>0</v>
      </c>
      <c r="H100" s="1">
        <f t="shared" si="39"/>
        <v>0</v>
      </c>
      <c r="I100" s="1">
        <f t="shared" si="39"/>
        <v>0</v>
      </c>
      <c r="J100" s="1">
        <f t="shared" si="39"/>
        <v>0</v>
      </c>
      <c r="K100" s="1">
        <f t="shared" si="39"/>
        <v>0</v>
      </c>
      <c r="L100" s="1">
        <f t="shared" si="39"/>
        <v>0</v>
      </c>
      <c r="M100" s="1">
        <f t="shared" si="39"/>
        <v>0</v>
      </c>
      <c r="N100" s="1">
        <f t="shared" si="39"/>
        <v>0</v>
      </c>
      <c r="O100" s="1">
        <f t="shared" si="39"/>
        <v>0</v>
      </c>
      <c r="P100" s="1">
        <f t="shared" si="39"/>
        <v>0</v>
      </c>
      <c r="Q100" s="1">
        <f t="shared" si="33"/>
        <v>0</v>
      </c>
      <c r="R100" s="1">
        <f t="shared" si="33"/>
        <v>0</v>
      </c>
      <c r="S100" s="1">
        <f t="shared" si="33"/>
        <v>0</v>
      </c>
      <c r="T100" s="1">
        <f t="shared" si="33"/>
        <v>264.59984466120767</v>
      </c>
      <c r="U100" s="1">
        <f t="shared" si="33"/>
        <v>269.89184155443183</v>
      </c>
      <c r="V100" s="1">
        <f t="shared" si="33"/>
        <v>275.28967838552046</v>
      </c>
      <c r="W100" s="1">
        <f t="shared" si="33"/>
        <v>280.79547195323084</v>
      </c>
      <c r="X100" s="1">
        <f t="shared" si="34"/>
        <v>286.41138139229548</v>
      </c>
      <c r="Y100" s="1">
        <f t="shared" si="34"/>
        <v>292.13960902014139</v>
      </c>
      <c r="Z100" s="1">
        <f t="shared" si="34"/>
        <v>297.98240120054425</v>
      </c>
      <c r="AA100" s="1">
        <f t="shared" si="34"/>
        <v>303.94204922455503</v>
      </c>
      <c r="AB100" s="1">
        <f t="shared" si="34"/>
        <v>310.02089020904617</v>
      </c>
      <c r="AC100" s="1">
        <f t="shared" si="34"/>
        <v>316.22130801322709</v>
      </c>
      <c r="AD100" s="1">
        <f t="shared" si="34"/>
        <v>322.54573417349167</v>
      </c>
      <c r="AE100" s="1">
        <f t="shared" si="34"/>
        <v>328.99664885696143</v>
      </c>
      <c r="AF100" s="1">
        <f t="shared" si="34"/>
        <v>335.57658183410075</v>
      </c>
      <c r="AG100" s="1">
        <f t="shared" si="34"/>
        <v>342.28811347078272</v>
      </c>
      <c r="AH100" s="1">
        <f t="shared" si="34"/>
        <v>349.13387574019839</v>
      </c>
      <c r="AI100" s="1">
        <f t="shared" si="34"/>
        <v>356.11655325500226</v>
      </c>
      <c r="AJ100" s="1">
        <f t="shared" si="34"/>
        <v>363.23888432010239</v>
      </c>
      <c r="AK100" s="1">
        <f t="shared" si="34"/>
        <v>370.50366200650444</v>
      </c>
      <c r="AL100" s="1">
        <f t="shared" si="34"/>
        <v>377.91373524663453</v>
      </c>
      <c r="AM100" s="1">
        <f t="shared" si="34"/>
        <v>385.4720099515672</v>
      </c>
      <c r="AN100" s="1">
        <f t="shared" si="35"/>
        <v>348.70950336927308</v>
      </c>
      <c r="AO100" s="1">
        <f t="shared" si="35"/>
        <v>355.68369343665853</v>
      </c>
      <c r="AP100" s="1">
        <f t="shared" si="35"/>
        <v>362.79736730539173</v>
      </c>
      <c r="AQ100" s="1">
        <f t="shared" si="35"/>
        <v>370.05331465149953</v>
      </c>
      <c r="AR100" s="1">
        <f t="shared" si="35"/>
        <v>377.45438094452953</v>
      </c>
      <c r="AS100" s="1">
        <f t="shared" si="35"/>
        <v>385.00346856342014</v>
      </c>
      <c r="AT100" s="1">
        <f t="shared" si="35"/>
        <v>392.70353793468854</v>
      </c>
      <c r="AU100" s="1">
        <f t="shared" si="35"/>
        <v>400.55760869338224</v>
      </c>
      <c r="AV100" s="1">
        <f t="shared" si="35"/>
        <v>408.56876086724992</v>
      </c>
      <c r="AW100" s="1">
        <f t="shared" si="35"/>
        <v>416.74013608459489</v>
      </c>
      <c r="AX100" s="1">
        <f t="shared" si="35"/>
        <v>425.07493880628681</v>
      </c>
      <c r="AY100" s="1">
        <f t="shared" si="35"/>
        <v>433.5764375824125</v>
      </c>
      <c r="AZ100" s="1">
        <f t="shared" si="35"/>
        <v>442.24796633406083</v>
      </c>
      <c r="BA100" s="1">
        <f t="shared" si="35"/>
        <v>451.09292566074203</v>
      </c>
      <c r="BB100" s="1">
        <f t="shared" si="35"/>
        <v>460.11478417395688</v>
      </c>
      <c r="BC100" s="1">
        <f t="shared" si="35"/>
        <v>469.31707985743589</v>
      </c>
      <c r="BD100" s="1">
        <f t="shared" si="36"/>
        <v>478.70342145458471</v>
      </c>
      <c r="BE100" s="1">
        <f t="shared" si="36"/>
        <v>488.27748988367642</v>
      </c>
      <c r="BF100" s="1">
        <f t="shared" si="36"/>
        <v>498.04303968134991</v>
      </c>
      <c r="BG100" s="1">
        <f t="shared" si="36"/>
        <v>508.00390047497689</v>
      </c>
      <c r="BH100" s="1">
        <f t="shared" si="36"/>
        <v>518.16397848447673</v>
      </c>
      <c r="BI100" s="1">
        <f t="shared" si="36"/>
        <v>528.52725805416628</v>
      </c>
      <c r="BJ100" s="1">
        <f t="shared" si="36"/>
        <v>539.09780321524954</v>
      </c>
      <c r="BK100" s="1">
        <f t="shared" si="36"/>
        <v>549.87975927955449</v>
      </c>
      <c r="BL100" s="1">
        <f t="shared" si="36"/>
        <v>560.87735446514569</v>
      </c>
      <c r="BM100" s="1">
        <f t="shared" si="36"/>
        <v>572.0949015544486</v>
      </c>
      <c r="BN100" s="1">
        <f t="shared" si="36"/>
        <v>583.53679958553755</v>
      </c>
      <c r="BO100" s="1">
        <f t="shared" si="36"/>
        <v>595.20753557724822</v>
      </c>
      <c r="BP100" s="1">
        <f t="shared" si="36"/>
        <v>607.11168628879318</v>
      </c>
      <c r="BQ100" s="1">
        <f t="shared" si="36"/>
        <v>619.25392001456908</v>
      </c>
      <c r="BR100" s="1">
        <f t="shared" si="36"/>
        <v>631.63899841486057</v>
      </c>
      <c r="BS100" s="1">
        <f t="shared" si="36"/>
        <v>644.27177838315765</v>
      </c>
      <c r="BT100" s="1">
        <f t="shared" si="37"/>
        <v>657.15721395082085</v>
      </c>
      <c r="BU100" s="1">
        <f t="shared" si="37"/>
        <v>670.30035822983723</v>
      </c>
      <c r="BV100" s="1">
        <f t="shared" si="37"/>
        <v>683.7063653944341</v>
      </c>
      <c r="BW100" s="1">
        <f t="shared" si="37"/>
        <v>697.3804927023225</v>
      </c>
      <c r="BX100" s="1">
        <f t="shared" si="37"/>
        <v>711.32810255636912</v>
      </c>
      <c r="BY100" s="1">
        <f t="shared" si="37"/>
        <v>725.55466460749653</v>
      </c>
      <c r="BZ100" s="1">
        <f t="shared" si="37"/>
        <v>740.06575789964643</v>
      </c>
      <c r="CA100" s="1">
        <f t="shared" si="37"/>
        <v>754.86707305763935</v>
      </c>
      <c r="CB100" s="1">
        <f t="shared" si="37"/>
        <v>769.96441451879241</v>
      </c>
      <c r="CC100" s="1">
        <f t="shared" si="37"/>
        <v>785.36370280916822</v>
      </c>
      <c r="CD100" s="1">
        <f t="shared" si="37"/>
        <v>801.07097686535167</v>
      </c>
      <c r="CE100" s="1">
        <f t="shared" si="37"/>
        <v>817.09239640265855</v>
      </c>
    </row>
    <row r="101" spans="2:83" x14ac:dyDescent="0.35">
      <c r="B101">
        <f t="shared" si="38"/>
        <v>2038</v>
      </c>
      <c r="D101" t="s">
        <v>29</v>
      </c>
      <c r="G101" s="1">
        <f t="shared" si="39"/>
        <v>0</v>
      </c>
      <c r="H101" s="1">
        <f t="shared" si="39"/>
        <v>0</v>
      </c>
      <c r="I101" s="1">
        <f t="shared" si="39"/>
        <v>0</v>
      </c>
      <c r="J101" s="1">
        <f t="shared" si="39"/>
        <v>0</v>
      </c>
      <c r="K101" s="1">
        <f t="shared" si="39"/>
        <v>0</v>
      </c>
      <c r="L101" s="1">
        <f t="shared" si="39"/>
        <v>0</v>
      </c>
      <c r="M101" s="1">
        <f t="shared" si="39"/>
        <v>0</v>
      </c>
      <c r="N101" s="1">
        <f t="shared" si="39"/>
        <v>0</v>
      </c>
      <c r="O101" s="1">
        <f t="shared" si="39"/>
        <v>0</v>
      </c>
      <c r="P101" s="1">
        <f t="shared" si="39"/>
        <v>0</v>
      </c>
      <c r="Q101" s="1">
        <f t="shared" si="33"/>
        <v>0</v>
      </c>
      <c r="R101" s="1">
        <f t="shared" si="33"/>
        <v>0</v>
      </c>
      <c r="S101" s="1">
        <f t="shared" si="33"/>
        <v>0</v>
      </c>
      <c r="T101" s="1">
        <f t="shared" si="33"/>
        <v>0</v>
      </c>
      <c r="U101" s="1">
        <f t="shared" si="33"/>
        <v>265.12579792065111</v>
      </c>
      <c r="V101" s="1">
        <f t="shared" si="33"/>
        <v>270.42831387906415</v>
      </c>
      <c r="W101" s="1">
        <f t="shared" si="33"/>
        <v>275.83688015664541</v>
      </c>
      <c r="X101" s="1">
        <f t="shared" si="34"/>
        <v>281.35361775977833</v>
      </c>
      <c r="Y101" s="1">
        <f t="shared" si="34"/>
        <v>286.98069011497387</v>
      </c>
      <c r="Z101" s="1">
        <f t="shared" si="34"/>
        <v>292.72030391727338</v>
      </c>
      <c r="AA101" s="1">
        <f t="shared" si="34"/>
        <v>298.57470999561883</v>
      </c>
      <c r="AB101" s="1">
        <f t="shared" si="34"/>
        <v>304.54620419553117</v>
      </c>
      <c r="AC101" s="1">
        <f t="shared" si="34"/>
        <v>310.63712827944181</v>
      </c>
      <c r="AD101" s="1">
        <f t="shared" si="34"/>
        <v>316.84987084503064</v>
      </c>
      <c r="AE101" s="1">
        <f t="shared" si="34"/>
        <v>323.18686826193129</v>
      </c>
      <c r="AF101" s="1">
        <f t="shared" si="34"/>
        <v>329.65060562716985</v>
      </c>
      <c r="AG101" s="1">
        <f t="shared" si="34"/>
        <v>336.24361773971327</v>
      </c>
      <c r="AH101" s="1">
        <f t="shared" si="34"/>
        <v>342.96849009450756</v>
      </c>
      <c r="AI101" s="1">
        <f t="shared" si="34"/>
        <v>349.82785989639774</v>
      </c>
      <c r="AJ101" s="1">
        <f t="shared" si="34"/>
        <v>356.82441709432561</v>
      </c>
      <c r="AK101" s="1">
        <f t="shared" si="34"/>
        <v>363.96090543621216</v>
      </c>
      <c r="AL101" s="1">
        <f t="shared" si="34"/>
        <v>371.24012354493641</v>
      </c>
      <c r="AM101" s="1">
        <f t="shared" si="34"/>
        <v>378.66492601583514</v>
      </c>
      <c r="AN101" s="1">
        <f t="shared" si="35"/>
        <v>386.23822453615179</v>
      </c>
      <c r="AO101" s="1">
        <f t="shared" si="35"/>
        <v>355.68369343665853</v>
      </c>
      <c r="AP101" s="1">
        <f t="shared" si="35"/>
        <v>362.79736730539173</v>
      </c>
      <c r="AQ101" s="1">
        <f t="shared" si="35"/>
        <v>370.05331465149953</v>
      </c>
      <c r="AR101" s="1">
        <f t="shared" si="35"/>
        <v>377.45438094452948</v>
      </c>
      <c r="AS101" s="1">
        <f t="shared" si="35"/>
        <v>385.00346856342009</v>
      </c>
      <c r="AT101" s="1">
        <f t="shared" si="35"/>
        <v>392.70353793468854</v>
      </c>
      <c r="AU101" s="1">
        <f t="shared" si="35"/>
        <v>400.55760869338229</v>
      </c>
      <c r="AV101" s="1">
        <f t="shared" si="35"/>
        <v>408.56876086724986</v>
      </c>
      <c r="AW101" s="1">
        <f t="shared" si="35"/>
        <v>416.74013608459489</v>
      </c>
      <c r="AX101" s="1">
        <f t="shared" si="35"/>
        <v>425.07493880628681</v>
      </c>
      <c r="AY101" s="1">
        <f t="shared" si="35"/>
        <v>433.57643758241255</v>
      </c>
      <c r="AZ101" s="1">
        <f t="shared" si="35"/>
        <v>442.24796633406072</v>
      </c>
      <c r="BA101" s="1">
        <f t="shared" si="35"/>
        <v>451.09292566074203</v>
      </c>
      <c r="BB101" s="1">
        <f t="shared" si="35"/>
        <v>460.11478417395682</v>
      </c>
      <c r="BC101" s="1">
        <f t="shared" si="35"/>
        <v>469.317079857436</v>
      </c>
      <c r="BD101" s="1">
        <f t="shared" si="36"/>
        <v>478.7034214545846</v>
      </c>
      <c r="BE101" s="1">
        <f t="shared" si="36"/>
        <v>488.27748988367637</v>
      </c>
      <c r="BF101" s="1">
        <f t="shared" si="36"/>
        <v>498.04303968134997</v>
      </c>
      <c r="BG101" s="1">
        <f t="shared" si="36"/>
        <v>508.00390047497689</v>
      </c>
      <c r="BH101" s="1">
        <f t="shared" si="36"/>
        <v>518.16397848447639</v>
      </c>
      <c r="BI101" s="1">
        <f t="shared" si="36"/>
        <v>528.52725805416628</v>
      </c>
      <c r="BJ101" s="1">
        <f t="shared" si="36"/>
        <v>539.09780321524966</v>
      </c>
      <c r="BK101" s="1">
        <f t="shared" si="36"/>
        <v>549.87975927955461</v>
      </c>
      <c r="BL101" s="1">
        <f t="shared" si="36"/>
        <v>560.87735446514569</v>
      </c>
      <c r="BM101" s="1">
        <f t="shared" si="36"/>
        <v>572.0949015544486</v>
      </c>
      <c r="BN101" s="1">
        <f t="shared" si="36"/>
        <v>583.53679958553755</v>
      </c>
      <c r="BO101" s="1">
        <f t="shared" si="36"/>
        <v>595.20753557724834</v>
      </c>
      <c r="BP101" s="1">
        <f t="shared" si="36"/>
        <v>607.11168628879318</v>
      </c>
      <c r="BQ101" s="1">
        <f t="shared" si="36"/>
        <v>619.25392001456908</v>
      </c>
      <c r="BR101" s="1">
        <f t="shared" si="36"/>
        <v>631.63899841486045</v>
      </c>
      <c r="BS101" s="1">
        <f t="shared" si="36"/>
        <v>644.27177838315777</v>
      </c>
      <c r="BT101" s="1">
        <f t="shared" si="37"/>
        <v>657.15721395082073</v>
      </c>
      <c r="BU101" s="1">
        <f t="shared" si="37"/>
        <v>670.30035822983734</v>
      </c>
      <c r="BV101" s="1">
        <f t="shared" si="37"/>
        <v>683.70636539443399</v>
      </c>
      <c r="BW101" s="1">
        <f t="shared" si="37"/>
        <v>697.38049270232273</v>
      </c>
      <c r="BX101" s="1">
        <f t="shared" si="37"/>
        <v>711.328102556369</v>
      </c>
      <c r="BY101" s="1">
        <f t="shared" si="37"/>
        <v>725.55466460749653</v>
      </c>
      <c r="BZ101" s="1">
        <f t="shared" si="37"/>
        <v>740.06575789964654</v>
      </c>
      <c r="CA101" s="1">
        <f t="shared" si="37"/>
        <v>754.86707305763935</v>
      </c>
      <c r="CB101" s="1">
        <f t="shared" si="37"/>
        <v>769.96441451879207</v>
      </c>
      <c r="CC101" s="1">
        <f t="shared" si="37"/>
        <v>785.36370280916822</v>
      </c>
      <c r="CD101" s="1">
        <f t="shared" si="37"/>
        <v>801.07097686535155</v>
      </c>
      <c r="CE101" s="1">
        <f t="shared" si="37"/>
        <v>817.09239640265855</v>
      </c>
    </row>
    <row r="102" spans="2:83" x14ac:dyDescent="0.35">
      <c r="B102">
        <f t="shared" si="38"/>
        <v>2039</v>
      </c>
      <c r="D102" t="s">
        <v>29</v>
      </c>
      <c r="G102" s="1">
        <f t="shared" si="39"/>
        <v>0</v>
      </c>
      <c r="H102" s="1">
        <f t="shared" si="39"/>
        <v>0</v>
      </c>
      <c r="I102" s="1">
        <f t="shared" si="39"/>
        <v>0</v>
      </c>
      <c r="J102" s="1">
        <f t="shared" si="39"/>
        <v>0</v>
      </c>
      <c r="K102" s="1">
        <f t="shared" si="39"/>
        <v>0</v>
      </c>
      <c r="L102" s="1">
        <f t="shared" si="39"/>
        <v>0</v>
      </c>
      <c r="M102" s="1">
        <f t="shared" si="39"/>
        <v>0</v>
      </c>
      <c r="N102" s="1">
        <f t="shared" si="39"/>
        <v>0</v>
      </c>
      <c r="O102" s="1">
        <f t="shared" si="39"/>
        <v>0</v>
      </c>
      <c r="P102" s="1">
        <f t="shared" si="39"/>
        <v>0</v>
      </c>
      <c r="Q102" s="1">
        <f t="shared" si="33"/>
        <v>0</v>
      </c>
      <c r="R102" s="1">
        <f t="shared" si="33"/>
        <v>0</v>
      </c>
      <c r="S102" s="1">
        <f t="shared" si="33"/>
        <v>0</v>
      </c>
      <c r="T102" s="1">
        <f t="shared" si="33"/>
        <v>0</v>
      </c>
      <c r="U102" s="1">
        <f t="shared" si="33"/>
        <v>0</v>
      </c>
      <c r="V102" s="1">
        <f t="shared" si="33"/>
        <v>265.65279663358467</v>
      </c>
      <c r="W102" s="1">
        <f t="shared" si="33"/>
        <v>270.96585256625639</v>
      </c>
      <c r="X102" s="1">
        <f t="shared" si="34"/>
        <v>276.38516961758148</v>
      </c>
      <c r="Y102" s="1">
        <f t="shared" si="34"/>
        <v>281.91287300993309</v>
      </c>
      <c r="Z102" s="1">
        <f t="shared" si="34"/>
        <v>287.5511304701318</v>
      </c>
      <c r="AA102" s="1">
        <f t="shared" si="34"/>
        <v>293.30215307953443</v>
      </c>
      <c r="AB102" s="1">
        <f t="shared" si="34"/>
        <v>299.16819614112512</v>
      </c>
      <c r="AC102" s="1">
        <f t="shared" si="34"/>
        <v>305.15156006394756</v>
      </c>
      <c r="AD102" s="1">
        <f t="shared" si="34"/>
        <v>311.25459126522657</v>
      </c>
      <c r="AE102" s="1">
        <f t="shared" si="34"/>
        <v>317.47968309053107</v>
      </c>
      <c r="AF102" s="1">
        <f t="shared" si="34"/>
        <v>323.82927675234168</v>
      </c>
      <c r="AG102" s="1">
        <f t="shared" si="34"/>
        <v>330.30586228738849</v>
      </c>
      <c r="AH102" s="1">
        <f t="shared" si="34"/>
        <v>336.91197953313633</v>
      </c>
      <c r="AI102" s="1">
        <f t="shared" si="34"/>
        <v>343.65021912379899</v>
      </c>
      <c r="AJ102" s="1">
        <f t="shared" si="34"/>
        <v>350.52322350627503</v>
      </c>
      <c r="AK102" s="1">
        <f t="shared" si="34"/>
        <v>357.53368797640042</v>
      </c>
      <c r="AL102" s="1">
        <f t="shared" si="34"/>
        <v>364.68436173592852</v>
      </c>
      <c r="AM102" s="1">
        <f t="shared" ref="AK102:AZ114" si="40">IF($B102&lt;=AM$28,INDEX($G$43:$CE$43,MATCH(MIN($B102+INT((AM$28-$B102)/$E$10)*$E$10),$G$28:$CE$28,0)),0)*(1+$E$12)^(MOD(AM$28-$B102,$E$10))</f>
        <v>371.97804897064708</v>
      </c>
      <c r="AN102" s="1">
        <f t="shared" si="40"/>
        <v>379.41760995006001</v>
      </c>
      <c r="AO102" s="1">
        <f t="shared" si="40"/>
        <v>387.00596214906119</v>
      </c>
      <c r="AP102" s="1">
        <f t="shared" si="40"/>
        <v>362.79736730539173</v>
      </c>
      <c r="AQ102" s="1">
        <f t="shared" si="40"/>
        <v>370.05331465149959</v>
      </c>
      <c r="AR102" s="1">
        <f t="shared" si="40"/>
        <v>377.45438094452953</v>
      </c>
      <c r="AS102" s="1">
        <f t="shared" si="40"/>
        <v>385.00346856342014</v>
      </c>
      <c r="AT102" s="1">
        <f t="shared" si="40"/>
        <v>392.70353793468854</v>
      </c>
      <c r="AU102" s="1">
        <f t="shared" si="35"/>
        <v>400.55760869338235</v>
      </c>
      <c r="AV102" s="1">
        <f t="shared" si="35"/>
        <v>408.56876086724998</v>
      </c>
      <c r="AW102" s="1">
        <f t="shared" si="35"/>
        <v>416.74013608459489</v>
      </c>
      <c r="AX102" s="1">
        <f t="shared" si="35"/>
        <v>425.07493880628687</v>
      </c>
      <c r="AY102" s="1">
        <f t="shared" si="35"/>
        <v>433.57643758241255</v>
      </c>
      <c r="AZ102" s="1">
        <f t="shared" si="35"/>
        <v>442.24796633406083</v>
      </c>
      <c r="BA102" s="1">
        <f t="shared" si="35"/>
        <v>451.09292566074197</v>
      </c>
      <c r="BB102" s="1">
        <f t="shared" si="35"/>
        <v>460.11478417395688</v>
      </c>
      <c r="BC102" s="1">
        <f t="shared" si="35"/>
        <v>469.317079857436</v>
      </c>
      <c r="BD102" s="1">
        <f t="shared" si="36"/>
        <v>478.70342145458477</v>
      </c>
      <c r="BE102" s="1">
        <f t="shared" si="36"/>
        <v>488.27748988367631</v>
      </c>
      <c r="BF102" s="1">
        <f t="shared" si="36"/>
        <v>498.04303968134997</v>
      </c>
      <c r="BG102" s="1">
        <f t="shared" si="36"/>
        <v>508.003900474977</v>
      </c>
      <c r="BH102" s="1">
        <f t="shared" si="36"/>
        <v>518.1639784844765</v>
      </c>
      <c r="BI102" s="1">
        <f t="shared" si="36"/>
        <v>528.52725805416594</v>
      </c>
      <c r="BJ102" s="1">
        <f t="shared" si="36"/>
        <v>539.09780321524966</v>
      </c>
      <c r="BK102" s="1">
        <f t="shared" si="36"/>
        <v>549.87975927955461</v>
      </c>
      <c r="BL102" s="1">
        <f t="shared" si="36"/>
        <v>560.87735446514569</v>
      </c>
      <c r="BM102" s="1">
        <f t="shared" si="36"/>
        <v>572.0949015544486</v>
      </c>
      <c r="BN102" s="1">
        <f t="shared" si="36"/>
        <v>583.53679958553766</v>
      </c>
      <c r="BO102" s="1">
        <f t="shared" si="36"/>
        <v>595.20753557724834</v>
      </c>
      <c r="BP102" s="1">
        <f t="shared" si="36"/>
        <v>607.11168628879341</v>
      </c>
      <c r="BQ102" s="1">
        <f t="shared" si="36"/>
        <v>619.25392001456908</v>
      </c>
      <c r="BR102" s="1">
        <f t="shared" si="36"/>
        <v>631.63899841486057</v>
      </c>
      <c r="BS102" s="1">
        <f t="shared" ref="BO102:CD114" si="41">IF($B102&lt;=BS$28,INDEX($G$43:$CE$43,MATCH(MIN($B102+INT((BS$28-$B102)/$E$10)*$E$10),$G$28:$CE$28,0)),0)*(1+$E$12)^(MOD(BS$28-$B102,$E$10))</f>
        <v>644.27177838315777</v>
      </c>
      <c r="BT102" s="1">
        <f t="shared" si="41"/>
        <v>657.15721395082096</v>
      </c>
      <c r="BU102" s="1">
        <f t="shared" si="41"/>
        <v>670.30035822983723</v>
      </c>
      <c r="BV102" s="1">
        <f t="shared" si="41"/>
        <v>683.7063653944341</v>
      </c>
      <c r="BW102" s="1">
        <f t="shared" si="41"/>
        <v>697.38049270232273</v>
      </c>
      <c r="BX102" s="1">
        <f t="shared" si="41"/>
        <v>711.32810255636923</v>
      </c>
      <c r="BY102" s="1">
        <f t="shared" si="37"/>
        <v>725.55466460749642</v>
      </c>
      <c r="BZ102" s="1">
        <f t="shared" si="37"/>
        <v>740.06575789964654</v>
      </c>
      <c r="CA102" s="1">
        <f t="shared" si="37"/>
        <v>754.86707305763946</v>
      </c>
      <c r="CB102" s="1">
        <f t="shared" si="37"/>
        <v>769.96441451879218</v>
      </c>
      <c r="CC102" s="1">
        <f t="shared" si="37"/>
        <v>785.36370280916799</v>
      </c>
      <c r="CD102" s="1">
        <f t="shared" si="37"/>
        <v>801.07097686535155</v>
      </c>
      <c r="CE102" s="1">
        <f t="shared" si="37"/>
        <v>817.09239640265855</v>
      </c>
    </row>
    <row r="103" spans="2:83" x14ac:dyDescent="0.35">
      <c r="B103">
        <f t="shared" si="38"/>
        <v>2040</v>
      </c>
      <c r="D103" t="s">
        <v>29</v>
      </c>
      <c r="G103" s="1">
        <f t="shared" si="39"/>
        <v>0</v>
      </c>
      <c r="H103" s="1">
        <f t="shared" si="39"/>
        <v>0</v>
      </c>
      <c r="I103" s="1">
        <f t="shared" si="39"/>
        <v>0</v>
      </c>
      <c r="J103" s="1">
        <f t="shared" si="39"/>
        <v>0</v>
      </c>
      <c r="K103" s="1">
        <f t="shared" si="39"/>
        <v>0</v>
      </c>
      <c r="L103" s="1">
        <f t="shared" si="39"/>
        <v>0</v>
      </c>
      <c r="M103" s="1">
        <f t="shared" si="39"/>
        <v>0</v>
      </c>
      <c r="N103" s="1">
        <f t="shared" si="39"/>
        <v>0</v>
      </c>
      <c r="O103" s="1">
        <f t="shared" si="39"/>
        <v>0</v>
      </c>
      <c r="P103" s="1">
        <f t="shared" si="39"/>
        <v>0</v>
      </c>
      <c r="Q103" s="1">
        <f t="shared" si="39"/>
        <v>0</v>
      </c>
      <c r="R103" s="1">
        <f t="shared" si="39"/>
        <v>0</v>
      </c>
      <c r="S103" s="1">
        <f t="shared" si="39"/>
        <v>0</v>
      </c>
      <c r="T103" s="1">
        <f t="shared" si="39"/>
        <v>0</v>
      </c>
      <c r="U103" s="1">
        <f t="shared" si="39"/>
        <v>0</v>
      </c>
      <c r="V103" s="1">
        <f t="shared" si="39"/>
        <v>0</v>
      </c>
      <c r="W103" s="1">
        <f t="shared" ref="W103:AJ114" si="42">IF($B103&lt;=W$28,INDEX($G$43:$CE$43,MATCH(MIN($B103+INT((W$28-$B103)/$E$10)*$E$10),$G$28:$CE$28,0)),0)*(1+$E$12)^(MOD(W$28-$B103,$E$10))</f>
        <v>266.58659772792544</v>
      </c>
      <c r="X103" s="1">
        <f t="shared" si="42"/>
        <v>271.91832968248394</v>
      </c>
      <c r="Y103" s="1">
        <f t="shared" si="42"/>
        <v>277.35669627613362</v>
      </c>
      <c r="Z103" s="1">
        <f t="shared" si="42"/>
        <v>282.90383020165626</v>
      </c>
      <c r="AA103" s="1">
        <f t="shared" si="42"/>
        <v>288.56190680568943</v>
      </c>
      <c r="AB103" s="1">
        <f t="shared" si="42"/>
        <v>294.3331449418032</v>
      </c>
      <c r="AC103" s="1">
        <f t="shared" si="42"/>
        <v>300.21980784063931</v>
      </c>
      <c r="AD103" s="1">
        <f t="shared" si="42"/>
        <v>306.22420399745204</v>
      </c>
      <c r="AE103" s="1">
        <f t="shared" si="42"/>
        <v>312.34868807740111</v>
      </c>
      <c r="AF103" s="1">
        <f t="shared" si="42"/>
        <v>318.59566183894913</v>
      </c>
      <c r="AG103" s="1">
        <f t="shared" si="42"/>
        <v>324.96757507572812</v>
      </c>
      <c r="AH103" s="1">
        <f t="shared" si="42"/>
        <v>331.46692657724259</v>
      </c>
      <c r="AI103" s="1">
        <f t="shared" si="42"/>
        <v>338.09626510878752</v>
      </c>
      <c r="AJ103" s="1">
        <f t="shared" si="42"/>
        <v>344.85819041096323</v>
      </c>
      <c r="AK103" s="1">
        <f t="shared" si="40"/>
        <v>351.75535421918255</v>
      </c>
      <c r="AL103" s="1">
        <f t="shared" si="40"/>
        <v>358.79046130356608</v>
      </c>
      <c r="AM103" s="1">
        <f t="shared" si="40"/>
        <v>365.96627052963748</v>
      </c>
      <c r="AN103" s="1">
        <f t="shared" si="40"/>
        <v>373.28559594023028</v>
      </c>
      <c r="AO103" s="1">
        <f t="shared" si="40"/>
        <v>380.7513078590348</v>
      </c>
      <c r="AP103" s="1">
        <f t="shared" si="40"/>
        <v>388.36633401621549</v>
      </c>
      <c r="AQ103" s="1">
        <f t="shared" si="40"/>
        <v>370.05331465149959</v>
      </c>
      <c r="AR103" s="1">
        <f t="shared" si="40"/>
        <v>377.45438094452959</v>
      </c>
      <c r="AS103" s="1">
        <f t="shared" si="40"/>
        <v>385.0034685634202</v>
      </c>
      <c r="AT103" s="1">
        <f t="shared" si="40"/>
        <v>392.70353793468854</v>
      </c>
      <c r="AU103" s="1">
        <f t="shared" si="40"/>
        <v>400.55760869338235</v>
      </c>
      <c r="AV103" s="1">
        <f t="shared" si="40"/>
        <v>408.56876086724998</v>
      </c>
      <c r="AW103" s="1">
        <f t="shared" si="40"/>
        <v>416.74013608459501</v>
      </c>
      <c r="AX103" s="1">
        <f t="shared" si="40"/>
        <v>425.07493880628681</v>
      </c>
      <c r="AY103" s="1">
        <f t="shared" si="40"/>
        <v>433.57643758241261</v>
      </c>
      <c r="AZ103" s="1">
        <f t="shared" si="40"/>
        <v>442.24796633406083</v>
      </c>
      <c r="BA103" s="1">
        <f t="shared" ref="BA103:BN114" si="43">IF($B103&lt;=BA$28,INDEX($G$43:$CE$43,MATCH(MIN($B103+INT((BA$28-$B103)/$E$10)*$E$10),$G$28:$CE$28,0)),0)*(1+$E$12)^(MOD(BA$28-$B103,$E$10))</f>
        <v>451.09292566074208</v>
      </c>
      <c r="BB103" s="1">
        <f t="shared" si="43"/>
        <v>460.11478417395688</v>
      </c>
      <c r="BC103" s="1">
        <f t="shared" si="43"/>
        <v>469.31707985743606</v>
      </c>
      <c r="BD103" s="1">
        <f t="shared" si="43"/>
        <v>478.70342145458477</v>
      </c>
      <c r="BE103" s="1">
        <f t="shared" si="43"/>
        <v>488.27748988367648</v>
      </c>
      <c r="BF103" s="1">
        <f t="shared" si="43"/>
        <v>498.04303968134991</v>
      </c>
      <c r="BG103" s="1">
        <f t="shared" si="43"/>
        <v>508.003900474977</v>
      </c>
      <c r="BH103" s="1">
        <f t="shared" si="43"/>
        <v>518.16397848447662</v>
      </c>
      <c r="BI103" s="1">
        <f t="shared" si="43"/>
        <v>528.52725805416605</v>
      </c>
      <c r="BJ103" s="1">
        <f t="shared" si="43"/>
        <v>539.09780321524931</v>
      </c>
      <c r="BK103" s="1">
        <f t="shared" si="43"/>
        <v>549.87975927955461</v>
      </c>
      <c r="BL103" s="1">
        <f t="shared" si="43"/>
        <v>560.87735446514569</v>
      </c>
      <c r="BM103" s="1">
        <f t="shared" si="43"/>
        <v>572.0949015544486</v>
      </c>
      <c r="BN103" s="1">
        <f t="shared" si="43"/>
        <v>583.53679958553755</v>
      </c>
      <c r="BO103" s="1">
        <f t="shared" si="41"/>
        <v>595.20753557724834</v>
      </c>
      <c r="BP103" s="1">
        <f t="shared" si="41"/>
        <v>607.11168628879329</v>
      </c>
      <c r="BQ103" s="1">
        <f t="shared" si="41"/>
        <v>619.25392001456919</v>
      </c>
      <c r="BR103" s="1">
        <f t="shared" si="41"/>
        <v>631.63899841486045</v>
      </c>
      <c r="BS103" s="1">
        <f t="shared" si="41"/>
        <v>644.27177838315777</v>
      </c>
      <c r="BT103" s="1">
        <f t="shared" si="41"/>
        <v>657.15721395082085</v>
      </c>
      <c r="BU103" s="1">
        <f t="shared" si="41"/>
        <v>670.30035822983734</v>
      </c>
      <c r="BV103" s="1">
        <f t="shared" si="41"/>
        <v>683.70636539443399</v>
      </c>
      <c r="BW103" s="1">
        <f t="shared" si="41"/>
        <v>697.38049270232273</v>
      </c>
      <c r="BX103" s="1">
        <f t="shared" si="41"/>
        <v>711.32810255636912</v>
      </c>
      <c r="BY103" s="1">
        <f t="shared" si="41"/>
        <v>725.55466460749665</v>
      </c>
      <c r="BZ103" s="1">
        <f t="shared" si="41"/>
        <v>740.06575789964631</v>
      </c>
      <c r="CA103" s="1">
        <f t="shared" si="41"/>
        <v>754.86707305763935</v>
      </c>
      <c r="CB103" s="1">
        <f t="shared" si="41"/>
        <v>769.9644145187923</v>
      </c>
      <c r="CC103" s="1">
        <f t="shared" si="41"/>
        <v>785.36370280916799</v>
      </c>
      <c r="CD103" s="1">
        <f t="shared" si="41"/>
        <v>801.07097686535133</v>
      </c>
      <c r="CE103" s="1">
        <f t="shared" ref="BY103:CE114" si="44">IF($B103&lt;=CE$28,INDEX($G$43:$CE$43,MATCH(MIN($B103+INT((CE$28-$B103)/$E$10)*$E$10),$G$28:$CE$28,0)),0)*(1+$E$12)^(MOD(CE$28-$B103,$E$10))</f>
        <v>817.09239640265855</v>
      </c>
    </row>
    <row r="104" spans="2:83" x14ac:dyDescent="0.35">
      <c r="B104">
        <f t="shared" si="38"/>
        <v>2041</v>
      </c>
      <c r="D104" t="s">
        <v>29</v>
      </c>
      <c r="G104" s="1">
        <f t="shared" ref="G104:V114" si="45">IF($B104&lt;=G$28,INDEX($G$43:$CE$43,MATCH(MIN($B104+INT((G$28-$B104)/$E$10)*$E$10),$G$28:$CE$28,0)),0)*(1+$E$12)^(MOD(G$28-$B104,$E$10))</f>
        <v>0</v>
      </c>
      <c r="H104" s="1">
        <f t="shared" si="45"/>
        <v>0</v>
      </c>
      <c r="I104" s="1">
        <f t="shared" si="45"/>
        <v>0</v>
      </c>
      <c r="J104" s="1">
        <f t="shared" si="45"/>
        <v>0</v>
      </c>
      <c r="K104" s="1">
        <f t="shared" si="45"/>
        <v>0</v>
      </c>
      <c r="L104" s="1">
        <f t="shared" si="45"/>
        <v>0</v>
      </c>
      <c r="M104" s="1">
        <f t="shared" si="45"/>
        <v>0</v>
      </c>
      <c r="N104" s="1">
        <f t="shared" si="45"/>
        <v>0</v>
      </c>
      <c r="O104" s="1">
        <f t="shared" si="45"/>
        <v>0</v>
      </c>
      <c r="P104" s="1">
        <f t="shared" si="45"/>
        <v>0</v>
      </c>
      <c r="Q104" s="1">
        <f t="shared" si="45"/>
        <v>0</v>
      </c>
      <c r="R104" s="1">
        <f t="shared" si="45"/>
        <v>0</v>
      </c>
      <c r="S104" s="1">
        <f t="shared" si="45"/>
        <v>0</v>
      </c>
      <c r="T104" s="1">
        <f t="shared" si="45"/>
        <v>0</v>
      </c>
      <c r="U104" s="1">
        <f t="shared" si="45"/>
        <v>0</v>
      </c>
      <c r="V104" s="1">
        <f t="shared" si="45"/>
        <v>0</v>
      </c>
      <c r="W104" s="1">
        <f t="shared" si="42"/>
        <v>0</v>
      </c>
      <c r="X104" s="1">
        <f t="shared" si="42"/>
        <v>268.2396625676833</v>
      </c>
      <c r="Y104" s="1">
        <f t="shared" si="42"/>
        <v>273.60445581903696</v>
      </c>
      <c r="Z104" s="1">
        <f t="shared" si="42"/>
        <v>279.0765449354177</v>
      </c>
      <c r="AA104" s="1">
        <f t="shared" si="42"/>
        <v>284.65807583412601</v>
      </c>
      <c r="AB104" s="1">
        <f t="shared" si="42"/>
        <v>290.35123735080856</v>
      </c>
      <c r="AC104" s="1">
        <f t="shared" si="42"/>
        <v>296.15826209782477</v>
      </c>
      <c r="AD104" s="1">
        <f t="shared" si="42"/>
        <v>302.08142733978127</v>
      </c>
      <c r="AE104" s="1">
        <f t="shared" si="42"/>
        <v>308.12305588657682</v>
      </c>
      <c r="AF104" s="1">
        <f t="shared" si="42"/>
        <v>314.28551700430836</v>
      </c>
      <c r="AG104" s="1">
        <f t="shared" si="42"/>
        <v>320.57122734439457</v>
      </c>
      <c r="AH104" s="1">
        <f t="shared" si="42"/>
        <v>326.98265189128244</v>
      </c>
      <c r="AI104" s="1">
        <f t="shared" si="42"/>
        <v>333.52230492910803</v>
      </c>
      <c r="AJ104" s="1">
        <f t="shared" si="42"/>
        <v>340.19275102769024</v>
      </c>
      <c r="AK104" s="1">
        <f t="shared" si="40"/>
        <v>346.99660604824408</v>
      </c>
      <c r="AL104" s="1">
        <f t="shared" si="40"/>
        <v>353.93653816920897</v>
      </c>
      <c r="AM104" s="1">
        <f t="shared" si="40"/>
        <v>361.01526893259302</v>
      </c>
      <c r="AN104" s="1">
        <f t="shared" si="40"/>
        <v>368.23557431124499</v>
      </c>
      <c r="AO104" s="1">
        <f t="shared" si="40"/>
        <v>375.60028579746989</v>
      </c>
      <c r="AP104" s="1">
        <f t="shared" si="40"/>
        <v>383.11229151341928</v>
      </c>
      <c r="AQ104" s="1">
        <f t="shared" si="40"/>
        <v>390.7745373436876</v>
      </c>
      <c r="AR104" s="1">
        <f t="shared" si="40"/>
        <v>377.45438094452959</v>
      </c>
      <c r="AS104" s="1">
        <f t="shared" si="40"/>
        <v>385.0034685634202</v>
      </c>
      <c r="AT104" s="1">
        <f t="shared" si="40"/>
        <v>392.7035379346886</v>
      </c>
      <c r="AU104" s="1">
        <f t="shared" si="40"/>
        <v>400.55760869338235</v>
      </c>
      <c r="AV104" s="1">
        <f t="shared" si="40"/>
        <v>408.56876086724998</v>
      </c>
      <c r="AW104" s="1">
        <f t="shared" si="40"/>
        <v>416.74013608459501</v>
      </c>
      <c r="AX104" s="1">
        <f t="shared" si="40"/>
        <v>425.07493880628692</v>
      </c>
      <c r="AY104" s="1">
        <f t="shared" si="40"/>
        <v>433.57643758241255</v>
      </c>
      <c r="AZ104" s="1">
        <f t="shared" si="40"/>
        <v>442.24796633406089</v>
      </c>
      <c r="BA104" s="1">
        <f t="shared" si="43"/>
        <v>451.09292566074208</v>
      </c>
      <c r="BB104" s="1">
        <f t="shared" si="43"/>
        <v>460.11478417395693</v>
      </c>
      <c r="BC104" s="1">
        <f t="shared" si="43"/>
        <v>469.317079857436</v>
      </c>
      <c r="BD104" s="1">
        <f t="shared" si="43"/>
        <v>478.70342145458477</v>
      </c>
      <c r="BE104" s="1">
        <f t="shared" si="43"/>
        <v>488.27748988367648</v>
      </c>
      <c r="BF104" s="1">
        <f t="shared" si="43"/>
        <v>498.04303968135002</v>
      </c>
      <c r="BG104" s="1">
        <f t="shared" si="43"/>
        <v>508.00390047497689</v>
      </c>
      <c r="BH104" s="1">
        <f t="shared" si="43"/>
        <v>518.1639784844765</v>
      </c>
      <c r="BI104" s="1">
        <f t="shared" si="43"/>
        <v>528.52725805416605</v>
      </c>
      <c r="BJ104" s="1">
        <f t="shared" si="43"/>
        <v>539.09780321524931</v>
      </c>
      <c r="BK104" s="1">
        <f t="shared" si="43"/>
        <v>549.87975927955438</v>
      </c>
      <c r="BL104" s="1">
        <f t="shared" si="43"/>
        <v>560.87735446514569</v>
      </c>
      <c r="BM104" s="1">
        <f t="shared" si="43"/>
        <v>572.0949015544486</v>
      </c>
      <c r="BN104" s="1">
        <f t="shared" si="43"/>
        <v>583.53679958553755</v>
      </c>
      <c r="BO104" s="1">
        <f t="shared" si="41"/>
        <v>595.20753557724834</v>
      </c>
      <c r="BP104" s="1">
        <f t="shared" si="41"/>
        <v>607.11168628879329</v>
      </c>
      <c r="BQ104" s="1">
        <f t="shared" si="41"/>
        <v>619.25392001456919</v>
      </c>
      <c r="BR104" s="1">
        <f t="shared" si="41"/>
        <v>631.63899841486057</v>
      </c>
      <c r="BS104" s="1">
        <f t="shared" si="41"/>
        <v>644.27177838315765</v>
      </c>
      <c r="BT104" s="1">
        <f t="shared" si="41"/>
        <v>657.15721395082085</v>
      </c>
      <c r="BU104" s="1">
        <f t="shared" si="41"/>
        <v>670.30035822983723</v>
      </c>
      <c r="BV104" s="1">
        <f t="shared" si="41"/>
        <v>683.7063653944341</v>
      </c>
      <c r="BW104" s="1">
        <f t="shared" si="41"/>
        <v>697.38049270232261</v>
      </c>
      <c r="BX104" s="1">
        <f t="shared" si="41"/>
        <v>711.32810255636923</v>
      </c>
      <c r="BY104" s="1">
        <f t="shared" si="44"/>
        <v>725.55466460749653</v>
      </c>
      <c r="BZ104" s="1">
        <f t="shared" si="44"/>
        <v>740.06575789964654</v>
      </c>
      <c r="CA104" s="1">
        <f t="shared" si="44"/>
        <v>754.86707305763923</v>
      </c>
      <c r="CB104" s="1">
        <f t="shared" si="44"/>
        <v>769.96441451879218</v>
      </c>
      <c r="CC104" s="1">
        <f t="shared" si="44"/>
        <v>785.3637028091681</v>
      </c>
      <c r="CD104" s="1">
        <f t="shared" si="44"/>
        <v>801.07097686535133</v>
      </c>
      <c r="CE104" s="1">
        <f t="shared" si="44"/>
        <v>817.09239640265832</v>
      </c>
    </row>
    <row r="105" spans="2:83" x14ac:dyDescent="0.35">
      <c r="B105">
        <f t="shared" si="38"/>
        <v>2042</v>
      </c>
      <c r="D105" t="s">
        <v>29</v>
      </c>
      <c r="G105" s="1">
        <f t="shared" si="45"/>
        <v>0</v>
      </c>
      <c r="H105" s="1">
        <f t="shared" si="45"/>
        <v>0</v>
      </c>
      <c r="I105" s="1">
        <f t="shared" si="45"/>
        <v>0</v>
      </c>
      <c r="J105" s="1">
        <f t="shared" si="45"/>
        <v>0</v>
      </c>
      <c r="K105" s="1">
        <f t="shared" si="45"/>
        <v>0</v>
      </c>
      <c r="L105" s="1">
        <f t="shared" si="45"/>
        <v>0</v>
      </c>
      <c r="M105" s="1">
        <f t="shared" si="45"/>
        <v>0</v>
      </c>
      <c r="N105" s="1">
        <f t="shared" si="45"/>
        <v>0</v>
      </c>
      <c r="O105" s="1">
        <f t="shared" si="45"/>
        <v>0</v>
      </c>
      <c r="P105" s="1">
        <f t="shared" si="45"/>
        <v>0</v>
      </c>
      <c r="Q105" s="1">
        <f t="shared" si="45"/>
        <v>0</v>
      </c>
      <c r="R105" s="1">
        <f t="shared" si="45"/>
        <v>0</v>
      </c>
      <c r="S105" s="1">
        <f t="shared" si="45"/>
        <v>0</v>
      </c>
      <c r="T105" s="1">
        <f t="shared" si="45"/>
        <v>0</v>
      </c>
      <c r="U105" s="1">
        <f t="shared" si="45"/>
        <v>0</v>
      </c>
      <c r="V105" s="1">
        <f t="shared" si="45"/>
        <v>0</v>
      </c>
      <c r="W105" s="1">
        <f t="shared" si="42"/>
        <v>0</v>
      </c>
      <c r="X105" s="1">
        <f t="shared" si="42"/>
        <v>0</v>
      </c>
      <c r="Y105" s="1">
        <f t="shared" si="42"/>
        <v>269.90297782283238</v>
      </c>
      <c r="Z105" s="1">
        <f t="shared" si="42"/>
        <v>275.30103737928903</v>
      </c>
      <c r="AA105" s="1">
        <f t="shared" si="42"/>
        <v>280.80705812687484</v>
      </c>
      <c r="AB105" s="1">
        <f t="shared" si="42"/>
        <v>286.42319928941231</v>
      </c>
      <c r="AC105" s="1">
        <f t="shared" si="42"/>
        <v>292.15166327520058</v>
      </c>
      <c r="AD105" s="1">
        <f t="shared" si="42"/>
        <v>297.99469654070458</v>
      </c>
      <c r="AE105" s="1">
        <f t="shared" si="42"/>
        <v>303.95459047151866</v>
      </c>
      <c r="AF105" s="1">
        <f t="shared" si="42"/>
        <v>310.03368228094899</v>
      </c>
      <c r="AG105" s="1">
        <f t="shared" si="42"/>
        <v>316.23435592656801</v>
      </c>
      <c r="AH105" s="1">
        <f t="shared" si="42"/>
        <v>322.55904304509937</v>
      </c>
      <c r="AI105" s="1">
        <f t="shared" si="42"/>
        <v>329.01022390600133</v>
      </c>
      <c r="AJ105" s="1">
        <f t="shared" si="42"/>
        <v>335.59042838412131</v>
      </c>
      <c r="AK105" s="1">
        <f t="shared" si="40"/>
        <v>342.30223695180382</v>
      </c>
      <c r="AL105" s="1">
        <f t="shared" si="40"/>
        <v>349.14828169083984</v>
      </c>
      <c r="AM105" s="1">
        <f t="shared" si="40"/>
        <v>356.13124732465667</v>
      </c>
      <c r="AN105" s="1">
        <f t="shared" si="40"/>
        <v>363.2538722711497</v>
      </c>
      <c r="AO105" s="1">
        <f t="shared" si="40"/>
        <v>370.51894971657276</v>
      </c>
      <c r="AP105" s="1">
        <f t="shared" si="40"/>
        <v>377.92932871090426</v>
      </c>
      <c r="AQ105" s="1">
        <f t="shared" si="40"/>
        <v>385.48791528512231</v>
      </c>
      <c r="AR105" s="1">
        <f t="shared" si="40"/>
        <v>393.19767359082476</v>
      </c>
      <c r="AS105" s="1">
        <f t="shared" si="40"/>
        <v>385.0034685634202</v>
      </c>
      <c r="AT105" s="1">
        <f t="shared" si="40"/>
        <v>392.7035379346886</v>
      </c>
      <c r="AU105" s="1">
        <f t="shared" si="40"/>
        <v>400.55760869338235</v>
      </c>
      <c r="AV105" s="1">
        <f t="shared" si="40"/>
        <v>408.56876086724998</v>
      </c>
      <c r="AW105" s="1">
        <f t="shared" si="40"/>
        <v>416.74013608459501</v>
      </c>
      <c r="AX105" s="1">
        <f t="shared" si="40"/>
        <v>425.07493880628692</v>
      </c>
      <c r="AY105" s="1">
        <f t="shared" si="40"/>
        <v>433.57643758241267</v>
      </c>
      <c r="AZ105" s="1">
        <f t="shared" si="40"/>
        <v>442.24796633406083</v>
      </c>
      <c r="BA105" s="1">
        <f t="shared" si="43"/>
        <v>451.09292566074208</v>
      </c>
      <c r="BB105" s="1">
        <f t="shared" si="43"/>
        <v>460.11478417395693</v>
      </c>
      <c r="BC105" s="1">
        <f t="shared" si="43"/>
        <v>469.31707985743611</v>
      </c>
      <c r="BD105" s="1">
        <f t="shared" si="43"/>
        <v>478.70342145458471</v>
      </c>
      <c r="BE105" s="1">
        <f t="shared" si="43"/>
        <v>488.27748988367654</v>
      </c>
      <c r="BF105" s="1">
        <f t="shared" si="43"/>
        <v>498.04303968135002</v>
      </c>
      <c r="BG105" s="1">
        <f t="shared" si="43"/>
        <v>508.00390047497706</v>
      </c>
      <c r="BH105" s="1">
        <f t="shared" si="43"/>
        <v>518.1639784844765</v>
      </c>
      <c r="BI105" s="1">
        <f t="shared" si="43"/>
        <v>528.52725805416605</v>
      </c>
      <c r="BJ105" s="1">
        <f t="shared" si="43"/>
        <v>539.09780321524943</v>
      </c>
      <c r="BK105" s="1">
        <f t="shared" si="43"/>
        <v>549.87975927955438</v>
      </c>
      <c r="BL105" s="1">
        <f t="shared" si="43"/>
        <v>560.87735446514546</v>
      </c>
      <c r="BM105" s="1">
        <f t="shared" si="43"/>
        <v>572.0949015544486</v>
      </c>
      <c r="BN105" s="1">
        <f t="shared" si="43"/>
        <v>583.53679958553755</v>
      </c>
      <c r="BO105" s="1">
        <f t="shared" si="41"/>
        <v>595.20753557724834</v>
      </c>
      <c r="BP105" s="1">
        <f t="shared" si="41"/>
        <v>607.11168628879329</v>
      </c>
      <c r="BQ105" s="1">
        <f t="shared" si="41"/>
        <v>619.25392001456919</v>
      </c>
      <c r="BR105" s="1">
        <f t="shared" si="41"/>
        <v>631.63899841486057</v>
      </c>
      <c r="BS105" s="1">
        <f t="shared" si="41"/>
        <v>644.27177838315777</v>
      </c>
      <c r="BT105" s="1">
        <f t="shared" si="41"/>
        <v>657.15721395082085</v>
      </c>
      <c r="BU105" s="1">
        <f t="shared" si="41"/>
        <v>670.30035822983723</v>
      </c>
      <c r="BV105" s="1">
        <f t="shared" si="41"/>
        <v>683.70636539443399</v>
      </c>
      <c r="BW105" s="1">
        <f t="shared" si="41"/>
        <v>697.38049270232273</v>
      </c>
      <c r="BX105" s="1">
        <f t="shared" si="41"/>
        <v>711.328102556369</v>
      </c>
      <c r="BY105" s="1">
        <f t="shared" si="44"/>
        <v>725.55466460749653</v>
      </c>
      <c r="BZ105" s="1">
        <f t="shared" si="44"/>
        <v>740.06575789964643</v>
      </c>
      <c r="CA105" s="1">
        <f t="shared" si="44"/>
        <v>754.86707305763946</v>
      </c>
      <c r="CB105" s="1">
        <f t="shared" si="44"/>
        <v>769.96441451879207</v>
      </c>
      <c r="CC105" s="1">
        <f t="shared" si="44"/>
        <v>785.36370280916799</v>
      </c>
      <c r="CD105" s="1">
        <f t="shared" si="44"/>
        <v>801.07097686535144</v>
      </c>
      <c r="CE105" s="1">
        <f t="shared" si="44"/>
        <v>817.09239640265832</v>
      </c>
    </row>
    <row r="106" spans="2:83" x14ac:dyDescent="0.35">
      <c r="B106">
        <f t="shared" si="38"/>
        <v>2043</v>
      </c>
      <c r="D106" t="s">
        <v>29</v>
      </c>
      <c r="G106" s="1">
        <f t="shared" si="45"/>
        <v>0</v>
      </c>
      <c r="H106" s="1">
        <f t="shared" si="45"/>
        <v>0</v>
      </c>
      <c r="I106" s="1">
        <f t="shared" si="45"/>
        <v>0</v>
      </c>
      <c r="J106" s="1">
        <f t="shared" si="45"/>
        <v>0</v>
      </c>
      <c r="K106" s="1">
        <f t="shared" si="45"/>
        <v>0</v>
      </c>
      <c r="L106" s="1">
        <f t="shared" si="45"/>
        <v>0</v>
      </c>
      <c r="M106" s="1">
        <f t="shared" si="45"/>
        <v>0</v>
      </c>
      <c r="N106" s="1">
        <f t="shared" si="45"/>
        <v>0</v>
      </c>
      <c r="O106" s="1">
        <f t="shared" si="45"/>
        <v>0</v>
      </c>
      <c r="P106" s="1">
        <f t="shared" si="45"/>
        <v>0</v>
      </c>
      <c r="Q106" s="1">
        <f t="shared" si="45"/>
        <v>0</v>
      </c>
      <c r="R106" s="1">
        <f t="shared" si="45"/>
        <v>0</v>
      </c>
      <c r="S106" s="1">
        <f t="shared" si="45"/>
        <v>0</v>
      </c>
      <c r="T106" s="1">
        <f t="shared" si="45"/>
        <v>0</v>
      </c>
      <c r="U106" s="1">
        <f t="shared" si="45"/>
        <v>0</v>
      </c>
      <c r="V106" s="1">
        <f t="shared" si="45"/>
        <v>0</v>
      </c>
      <c r="W106" s="1">
        <f t="shared" si="42"/>
        <v>0</v>
      </c>
      <c r="X106" s="1">
        <f t="shared" si="42"/>
        <v>0</v>
      </c>
      <c r="Y106" s="1">
        <f t="shared" si="42"/>
        <v>0</v>
      </c>
      <c r="Z106" s="1">
        <f t="shared" si="42"/>
        <v>271.57660705471233</v>
      </c>
      <c r="AA106" s="1">
        <f t="shared" si="42"/>
        <v>277.00813919580656</v>
      </c>
      <c r="AB106" s="1">
        <f t="shared" si="42"/>
        <v>282.54830197972268</v>
      </c>
      <c r="AC106" s="1">
        <f t="shared" si="42"/>
        <v>288.19926801931712</v>
      </c>
      <c r="AD106" s="1">
        <f t="shared" si="42"/>
        <v>293.96325337970347</v>
      </c>
      <c r="AE106" s="1">
        <f t="shared" si="42"/>
        <v>299.84251844729755</v>
      </c>
      <c r="AF106" s="1">
        <f t="shared" si="42"/>
        <v>305.83936881624356</v>
      </c>
      <c r="AG106" s="1">
        <f t="shared" si="42"/>
        <v>311.95615619256836</v>
      </c>
      <c r="AH106" s="1">
        <f t="shared" si="42"/>
        <v>318.19527931641971</v>
      </c>
      <c r="AI106" s="1">
        <f t="shared" si="42"/>
        <v>324.55918490274814</v>
      </c>
      <c r="AJ106" s="1">
        <f t="shared" si="42"/>
        <v>331.0503686008031</v>
      </c>
      <c r="AK106" s="1">
        <f t="shared" si="40"/>
        <v>337.67137597281913</v>
      </c>
      <c r="AL106" s="1">
        <f t="shared" si="40"/>
        <v>344.42480349227554</v>
      </c>
      <c r="AM106" s="1">
        <f t="shared" si="40"/>
        <v>351.31329956212102</v>
      </c>
      <c r="AN106" s="1">
        <f t="shared" si="40"/>
        <v>358.33956555336351</v>
      </c>
      <c r="AO106" s="1">
        <f t="shared" si="40"/>
        <v>365.50635686443064</v>
      </c>
      <c r="AP106" s="1">
        <f t="shared" si="40"/>
        <v>372.81648400171935</v>
      </c>
      <c r="AQ106" s="1">
        <f t="shared" si="40"/>
        <v>380.27281368175375</v>
      </c>
      <c r="AR106" s="1">
        <f t="shared" si="40"/>
        <v>387.87826995538882</v>
      </c>
      <c r="AS106" s="1">
        <f t="shared" si="40"/>
        <v>395.63583535449658</v>
      </c>
      <c r="AT106" s="1">
        <f t="shared" si="40"/>
        <v>392.7035379346886</v>
      </c>
      <c r="AU106" s="1">
        <f t="shared" si="40"/>
        <v>400.55760869338235</v>
      </c>
      <c r="AV106" s="1">
        <f t="shared" si="40"/>
        <v>408.56876086725003</v>
      </c>
      <c r="AW106" s="1">
        <f t="shared" si="40"/>
        <v>416.74013608459501</v>
      </c>
      <c r="AX106" s="1">
        <f t="shared" si="40"/>
        <v>425.07493880628692</v>
      </c>
      <c r="AY106" s="1">
        <f t="shared" si="40"/>
        <v>433.57643758241267</v>
      </c>
      <c r="AZ106" s="1">
        <f t="shared" si="40"/>
        <v>442.24796633406095</v>
      </c>
      <c r="BA106" s="1">
        <f t="shared" si="43"/>
        <v>451.09292566074208</v>
      </c>
      <c r="BB106" s="1">
        <f t="shared" si="43"/>
        <v>460.11478417395693</v>
      </c>
      <c r="BC106" s="1">
        <f t="shared" si="43"/>
        <v>469.31707985743606</v>
      </c>
      <c r="BD106" s="1">
        <f t="shared" si="43"/>
        <v>478.70342145458483</v>
      </c>
      <c r="BE106" s="1">
        <f t="shared" si="43"/>
        <v>488.27748988367642</v>
      </c>
      <c r="BF106" s="1">
        <f t="shared" si="43"/>
        <v>498.04303968135002</v>
      </c>
      <c r="BG106" s="1">
        <f t="shared" si="43"/>
        <v>508.003900474977</v>
      </c>
      <c r="BH106" s="1">
        <f t="shared" si="43"/>
        <v>518.16397848447662</v>
      </c>
      <c r="BI106" s="1">
        <f t="shared" si="43"/>
        <v>528.52725805416594</v>
      </c>
      <c r="BJ106" s="1">
        <f t="shared" si="43"/>
        <v>539.09780321524943</v>
      </c>
      <c r="BK106" s="1">
        <f t="shared" si="43"/>
        <v>549.87975927955438</v>
      </c>
      <c r="BL106" s="1">
        <f t="shared" si="43"/>
        <v>560.87735446514546</v>
      </c>
      <c r="BM106" s="1">
        <f t="shared" si="43"/>
        <v>572.09490155444837</v>
      </c>
      <c r="BN106" s="1">
        <f t="shared" si="43"/>
        <v>583.53679958553755</v>
      </c>
      <c r="BO106" s="1">
        <f t="shared" si="41"/>
        <v>595.20753557724834</v>
      </c>
      <c r="BP106" s="1">
        <f t="shared" si="41"/>
        <v>607.11168628879329</v>
      </c>
      <c r="BQ106" s="1">
        <f t="shared" si="41"/>
        <v>619.25392001456908</v>
      </c>
      <c r="BR106" s="1">
        <f t="shared" si="41"/>
        <v>631.63899841486045</v>
      </c>
      <c r="BS106" s="1">
        <f t="shared" si="41"/>
        <v>644.27177838315777</v>
      </c>
      <c r="BT106" s="1">
        <f t="shared" si="41"/>
        <v>657.15721395082096</v>
      </c>
      <c r="BU106" s="1">
        <f t="shared" si="41"/>
        <v>670.30035822983723</v>
      </c>
      <c r="BV106" s="1">
        <f t="shared" si="41"/>
        <v>683.70636539443399</v>
      </c>
      <c r="BW106" s="1">
        <f t="shared" si="41"/>
        <v>697.38049270232273</v>
      </c>
      <c r="BX106" s="1">
        <f t="shared" si="41"/>
        <v>711.32810255636912</v>
      </c>
      <c r="BY106" s="1">
        <f t="shared" si="44"/>
        <v>725.55466460749642</v>
      </c>
      <c r="BZ106" s="1">
        <f t="shared" si="44"/>
        <v>740.06575789964643</v>
      </c>
      <c r="CA106" s="1">
        <f t="shared" si="44"/>
        <v>754.86707305763935</v>
      </c>
      <c r="CB106" s="1">
        <f t="shared" si="44"/>
        <v>769.96441451879218</v>
      </c>
      <c r="CC106" s="1">
        <f t="shared" si="44"/>
        <v>785.36370280916788</v>
      </c>
      <c r="CD106" s="1">
        <f t="shared" si="44"/>
        <v>801.07097686535133</v>
      </c>
      <c r="CE106" s="1">
        <f t="shared" si="44"/>
        <v>817.09239640265844</v>
      </c>
    </row>
    <row r="107" spans="2:83" x14ac:dyDescent="0.35">
      <c r="B107">
        <f t="shared" si="38"/>
        <v>2044</v>
      </c>
      <c r="D107" t="s">
        <v>29</v>
      </c>
      <c r="G107" s="1">
        <f t="shared" si="45"/>
        <v>0</v>
      </c>
      <c r="H107" s="1">
        <f t="shared" si="45"/>
        <v>0</v>
      </c>
      <c r="I107" s="1">
        <f t="shared" si="45"/>
        <v>0</v>
      </c>
      <c r="J107" s="1">
        <f t="shared" si="45"/>
        <v>0</v>
      </c>
      <c r="K107" s="1">
        <f t="shared" si="45"/>
        <v>0</v>
      </c>
      <c r="L107" s="1">
        <f t="shared" si="45"/>
        <v>0</v>
      </c>
      <c r="M107" s="1">
        <f t="shared" si="45"/>
        <v>0</v>
      </c>
      <c r="N107" s="1">
        <f t="shared" si="45"/>
        <v>0</v>
      </c>
      <c r="O107" s="1">
        <f t="shared" si="45"/>
        <v>0</v>
      </c>
      <c r="P107" s="1">
        <f t="shared" si="45"/>
        <v>0</v>
      </c>
      <c r="Q107" s="1">
        <f t="shared" si="45"/>
        <v>0</v>
      </c>
      <c r="R107" s="1">
        <f t="shared" si="45"/>
        <v>0</v>
      </c>
      <c r="S107" s="1">
        <f t="shared" si="45"/>
        <v>0</v>
      </c>
      <c r="T107" s="1">
        <f t="shared" si="45"/>
        <v>0</v>
      </c>
      <c r="U107" s="1">
        <f t="shared" si="45"/>
        <v>0</v>
      </c>
      <c r="V107" s="1">
        <f t="shared" si="45"/>
        <v>0</v>
      </c>
      <c r="W107" s="1">
        <f t="shared" si="42"/>
        <v>0</v>
      </c>
      <c r="X107" s="1">
        <f t="shared" si="42"/>
        <v>0</v>
      </c>
      <c r="Y107" s="1">
        <f t="shared" si="42"/>
        <v>0</v>
      </c>
      <c r="Z107" s="1">
        <f t="shared" si="42"/>
        <v>0</v>
      </c>
      <c r="AA107" s="1">
        <f t="shared" si="42"/>
        <v>273.2606142187974</v>
      </c>
      <c r="AB107" s="1">
        <f t="shared" si="42"/>
        <v>278.72582650317338</v>
      </c>
      <c r="AC107" s="1">
        <f t="shared" si="42"/>
        <v>284.3003430332368</v>
      </c>
      <c r="AD107" s="1">
        <f t="shared" si="42"/>
        <v>289.98634989390155</v>
      </c>
      <c r="AE107" s="1">
        <f t="shared" si="42"/>
        <v>295.7860768917796</v>
      </c>
      <c r="AF107" s="1">
        <f t="shared" si="42"/>
        <v>301.70179842961517</v>
      </c>
      <c r="AG107" s="1">
        <f t="shared" si="42"/>
        <v>307.73583439820749</v>
      </c>
      <c r="AH107" s="1">
        <f t="shared" si="42"/>
        <v>313.89055108617157</v>
      </c>
      <c r="AI107" s="1">
        <f t="shared" si="42"/>
        <v>320.16836210789506</v>
      </c>
      <c r="AJ107" s="1">
        <f t="shared" si="42"/>
        <v>326.57172935005292</v>
      </c>
      <c r="AK107" s="1">
        <f t="shared" si="40"/>
        <v>333.10316393705403</v>
      </c>
      <c r="AL107" s="1">
        <f t="shared" si="40"/>
        <v>339.76522721579505</v>
      </c>
      <c r="AM107" s="1">
        <f t="shared" si="40"/>
        <v>346.56053176011096</v>
      </c>
      <c r="AN107" s="1">
        <f t="shared" si="40"/>
        <v>353.49174239531317</v>
      </c>
      <c r="AO107" s="1">
        <f t="shared" si="40"/>
        <v>360.56157724321946</v>
      </c>
      <c r="AP107" s="1">
        <f t="shared" si="40"/>
        <v>367.77280878808375</v>
      </c>
      <c r="AQ107" s="1">
        <f t="shared" si="40"/>
        <v>375.12826496384554</v>
      </c>
      <c r="AR107" s="1">
        <f t="shared" si="40"/>
        <v>382.63083026312245</v>
      </c>
      <c r="AS107" s="1">
        <f t="shared" si="40"/>
        <v>390.28344686838489</v>
      </c>
      <c r="AT107" s="1">
        <f t="shared" si="40"/>
        <v>398.08911580575256</v>
      </c>
      <c r="AU107" s="1">
        <f t="shared" si="40"/>
        <v>400.55760869338235</v>
      </c>
      <c r="AV107" s="1">
        <f t="shared" si="40"/>
        <v>408.56876086724998</v>
      </c>
      <c r="AW107" s="1">
        <f t="shared" si="40"/>
        <v>416.74013608459501</v>
      </c>
      <c r="AX107" s="1">
        <f t="shared" si="40"/>
        <v>425.07493880628687</v>
      </c>
      <c r="AY107" s="1">
        <f t="shared" si="40"/>
        <v>433.57643758241261</v>
      </c>
      <c r="AZ107" s="1">
        <f t="shared" si="40"/>
        <v>442.24796633406089</v>
      </c>
      <c r="BA107" s="1">
        <f t="shared" si="43"/>
        <v>451.09292566074214</v>
      </c>
      <c r="BB107" s="1">
        <f t="shared" si="43"/>
        <v>460.11478417395688</v>
      </c>
      <c r="BC107" s="1">
        <f t="shared" si="43"/>
        <v>469.31707985743606</v>
      </c>
      <c r="BD107" s="1">
        <f t="shared" si="43"/>
        <v>478.70342145458477</v>
      </c>
      <c r="BE107" s="1">
        <f t="shared" si="43"/>
        <v>488.27748988367648</v>
      </c>
      <c r="BF107" s="1">
        <f t="shared" si="43"/>
        <v>498.04303968134991</v>
      </c>
      <c r="BG107" s="1">
        <f t="shared" si="43"/>
        <v>508.003900474977</v>
      </c>
      <c r="BH107" s="1">
        <f t="shared" si="43"/>
        <v>518.1639784844765</v>
      </c>
      <c r="BI107" s="1">
        <f t="shared" si="43"/>
        <v>528.52725805416605</v>
      </c>
      <c r="BJ107" s="1">
        <f t="shared" si="43"/>
        <v>539.09780321524931</v>
      </c>
      <c r="BK107" s="1">
        <f t="shared" si="43"/>
        <v>549.87975927955438</v>
      </c>
      <c r="BL107" s="1">
        <f t="shared" si="43"/>
        <v>560.87735446514546</v>
      </c>
      <c r="BM107" s="1">
        <f t="shared" si="43"/>
        <v>572.09490155444837</v>
      </c>
      <c r="BN107" s="1">
        <f t="shared" si="43"/>
        <v>583.53679958553732</v>
      </c>
      <c r="BO107" s="1">
        <f t="shared" si="41"/>
        <v>595.20753557724834</v>
      </c>
      <c r="BP107" s="1">
        <f t="shared" si="41"/>
        <v>607.11168628879329</v>
      </c>
      <c r="BQ107" s="1">
        <f t="shared" si="41"/>
        <v>619.25392001456919</v>
      </c>
      <c r="BR107" s="1">
        <f t="shared" si="41"/>
        <v>631.63899841486057</v>
      </c>
      <c r="BS107" s="1">
        <f t="shared" si="41"/>
        <v>644.27177838315777</v>
      </c>
      <c r="BT107" s="1">
        <f t="shared" si="41"/>
        <v>657.15721395082096</v>
      </c>
      <c r="BU107" s="1">
        <f t="shared" si="41"/>
        <v>670.30035822983734</v>
      </c>
      <c r="BV107" s="1">
        <f t="shared" si="41"/>
        <v>683.70636539443399</v>
      </c>
      <c r="BW107" s="1">
        <f t="shared" si="41"/>
        <v>697.38049270232273</v>
      </c>
      <c r="BX107" s="1">
        <f t="shared" si="41"/>
        <v>711.32810255636923</v>
      </c>
      <c r="BY107" s="1">
        <f t="shared" si="44"/>
        <v>725.55466460749665</v>
      </c>
      <c r="BZ107" s="1">
        <f t="shared" si="44"/>
        <v>740.06575789964643</v>
      </c>
      <c r="CA107" s="1">
        <f t="shared" si="44"/>
        <v>754.86707305763946</v>
      </c>
      <c r="CB107" s="1">
        <f t="shared" si="44"/>
        <v>769.96441451879218</v>
      </c>
      <c r="CC107" s="1">
        <f t="shared" si="44"/>
        <v>785.3637028091681</v>
      </c>
      <c r="CD107" s="1">
        <f t="shared" si="44"/>
        <v>801.07097686535121</v>
      </c>
      <c r="CE107" s="1">
        <f t="shared" si="44"/>
        <v>817.09239640265844</v>
      </c>
    </row>
    <row r="108" spans="2:83" x14ac:dyDescent="0.35">
      <c r="B108">
        <f t="shared" si="38"/>
        <v>2045</v>
      </c>
      <c r="D108" t="s">
        <v>29</v>
      </c>
      <c r="G108" s="1">
        <f t="shared" si="45"/>
        <v>0</v>
      </c>
      <c r="H108" s="1">
        <f t="shared" si="45"/>
        <v>0</v>
      </c>
      <c r="I108" s="1">
        <f t="shared" si="45"/>
        <v>0</v>
      </c>
      <c r="J108" s="1">
        <f t="shared" si="45"/>
        <v>0</v>
      </c>
      <c r="K108" s="1">
        <f t="shared" si="45"/>
        <v>0</v>
      </c>
      <c r="L108" s="1">
        <f t="shared" si="45"/>
        <v>0</v>
      </c>
      <c r="M108" s="1">
        <f t="shared" si="45"/>
        <v>0</v>
      </c>
      <c r="N108" s="1">
        <f t="shared" si="45"/>
        <v>0</v>
      </c>
      <c r="O108" s="1">
        <f t="shared" si="45"/>
        <v>0</v>
      </c>
      <c r="P108" s="1">
        <f t="shared" si="45"/>
        <v>0</v>
      </c>
      <c r="Q108" s="1">
        <f t="shared" si="45"/>
        <v>0</v>
      </c>
      <c r="R108" s="1">
        <f t="shared" si="45"/>
        <v>0</v>
      </c>
      <c r="S108" s="1">
        <f t="shared" si="45"/>
        <v>0</v>
      </c>
      <c r="T108" s="1">
        <f t="shared" si="45"/>
        <v>0</v>
      </c>
      <c r="U108" s="1">
        <f t="shared" si="45"/>
        <v>0</v>
      </c>
      <c r="V108" s="1">
        <f t="shared" si="45"/>
        <v>0</v>
      </c>
      <c r="W108" s="1">
        <f t="shared" si="42"/>
        <v>0</v>
      </c>
      <c r="X108" s="1">
        <f t="shared" si="42"/>
        <v>0</v>
      </c>
      <c r="Y108" s="1">
        <f t="shared" si="42"/>
        <v>0</v>
      </c>
      <c r="Z108" s="1">
        <f t="shared" si="42"/>
        <v>0</v>
      </c>
      <c r="AA108" s="1">
        <f t="shared" si="42"/>
        <v>0</v>
      </c>
      <c r="AB108" s="1">
        <f t="shared" si="42"/>
        <v>274.95506366714039</v>
      </c>
      <c r="AC108" s="1">
        <f t="shared" si="42"/>
        <v>280.45416494048322</v>
      </c>
      <c r="AD108" s="1">
        <f t="shared" si="42"/>
        <v>286.06324823929288</v>
      </c>
      <c r="AE108" s="1">
        <f t="shared" si="42"/>
        <v>291.78451320407868</v>
      </c>
      <c r="AF108" s="1">
        <f t="shared" si="42"/>
        <v>297.6202034681603</v>
      </c>
      <c r="AG108" s="1">
        <f t="shared" si="42"/>
        <v>303.57260753752348</v>
      </c>
      <c r="AH108" s="1">
        <f t="shared" si="42"/>
        <v>309.64405968827401</v>
      </c>
      <c r="AI108" s="1">
        <f t="shared" si="42"/>
        <v>315.83694088203941</v>
      </c>
      <c r="AJ108" s="1">
        <f t="shared" si="42"/>
        <v>322.1536796996802</v>
      </c>
      <c r="AK108" s="1">
        <f t="shared" si="40"/>
        <v>328.59675329367383</v>
      </c>
      <c r="AL108" s="1">
        <f t="shared" si="40"/>
        <v>335.16868835954733</v>
      </c>
      <c r="AM108" s="1">
        <f t="shared" si="40"/>
        <v>341.87206212673817</v>
      </c>
      <c r="AN108" s="1">
        <f t="shared" si="40"/>
        <v>348.70950336927302</v>
      </c>
      <c r="AO108" s="1">
        <f t="shared" si="40"/>
        <v>355.68369343665847</v>
      </c>
      <c r="AP108" s="1">
        <f t="shared" si="40"/>
        <v>362.79736730539167</v>
      </c>
      <c r="AQ108" s="1">
        <f t="shared" si="40"/>
        <v>370.05331465149942</v>
      </c>
      <c r="AR108" s="1">
        <f t="shared" si="40"/>
        <v>377.45438094452948</v>
      </c>
      <c r="AS108" s="1">
        <f t="shared" si="40"/>
        <v>385.00346856342009</v>
      </c>
      <c r="AT108" s="1">
        <f t="shared" si="40"/>
        <v>392.70353793468843</v>
      </c>
      <c r="AU108" s="1">
        <f t="shared" si="40"/>
        <v>400.55760869338218</v>
      </c>
      <c r="AV108" s="1">
        <f t="shared" si="40"/>
        <v>408.56876086724998</v>
      </c>
      <c r="AW108" s="1">
        <f t="shared" si="40"/>
        <v>416.74013608459501</v>
      </c>
      <c r="AX108" s="1">
        <f t="shared" si="40"/>
        <v>425.07493880628687</v>
      </c>
      <c r="AY108" s="1">
        <f t="shared" si="40"/>
        <v>433.57643758241261</v>
      </c>
      <c r="AZ108" s="1">
        <f t="shared" si="40"/>
        <v>442.24796633406083</v>
      </c>
      <c r="BA108" s="1">
        <f t="shared" si="43"/>
        <v>451.09292566074208</v>
      </c>
      <c r="BB108" s="1">
        <f t="shared" si="43"/>
        <v>460.11478417395693</v>
      </c>
      <c r="BC108" s="1">
        <f t="shared" si="43"/>
        <v>469.317079857436</v>
      </c>
      <c r="BD108" s="1">
        <f t="shared" si="43"/>
        <v>478.70342145458477</v>
      </c>
      <c r="BE108" s="1">
        <f t="shared" si="43"/>
        <v>488.27748988367642</v>
      </c>
      <c r="BF108" s="1">
        <f t="shared" si="43"/>
        <v>498.04303968135002</v>
      </c>
      <c r="BG108" s="1">
        <f t="shared" si="43"/>
        <v>508.00390047497689</v>
      </c>
      <c r="BH108" s="1">
        <f t="shared" si="43"/>
        <v>518.1639784844765</v>
      </c>
      <c r="BI108" s="1">
        <f t="shared" si="43"/>
        <v>528.52725805416605</v>
      </c>
      <c r="BJ108" s="1">
        <f t="shared" si="43"/>
        <v>539.09780321524943</v>
      </c>
      <c r="BK108" s="1">
        <f t="shared" si="43"/>
        <v>549.87975927955426</v>
      </c>
      <c r="BL108" s="1">
        <f t="shared" si="43"/>
        <v>560.87735446514546</v>
      </c>
      <c r="BM108" s="1">
        <f t="shared" si="43"/>
        <v>572.09490155444837</v>
      </c>
      <c r="BN108" s="1">
        <f t="shared" si="43"/>
        <v>583.53679958553732</v>
      </c>
      <c r="BO108" s="1">
        <f t="shared" si="41"/>
        <v>595.207535577248</v>
      </c>
      <c r="BP108" s="1">
        <f t="shared" si="41"/>
        <v>607.11168628879329</v>
      </c>
      <c r="BQ108" s="1">
        <f t="shared" si="41"/>
        <v>619.25392001456919</v>
      </c>
      <c r="BR108" s="1">
        <f t="shared" si="41"/>
        <v>631.63899841486057</v>
      </c>
      <c r="BS108" s="1">
        <f t="shared" si="41"/>
        <v>644.27177838315777</v>
      </c>
      <c r="BT108" s="1">
        <f t="shared" si="41"/>
        <v>657.15721395082085</v>
      </c>
      <c r="BU108" s="1">
        <f t="shared" si="41"/>
        <v>670.30035822983734</v>
      </c>
      <c r="BV108" s="1">
        <f t="shared" si="41"/>
        <v>683.7063653944341</v>
      </c>
      <c r="BW108" s="1">
        <f t="shared" si="41"/>
        <v>697.38049270232261</v>
      </c>
      <c r="BX108" s="1">
        <f t="shared" si="41"/>
        <v>711.32810255636912</v>
      </c>
      <c r="BY108" s="1">
        <f t="shared" si="44"/>
        <v>725.55466460749653</v>
      </c>
      <c r="BZ108" s="1">
        <f t="shared" si="44"/>
        <v>740.06575789964654</v>
      </c>
      <c r="CA108" s="1">
        <f t="shared" si="44"/>
        <v>754.86707305763935</v>
      </c>
      <c r="CB108" s="1">
        <f t="shared" si="44"/>
        <v>769.96441451879218</v>
      </c>
      <c r="CC108" s="1">
        <f t="shared" si="44"/>
        <v>785.36370280916799</v>
      </c>
      <c r="CD108" s="1">
        <f t="shared" si="44"/>
        <v>801.07097686535144</v>
      </c>
      <c r="CE108" s="1">
        <f t="shared" si="44"/>
        <v>817.09239640265821</v>
      </c>
    </row>
    <row r="109" spans="2:83" x14ac:dyDescent="0.35">
      <c r="B109">
        <f t="shared" si="38"/>
        <v>2046</v>
      </c>
      <c r="D109" t="s">
        <v>29</v>
      </c>
      <c r="G109" s="1">
        <f t="shared" si="45"/>
        <v>0</v>
      </c>
      <c r="H109" s="1">
        <f t="shared" si="45"/>
        <v>0</v>
      </c>
      <c r="I109" s="1">
        <f t="shared" si="45"/>
        <v>0</v>
      </c>
      <c r="J109" s="1">
        <f t="shared" si="45"/>
        <v>0</v>
      </c>
      <c r="K109" s="1">
        <f t="shared" si="45"/>
        <v>0</v>
      </c>
      <c r="L109" s="1">
        <f t="shared" si="45"/>
        <v>0</v>
      </c>
      <c r="M109" s="1">
        <f t="shared" si="45"/>
        <v>0</v>
      </c>
      <c r="N109" s="1">
        <f t="shared" si="45"/>
        <v>0</v>
      </c>
      <c r="O109" s="1">
        <f t="shared" si="45"/>
        <v>0</v>
      </c>
      <c r="P109" s="1">
        <f t="shared" si="45"/>
        <v>0</v>
      </c>
      <c r="Q109" s="1">
        <f t="shared" si="45"/>
        <v>0</v>
      </c>
      <c r="R109" s="1">
        <f t="shared" si="45"/>
        <v>0</v>
      </c>
      <c r="S109" s="1">
        <f t="shared" si="45"/>
        <v>0</v>
      </c>
      <c r="T109" s="1">
        <f t="shared" si="45"/>
        <v>0</v>
      </c>
      <c r="U109" s="1">
        <f t="shared" si="45"/>
        <v>0</v>
      </c>
      <c r="V109" s="1">
        <f t="shared" si="45"/>
        <v>0</v>
      </c>
      <c r="W109" s="1">
        <f t="shared" si="42"/>
        <v>0</v>
      </c>
      <c r="X109" s="1">
        <f t="shared" si="42"/>
        <v>0</v>
      </c>
      <c r="Y109" s="1">
        <f t="shared" si="42"/>
        <v>0</v>
      </c>
      <c r="Z109" s="1">
        <f t="shared" si="42"/>
        <v>0</v>
      </c>
      <c r="AA109" s="1">
        <f t="shared" si="42"/>
        <v>0</v>
      </c>
      <c r="AB109" s="1">
        <f t="shared" si="42"/>
        <v>0</v>
      </c>
      <c r="AC109" s="1">
        <f t="shared" si="42"/>
        <v>280.45416494048322</v>
      </c>
      <c r="AD109" s="1">
        <f t="shared" si="42"/>
        <v>286.06324823929288</v>
      </c>
      <c r="AE109" s="1">
        <f t="shared" si="42"/>
        <v>291.78451320407873</v>
      </c>
      <c r="AF109" s="1">
        <f t="shared" si="42"/>
        <v>297.6202034681603</v>
      </c>
      <c r="AG109" s="1">
        <f t="shared" si="42"/>
        <v>303.57260753752354</v>
      </c>
      <c r="AH109" s="1">
        <f t="shared" si="42"/>
        <v>309.64405968827401</v>
      </c>
      <c r="AI109" s="1">
        <f t="shared" si="42"/>
        <v>315.83694088203947</v>
      </c>
      <c r="AJ109" s="1">
        <f t="shared" si="42"/>
        <v>322.1536796996802</v>
      </c>
      <c r="AK109" s="1">
        <f t="shared" si="40"/>
        <v>328.59675329367383</v>
      </c>
      <c r="AL109" s="1">
        <f t="shared" si="40"/>
        <v>335.16868835954733</v>
      </c>
      <c r="AM109" s="1">
        <f t="shared" si="40"/>
        <v>341.87206212673829</v>
      </c>
      <c r="AN109" s="1">
        <f t="shared" si="40"/>
        <v>348.70950336927297</v>
      </c>
      <c r="AO109" s="1">
        <f t="shared" si="40"/>
        <v>355.68369343665853</v>
      </c>
      <c r="AP109" s="1">
        <f t="shared" si="40"/>
        <v>362.79736730539167</v>
      </c>
      <c r="AQ109" s="1">
        <f t="shared" si="40"/>
        <v>370.05331465149953</v>
      </c>
      <c r="AR109" s="1">
        <f t="shared" si="40"/>
        <v>377.45438094452942</v>
      </c>
      <c r="AS109" s="1">
        <f t="shared" si="40"/>
        <v>385.00346856342009</v>
      </c>
      <c r="AT109" s="1">
        <f t="shared" si="40"/>
        <v>392.70353793468848</v>
      </c>
      <c r="AU109" s="1">
        <f t="shared" si="40"/>
        <v>400.55760869338224</v>
      </c>
      <c r="AV109" s="1">
        <f t="shared" si="40"/>
        <v>408.56876086724986</v>
      </c>
      <c r="AW109" s="1">
        <f t="shared" si="40"/>
        <v>416.74013608459501</v>
      </c>
      <c r="AX109" s="1">
        <f t="shared" si="40"/>
        <v>425.07493880628692</v>
      </c>
      <c r="AY109" s="1">
        <f t="shared" si="40"/>
        <v>433.57643758241267</v>
      </c>
      <c r="AZ109" s="1">
        <f t="shared" si="40"/>
        <v>442.24796633406089</v>
      </c>
      <c r="BA109" s="1">
        <f t="shared" si="43"/>
        <v>451.09292566074208</v>
      </c>
      <c r="BB109" s="1">
        <f t="shared" si="43"/>
        <v>460.11478417395699</v>
      </c>
      <c r="BC109" s="1">
        <f t="shared" si="43"/>
        <v>469.31707985743611</v>
      </c>
      <c r="BD109" s="1">
        <f t="shared" si="43"/>
        <v>478.70342145458477</v>
      </c>
      <c r="BE109" s="1">
        <f t="shared" si="43"/>
        <v>488.27748988367648</v>
      </c>
      <c r="BF109" s="1">
        <f t="shared" si="43"/>
        <v>498.04303968135002</v>
      </c>
      <c r="BG109" s="1">
        <f t="shared" si="43"/>
        <v>508.00390047497706</v>
      </c>
      <c r="BH109" s="1">
        <f t="shared" si="43"/>
        <v>518.1639784844765</v>
      </c>
      <c r="BI109" s="1">
        <f t="shared" si="43"/>
        <v>528.52725805416605</v>
      </c>
      <c r="BJ109" s="1">
        <f t="shared" si="43"/>
        <v>539.09780321524943</v>
      </c>
      <c r="BK109" s="1">
        <f t="shared" si="43"/>
        <v>549.87975927955438</v>
      </c>
      <c r="BL109" s="1">
        <f t="shared" si="43"/>
        <v>560.87735446514534</v>
      </c>
      <c r="BM109" s="1">
        <f t="shared" si="43"/>
        <v>572.09490155444837</v>
      </c>
      <c r="BN109" s="1">
        <f t="shared" si="43"/>
        <v>583.53679958553744</v>
      </c>
      <c r="BO109" s="1">
        <f t="shared" si="41"/>
        <v>595.20753557724811</v>
      </c>
      <c r="BP109" s="1">
        <f t="shared" si="41"/>
        <v>607.11168628879295</v>
      </c>
      <c r="BQ109" s="1">
        <f t="shared" si="41"/>
        <v>619.25392001456919</v>
      </c>
      <c r="BR109" s="1">
        <f t="shared" si="41"/>
        <v>631.63899841486057</v>
      </c>
      <c r="BS109" s="1">
        <f t="shared" si="41"/>
        <v>644.27177838315777</v>
      </c>
      <c r="BT109" s="1">
        <f t="shared" si="41"/>
        <v>657.15721395082085</v>
      </c>
      <c r="BU109" s="1">
        <f t="shared" si="41"/>
        <v>670.30035822983734</v>
      </c>
      <c r="BV109" s="1">
        <f t="shared" si="41"/>
        <v>683.7063653944341</v>
      </c>
      <c r="BW109" s="1">
        <f t="shared" si="41"/>
        <v>697.38049270232284</v>
      </c>
      <c r="BX109" s="1">
        <f t="shared" si="41"/>
        <v>711.32810255636912</v>
      </c>
      <c r="BY109" s="1">
        <f t="shared" si="44"/>
        <v>725.55466460749653</v>
      </c>
      <c r="BZ109" s="1">
        <f t="shared" si="44"/>
        <v>740.06575789964654</v>
      </c>
      <c r="CA109" s="1">
        <f t="shared" si="44"/>
        <v>754.86707305763946</v>
      </c>
      <c r="CB109" s="1">
        <f t="shared" si="44"/>
        <v>769.96441451879207</v>
      </c>
      <c r="CC109" s="1">
        <f t="shared" si="44"/>
        <v>785.3637028091681</v>
      </c>
      <c r="CD109" s="1">
        <f t="shared" si="44"/>
        <v>801.07097686535144</v>
      </c>
      <c r="CE109" s="1">
        <f t="shared" si="44"/>
        <v>817.09239640265855</v>
      </c>
    </row>
    <row r="110" spans="2:83" x14ac:dyDescent="0.35">
      <c r="B110">
        <f t="shared" si="38"/>
        <v>2047</v>
      </c>
      <c r="D110" t="s">
        <v>29</v>
      </c>
      <c r="G110" s="1">
        <f t="shared" si="45"/>
        <v>0</v>
      </c>
      <c r="H110" s="1">
        <f t="shared" si="45"/>
        <v>0</v>
      </c>
      <c r="I110" s="1">
        <f t="shared" si="45"/>
        <v>0</v>
      </c>
      <c r="J110" s="1">
        <f t="shared" si="45"/>
        <v>0</v>
      </c>
      <c r="K110" s="1">
        <f t="shared" si="45"/>
        <v>0</v>
      </c>
      <c r="L110" s="1">
        <f t="shared" si="45"/>
        <v>0</v>
      </c>
      <c r="M110" s="1">
        <f t="shared" si="45"/>
        <v>0</v>
      </c>
      <c r="N110" s="1">
        <f t="shared" si="45"/>
        <v>0</v>
      </c>
      <c r="O110" s="1">
        <f t="shared" si="45"/>
        <v>0</v>
      </c>
      <c r="P110" s="1">
        <f t="shared" si="45"/>
        <v>0</v>
      </c>
      <c r="Q110" s="1">
        <f t="shared" si="45"/>
        <v>0</v>
      </c>
      <c r="R110" s="1">
        <f t="shared" si="45"/>
        <v>0</v>
      </c>
      <c r="S110" s="1">
        <f t="shared" si="45"/>
        <v>0</v>
      </c>
      <c r="T110" s="1">
        <f t="shared" si="45"/>
        <v>0</v>
      </c>
      <c r="U110" s="1">
        <f t="shared" si="45"/>
        <v>0</v>
      </c>
      <c r="V110" s="1">
        <f t="shared" si="45"/>
        <v>0</v>
      </c>
      <c r="W110" s="1">
        <f t="shared" si="42"/>
        <v>0</v>
      </c>
      <c r="X110" s="1">
        <f t="shared" si="42"/>
        <v>0</v>
      </c>
      <c r="Y110" s="1">
        <f t="shared" si="42"/>
        <v>0</v>
      </c>
      <c r="Z110" s="1">
        <f t="shared" si="42"/>
        <v>0</v>
      </c>
      <c r="AA110" s="1">
        <f t="shared" si="42"/>
        <v>0</v>
      </c>
      <c r="AB110" s="1">
        <f t="shared" si="42"/>
        <v>0</v>
      </c>
      <c r="AC110" s="1">
        <f t="shared" si="42"/>
        <v>0</v>
      </c>
      <c r="AD110" s="1">
        <f t="shared" si="42"/>
        <v>286.06324823929288</v>
      </c>
      <c r="AE110" s="1">
        <f t="shared" si="42"/>
        <v>291.78451320407873</v>
      </c>
      <c r="AF110" s="1">
        <f t="shared" si="42"/>
        <v>297.6202034681603</v>
      </c>
      <c r="AG110" s="1">
        <f t="shared" si="42"/>
        <v>303.57260753752348</v>
      </c>
      <c r="AH110" s="1">
        <f t="shared" si="42"/>
        <v>309.64405968827396</v>
      </c>
      <c r="AI110" s="1">
        <f t="shared" si="42"/>
        <v>315.83694088203947</v>
      </c>
      <c r="AJ110" s="1">
        <f t="shared" si="42"/>
        <v>322.15367969968025</v>
      </c>
      <c r="AK110" s="1">
        <f t="shared" si="40"/>
        <v>328.59675329367383</v>
      </c>
      <c r="AL110" s="1">
        <f t="shared" si="40"/>
        <v>335.16868835954733</v>
      </c>
      <c r="AM110" s="1">
        <f t="shared" si="40"/>
        <v>341.87206212673829</v>
      </c>
      <c r="AN110" s="1">
        <f t="shared" si="40"/>
        <v>348.70950336927302</v>
      </c>
      <c r="AO110" s="1">
        <f t="shared" si="40"/>
        <v>355.68369343665842</v>
      </c>
      <c r="AP110" s="1">
        <f t="shared" si="40"/>
        <v>362.79736730539167</v>
      </c>
      <c r="AQ110" s="1">
        <f t="shared" si="40"/>
        <v>370.05331465149948</v>
      </c>
      <c r="AR110" s="1">
        <f t="shared" si="40"/>
        <v>377.45438094452948</v>
      </c>
      <c r="AS110" s="1">
        <f t="shared" si="40"/>
        <v>385.00346856341997</v>
      </c>
      <c r="AT110" s="1">
        <f t="shared" si="40"/>
        <v>392.70353793468843</v>
      </c>
      <c r="AU110" s="1">
        <f t="shared" si="40"/>
        <v>400.55760869338224</v>
      </c>
      <c r="AV110" s="1">
        <f t="shared" si="40"/>
        <v>408.56876086724986</v>
      </c>
      <c r="AW110" s="1">
        <f t="shared" si="40"/>
        <v>416.74013608459484</v>
      </c>
      <c r="AX110" s="1">
        <f t="shared" si="40"/>
        <v>425.07493880628692</v>
      </c>
      <c r="AY110" s="1">
        <f t="shared" si="40"/>
        <v>433.57643758241267</v>
      </c>
      <c r="AZ110" s="1">
        <f t="shared" si="40"/>
        <v>442.24796633406089</v>
      </c>
      <c r="BA110" s="1">
        <f t="shared" si="43"/>
        <v>451.09292566074208</v>
      </c>
      <c r="BB110" s="1">
        <f t="shared" si="43"/>
        <v>460.11478417395699</v>
      </c>
      <c r="BC110" s="1">
        <f t="shared" si="43"/>
        <v>469.31707985743611</v>
      </c>
      <c r="BD110" s="1">
        <f t="shared" si="43"/>
        <v>478.70342145458488</v>
      </c>
      <c r="BE110" s="1">
        <f t="shared" si="43"/>
        <v>488.27748988367648</v>
      </c>
      <c r="BF110" s="1">
        <f t="shared" si="43"/>
        <v>498.04303968135002</v>
      </c>
      <c r="BG110" s="1">
        <f t="shared" si="43"/>
        <v>508.00390047497706</v>
      </c>
      <c r="BH110" s="1">
        <f t="shared" si="43"/>
        <v>518.16397848447662</v>
      </c>
      <c r="BI110" s="1">
        <f t="shared" si="43"/>
        <v>528.52725805416605</v>
      </c>
      <c r="BJ110" s="1">
        <f t="shared" si="43"/>
        <v>539.09780321524943</v>
      </c>
      <c r="BK110" s="1">
        <f t="shared" si="43"/>
        <v>549.87975927955438</v>
      </c>
      <c r="BL110" s="1">
        <f t="shared" si="43"/>
        <v>560.87735446514557</v>
      </c>
      <c r="BM110" s="1">
        <f t="shared" si="43"/>
        <v>572.09490155444826</v>
      </c>
      <c r="BN110" s="1">
        <f t="shared" si="43"/>
        <v>583.53679958553732</v>
      </c>
      <c r="BO110" s="1">
        <f t="shared" si="41"/>
        <v>595.20753557724811</v>
      </c>
      <c r="BP110" s="1">
        <f t="shared" si="41"/>
        <v>607.11168628879307</v>
      </c>
      <c r="BQ110" s="1">
        <f t="shared" si="41"/>
        <v>619.25392001456885</v>
      </c>
      <c r="BR110" s="1">
        <f t="shared" si="41"/>
        <v>631.63899841486057</v>
      </c>
      <c r="BS110" s="1">
        <f t="shared" si="41"/>
        <v>644.27177838315777</v>
      </c>
      <c r="BT110" s="1">
        <f t="shared" si="41"/>
        <v>657.15721395082096</v>
      </c>
      <c r="BU110" s="1">
        <f t="shared" si="41"/>
        <v>670.30035822983734</v>
      </c>
      <c r="BV110" s="1">
        <f t="shared" si="41"/>
        <v>683.7063653944341</v>
      </c>
      <c r="BW110" s="1">
        <f t="shared" si="41"/>
        <v>697.38049270232284</v>
      </c>
      <c r="BX110" s="1">
        <f t="shared" si="41"/>
        <v>711.32810255636923</v>
      </c>
      <c r="BY110" s="1">
        <f t="shared" si="44"/>
        <v>725.55466460749653</v>
      </c>
      <c r="BZ110" s="1">
        <f t="shared" si="44"/>
        <v>740.06575789964654</v>
      </c>
      <c r="CA110" s="1">
        <f t="shared" si="44"/>
        <v>754.86707305763946</v>
      </c>
      <c r="CB110" s="1">
        <f t="shared" si="44"/>
        <v>769.9644145187923</v>
      </c>
      <c r="CC110" s="1">
        <f t="shared" si="44"/>
        <v>785.36370280916799</v>
      </c>
      <c r="CD110" s="1">
        <f t="shared" si="44"/>
        <v>801.07097686535144</v>
      </c>
      <c r="CE110" s="1">
        <f t="shared" si="44"/>
        <v>817.09239640265844</v>
      </c>
    </row>
    <row r="111" spans="2:83" x14ac:dyDescent="0.35">
      <c r="B111">
        <f t="shared" si="38"/>
        <v>2048</v>
      </c>
      <c r="D111" t="s">
        <v>29</v>
      </c>
      <c r="G111" s="1">
        <f t="shared" si="45"/>
        <v>0</v>
      </c>
      <c r="H111" s="1">
        <f t="shared" si="45"/>
        <v>0</v>
      </c>
      <c r="I111" s="1">
        <f t="shared" si="45"/>
        <v>0</v>
      </c>
      <c r="J111" s="1">
        <f t="shared" si="45"/>
        <v>0</v>
      </c>
      <c r="K111" s="1">
        <f t="shared" si="45"/>
        <v>0</v>
      </c>
      <c r="L111" s="1">
        <f t="shared" si="45"/>
        <v>0</v>
      </c>
      <c r="M111" s="1">
        <f t="shared" si="45"/>
        <v>0</v>
      </c>
      <c r="N111" s="1">
        <f t="shared" si="45"/>
        <v>0</v>
      </c>
      <c r="O111" s="1">
        <f t="shared" si="45"/>
        <v>0</v>
      </c>
      <c r="P111" s="1">
        <f t="shared" si="45"/>
        <v>0</v>
      </c>
      <c r="Q111" s="1">
        <f t="shared" si="45"/>
        <v>0</v>
      </c>
      <c r="R111" s="1">
        <f t="shared" si="45"/>
        <v>0</v>
      </c>
      <c r="S111" s="1">
        <f t="shared" si="45"/>
        <v>0</v>
      </c>
      <c r="T111" s="1">
        <f t="shared" si="45"/>
        <v>0</v>
      </c>
      <c r="U111" s="1">
        <f t="shared" si="45"/>
        <v>0</v>
      </c>
      <c r="V111" s="1">
        <f t="shared" si="45"/>
        <v>0</v>
      </c>
      <c r="W111" s="1">
        <f t="shared" si="42"/>
        <v>0</v>
      </c>
      <c r="X111" s="1">
        <f t="shared" si="42"/>
        <v>0</v>
      </c>
      <c r="Y111" s="1">
        <f t="shared" si="42"/>
        <v>0</v>
      </c>
      <c r="Z111" s="1">
        <f t="shared" si="42"/>
        <v>0</v>
      </c>
      <c r="AA111" s="1">
        <f t="shared" si="42"/>
        <v>0</v>
      </c>
      <c r="AB111" s="1">
        <f t="shared" si="42"/>
        <v>0</v>
      </c>
      <c r="AC111" s="1">
        <f t="shared" si="42"/>
        <v>0</v>
      </c>
      <c r="AD111" s="1">
        <f t="shared" si="42"/>
        <v>0</v>
      </c>
      <c r="AE111" s="1">
        <f t="shared" si="42"/>
        <v>291.78451320407873</v>
      </c>
      <c r="AF111" s="1">
        <f t="shared" si="42"/>
        <v>297.6202034681603</v>
      </c>
      <c r="AG111" s="1">
        <f t="shared" si="42"/>
        <v>303.57260753752354</v>
      </c>
      <c r="AH111" s="1">
        <f t="shared" si="42"/>
        <v>309.64405968827396</v>
      </c>
      <c r="AI111" s="1">
        <f t="shared" si="42"/>
        <v>315.83694088203947</v>
      </c>
      <c r="AJ111" s="1">
        <f t="shared" si="42"/>
        <v>322.15367969968025</v>
      </c>
      <c r="AK111" s="1">
        <f t="shared" si="40"/>
        <v>328.59675329367388</v>
      </c>
      <c r="AL111" s="1">
        <f t="shared" si="40"/>
        <v>335.16868835954728</v>
      </c>
      <c r="AM111" s="1">
        <f t="shared" si="40"/>
        <v>341.87206212673829</v>
      </c>
      <c r="AN111" s="1">
        <f t="shared" si="40"/>
        <v>348.70950336927302</v>
      </c>
      <c r="AO111" s="1">
        <f t="shared" si="40"/>
        <v>355.68369343665853</v>
      </c>
      <c r="AP111" s="1">
        <f t="shared" si="40"/>
        <v>362.79736730539162</v>
      </c>
      <c r="AQ111" s="1">
        <f t="shared" si="40"/>
        <v>370.05331465149948</v>
      </c>
      <c r="AR111" s="1">
        <f t="shared" si="40"/>
        <v>377.45438094452948</v>
      </c>
      <c r="AS111" s="1">
        <f t="shared" si="40"/>
        <v>385.00346856342009</v>
      </c>
      <c r="AT111" s="1">
        <f t="shared" si="40"/>
        <v>392.70353793468837</v>
      </c>
      <c r="AU111" s="1">
        <f t="shared" si="40"/>
        <v>400.55760869338224</v>
      </c>
      <c r="AV111" s="1">
        <f t="shared" si="40"/>
        <v>408.56876086724992</v>
      </c>
      <c r="AW111" s="1">
        <f t="shared" si="40"/>
        <v>416.74013608459484</v>
      </c>
      <c r="AX111" s="1">
        <f t="shared" si="40"/>
        <v>425.07493880628675</v>
      </c>
      <c r="AY111" s="1">
        <f t="shared" si="40"/>
        <v>433.57643758241267</v>
      </c>
      <c r="AZ111" s="1">
        <f t="shared" si="40"/>
        <v>442.24796633406095</v>
      </c>
      <c r="BA111" s="1">
        <f t="shared" si="43"/>
        <v>451.09292566074214</v>
      </c>
      <c r="BB111" s="1">
        <f t="shared" si="43"/>
        <v>460.11478417395693</v>
      </c>
      <c r="BC111" s="1">
        <f t="shared" si="43"/>
        <v>469.31707985743611</v>
      </c>
      <c r="BD111" s="1">
        <f t="shared" si="43"/>
        <v>478.70342145458483</v>
      </c>
      <c r="BE111" s="1">
        <f t="shared" si="43"/>
        <v>488.27748988367659</v>
      </c>
      <c r="BF111" s="1">
        <f t="shared" si="43"/>
        <v>498.04303968134997</v>
      </c>
      <c r="BG111" s="1">
        <f t="shared" si="43"/>
        <v>508.00390047497706</v>
      </c>
      <c r="BH111" s="1">
        <f t="shared" si="43"/>
        <v>518.16397848447662</v>
      </c>
      <c r="BI111" s="1">
        <f t="shared" si="43"/>
        <v>528.52725805416617</v>
      </c>
      <c r="BJ111" s="1">
        <f t="shared" si="43"/>
        <v>539.09780321524931</v>
      </c>
      <c r="BK111" s="1">
        <f t="shared" si="43"/>
        <v>549.87975927955449</v>
      </c>
      <c r="BL111" s="1">
        <f t="shared" si="43"/>
        <v>560.87735446514546</v>
      </c>
      <c r="BM111" s="1">
        <f t="shared" si="43"/>
        <v>572.09490155444848</v>
      </c>
      <c r="BN111" s="1">
        <f t="shared" si="43"/>
        <v>583.53679958553721</v>
      </c>
      <c r="BO111" s="1">
        <f t="shared" si="41"/>
        <v>595.20753557724811</v>
      </c>
      <c r="BP111" s="1">
        <f t="shared" si="41"/>
        <v>607.11168628879318</v>
      </c>
      <c r="BQ111" s="1">
        <f t="shared" si="41"/>
        <v>619.25392001456896</v>
      </c>
      <c r="BR111" s="1">
        <f t="shared" si="41"/>
        <v>631.63899841486023</v>
      </c>
      <c r="BS111" s="1">
        <f t="shared" si="41"/>
        <v>644.27177838315777</v>
      </c>
      <c r="BT111" s="1">
        <f t="shared" si="41"/>
        <v>657.15721395082096</v>
      </c>
      <c r="BU111" s="1">
        <f t="shared" si="41"/>
        <v>670.30035822983734</v>
      </c>
      <c r="BV111" s="1">
        <f t="shared" si="41"/>
        <v>683.70636539443399</v>
      </c>
      <c r="BW111" s="1">
        <f t="shared" si="41"/>
        <v>697.38049270232273</v>
      </c>
      <c r="BX111" s="1">
        <f t="shared" si="41"/>
        <v>711.32810255636923</v>
      </c>
      <c r="BY111" s="1">
        <f t="shared" si="44"/>
        <v>725.55466460749665</v>
      </c>
      <c r="BZ111" s="1">
        <f t="shared" si="44"/>
        <v>740.06575789964643</v>
      </c>
      <c r="CA111" s="1">
        <f t="shared" si="44"/>
        <v>754.86707305763946</v>
      </c>
      <c r="CB111" s="1">
        <f t="shared" si="44"/>
        <v>769.96441451879218</v>
      </c>
      <c r="CC111" s="1">
        <f t="shared" si="44"/>
        <v>785.3637028091681</v>
      </c>
      <c r="CD111" s="1">
        <f t="shared" si="44"/>
        <v>801.07097686535133</v>
      </c>
      <c r="CE111" s="1">
        <f t="shared" si="44"/>
        <v>817.09239640265844</v>
      </c>
    </row>
    <row r="112" spans="2:83" x14ac:dyDescent="0.35">
      <c r="B112">
        <f t="shared" si="38"/>
        <v>2049</v>
      </c>
      <c r="D112" t="s">
        <v>29</v>
      </c>
      <c r="G112" s="1">
        <f t="shared" si="45"/>
        <v>0</v>
      </c>
      <c r="H112" s="1">
        <f t="shared" si="45"/>
        <v>0</v>
      </c>
      <c r="I112" s="1">
        <f t="shared" si="45"/>
        <v>0</v>
      </c>
      <c r="J112" s="1">
        <f t="shared" si="45"/>
        <v>0</v>
      </c>
      <c r="K112" s="1">
        <f t="shared" si="45"/>
        <v>0</v>
      </c>
      <c r="L112" s="1">
        <f t="shared" si="45"/>
        <v>0</v>
      </c>
      <c r="M112" s="1">
        <f t="shared" si="45"/>
        <v>0</v>
      </c>
      <c r="N112" s="1">
        <f t="shared" si="45"/>
        <v>0</v>
      </c>
      <c r="O112" s="1">
        <f t="shared" si="45"/>
        <v>0</v>
      </c>
      <c r="P112" s="1">
        <f t="shared" si="45"/>
        <v>0</v>
      </c>
      <c r="Q112" s="1">
        <f t="shared" si="45"/>
        <v>0</v>
      </c>
      <c r="R112" s="1">
        <f t="shared" si="45"/>
        <v>0</v>
      </c>
      <c r="S112" s="1">
        <f t="shared" si="45"/>
        <v>0</v>
      </c>
      <c r="T112" s="1">
        <f t="shared" si="45"/>
        <v>0</v>
      </c>
      <c r="U112" s="1">
        <f t="shared" si="45"/>
        <v>0</v>
      </c>
      <c r="V112" s="1">
        <f t="shared" si="45"/>
        <v>0</v>
      </c>
      <c r="W112" s="1">
        <f t="shared" si="42"/>
        <v>0</v>
      </c>
      <c r="X112" s="1">
        <f t="shared" si="42"/>
        <v>0</v>
      </c>
      <c r="Y112" s="1">
        <f t="shared" si="42"/>
        <v>0</v>
      </c>
      <c r="Z112" s="1">
        <f t="shared" si="42"/>
        <v>0</v>
      </c>
      <c r="AA112" s="1">
        <f t="shared" si="42"/>
        <v>0</v>
      </c>
      <c r="AB112" s="1">
        <f t="shared" si="42"/>
        <v>0</v>
      </c>
      <c r="AC112" s="1">
        <f t="shared" si="42"/>
        <v>0</v>
      </c>
      <c r="AD112" s="1">
        <f t="shared" si="42"/>
        <v>0</v>
      </c>
      <c r="AE112" s="1">
        <f t="shared" si="42"/>
        <v>0</v>
      </c>
      <c r="AF112" s="1">
        <f t="shared" si="42"/>
        <v>297.6202034681603</v>
      </c>
      <c r="AG112" s="1">
        <f t="shared" si="42"/>
        <v>303.57260753752348</v>
      </c>
      <c r="AH112" s="1">
        <f t="shared" si="42"/>
        <v>309.64405968827396</v>
      </c>
      <c r="AI112" s="1">
        <f t="shared" si="42"/>
        <v>315.83694088203941</v>
      </c>
      <c r="AJ112" s="1">
        <f t="shared" si="42"/>
        <v>322.15367969968025</v>
      </c>
      <c r="AK112" s="1">
        <f t="shared" si="40"/>
        <v>328.59675329367383</v>
      </c>
      <c r="AL112" s="1">
        <f t="shared" si="40"/>
        <v>335.16868835954733</v>
      </c>
      <c r="AM112" s="1">
        <f t="shared" si="40"/>
        <v>341.87206212673823</v>
      </c>
      <c r="AN112" s="1">
        <f t="shared" si="40"/>
        <v>348.70950336927302</v>
      </c>
      <c r="AO112" s="1">
        <f t="shared" si="40"/>
        <v>355.68369343665847</v>
      </c>
      <c r="AP112" s="1">
        <f t="shared" si="40"/>
        <v>362.79736730539167</v>
      </c>
      <c r="AQ112" s="1">
        <f t="shared" si="40"/>
        <v>370.05331465149942</v>
      </c>
      <c r="AR112" s="1">
        <f t="shared" si="40"/>
        <v>377.45438094452948</v>
      </c>
      <c r="AS112" s="1">
        <f t="shared" si="40"/>
        <v>385.00346856342003</v>
      </c>
      <c r="AT112" s="1">
        <f t="shared" si="40"/>
        <v>392.70353793468848</v>
      </c>
      <c r="AU112" s="1">
        <f t="shared" si="40"/>
        <v>400.55760869338212</v>
      </c>
      <c r="AV112" s="1">
        <f t="shared" si="40"/>
        <v>408.56876086724986</v>
      </c>
      <c r="AW112" s="1">
        <f t="shared" si="40"/>
        <v>416.74013608459489</v>
      </c>
      <c r="AX112" s="1">
        <f t="shared" si="40"/>
        <v>425.07493880628675</v>
      </c>
      <c r="AY112" s="1">
        <f t="shared" si="40"/>
        <v>433.57643758241244</v>
      </c>
      <c r="AZ112" s="1">
        <f t="shared" si="40"/>
        <v>442.24796633406095</v>
      </c>
      <c r="BA112" s="1">
        <f t="shared" si="43"/>
        <v>451.0929256607422</v>
      </c>
      <c r="BB112" s="1">
        <f t="shared" si="43"/>
        <v>460.11478417395699</v>
      </c>
      <c r="BC112" s="1">
        <f t="shared" si="43"/>
        <v>469.31707985743611</v>
      </c>
      <c r="BD112" s="1">
        <f t="shared" si="43"/>
        <v>478.70342145458488</v>
      </c>
      <c r="BE112" s="1">
        <f t="shared" si="43"/>
        <v>488.27748988367659</v>
      </c>
      <c r="BF112" s="1">
        <f t="shared" si="43"/>
        <v>498.04303968135014</v>
      </c>
      <c r="BG112" s="1">
        <f t="shared" si="43"/>
        <v>508.003900474977</v>
      </c>
      <c r="BH112" s="1">
        <f t="shared" si="43"/>
        <v>518.16397848447662</v>
      </c>
      <c r="BI112" s="1">
        <f t="shared" si="43"/>
        <v>528.52725805416617</v>
      </c>
      <c r="BJ112" s="1">
        <f t="shared" si="43"/>
        <v>539.09780321524954</v>
      </c>
      <c r="BK112" s="1">
        <f t="shared" si="43"/>
        <v>549.87975927955438</v>
      </c>
      <c r="BL112" s="1">
        <f t="shared" si="43"/>
        <v>560.87735446514557</v>
      </c>
      <c r="BM112" s="1">
        <f t="shared" si="43"/>
        <v>572.09490155444848</v>
      </c>
      <c r="BN112" s="1">
        <f t="shared" si="43"/>
        <v>583.53679958553744</v>
      </c>
      <c r="BO112" s="1">
        <f t="shared" si="41"/>
        <v>595.207535577248</v>
      </c>
      <c r="BP112" s="1">
        <f t="shared" si="41"/>
        <v>607.11168628879307</v>
      </c>
      <c r="BQ112" s="1">
        <f t="shared" si="41"/>
        <v>619.25392001456908</v>
      </c>
      <c r="BR112" s="1">
        <f t="shared" si="41"/>
        <v>631.63899841486034</v>
      </c>
      <c r="BS112" s="1">
        <f t="shared" si="41"/>
        <v>644.27177838315754</v>
      </c>
      <c r="BT112" s="1">
        <f t="shared" si="41"/>
        <v>657.15721395082096</v>
      </c>
      <c r="BU112" s="1">
        <f t="shared" si="41"/>
        <v>670.30035822983734</v>
      </c>
      <c r="BV112" s="1">
        <f t="shared" si="41"/>
        <v>683.7063653944341</v>
      </c>
      <c r="BW112" s="1">
        <f t="shared" si="41"/>
        <v>697.38049270232273</v>
      </c>
      <c r="BX112" s="1">
        <f t="shared" si="41"/>
        <v>711.32810255636923</v>
      </c>
      <c r="BY112" s="1">
        <f t="shared" si="44"/>
        <v>725.55466460749665</v>
      </c>
      <c r="BZ112" s="1">
        <f t="shared" si="44"/>
        <v>740.06575789964666</v>
      </c>
      <c r="CA112" s="1">
        <f t="shared" si="44"/>
        <v>754.86707305763935</v>
      </c>
      <c r="CB112" s="1">
        <f t="shared" si="44"/>
        <v>769.9644145187923</v>
      </c>
      <c r="CC112" s="1">
        <f t="shared" si="44"/>
        <v>785.3637028091681</v>
      </c>
      <c r="CD112" s="1">
        <f t="shared" si="44"/>
        <v>801.07097686535155</v>
      </c>
      <c r="CE112" s="1">
        <f t="shared" si="44"/>
        <v>817.09239640265832</v>
      </c>
    </row>
    <row r="113" spans="2:83" x14ac:dyDescent="0.35">
      <c r="B113">
        <f t="shared" si="38"/>
        <v>2050</v>
      </c>
      <c r="D113" t="s">
        <v>29</v>
      </c>
      <c r="G113" s="1">
        <f t="shared" si="45"/>
        <v>0</v>
      </c>
      <c r="H113" s="1">
        <f t="shared" si="45"/>
        <v>0</v>
      </c>
      <c r="I113" s="1">
        <f t="shared" si="45"/>
        <v>0</v>
      </c>
      <c r="J113" s="1">
        <f t="shared" si="45"/>
        <v>0</v>
      </c>
      <c r="K113" s="1">
        <f t="shared" si="45"/>
        <v>0</v>
      </c>
      <c r="L113" s="1">
        <f t="shared" si="45"/>
        <v>0</v>
      </c>
      <c r="M113" s="1">
        <f t="shared" si="45"/>
        <v>0</v>
      </c>
      <c r="N113" s="1">
        <f t="shared" si="45"/>
        <v>0</v>
      </c>
      <c r="O113" s="1">
        <f t="shared" si="45"/>
        <v>0</v>
      </c>
      <c r="P113" s="1">
        <f t="shared" si="45"/>
        <v>0</v>
      </c>
      <c r="Q113" s="1">
        <f t="shared" si="45"/>
        <v>0</v>
      </c>
      <c r="R113" s="1">
        <f t="shared" si="45"/>
        <v>0</v>
      </c>
      <c r="S113" s="1">
        <f t="shared" si="45"/>
        <v>0</v>
      </c>
      <c r="T113" s="1">
        <f t="shared" si="45"/>
        <v>0</v>
      </c>
      <c r="U113" s="1">
        <f t="shared" si="45"/>
        <v>0</v>
      </c>
      <c r="V113" s="1">
        <f t="shared" si="45"/>
        <v>0</v>
      </c>
      <c r="W113" s="1">
        <f t="shared" si="42"/>
        <v>0</v>
      </c>
      <c r="X113" s="1">
        <f t="shared" si="42"/>
        <v>0</v>
      </c>
      <c r="Y113" s="1">
        <f t="shared" si="42"/>
        <v>0</v>
      </c>
      <c r="Z113" s="1">
        <f t="shared" si="42"/>
        <v>0</v>
      </c>
      <c r="AA113" s="1">
        <f t="shared" si="42"/>
        <v>0</v>
      </c>
      <c r="AB113" s="1">
        <f t="shared" si="42"/>
        <v>0</v>
      </c>
      <c r="AC113" s="1">
        <f t="shared" si="42"/>
        <v>0</v>
      </c>
      <c r="AD113" s="1">
        <f t="shared" si="42"/>
        <v>0</v>
      </c>
      <c r="AE113" s="1">
        <f t="shared" si="42"/>
        <v>0</v>
      </c>
      <c r="AF113" s="1">
        <f t="shared" si="42"/>
        <v>0</v>
      </c>
      <c r="AG113" s="1">
        <f t="shared" si="42"/>
        <v>303.57260753752348</v>
      </c>
      <c r="AH113" s="1">
        <f t="shared" si="42"/>
        <v>309.64405968827396</v>
      </c>
      <c r="AI113" s="1">
        <f t="shared" si="42"/>
        <v>315.83694088203941</v>
      </c>
      <c r="AJ113" s="1">
        <f t="shared" si="42"/>
        <v>322.1536796996802</v>
      </c>
      <c r="AK113" s="1">
        <f t="shared" si="40"/>
        <v>328.59675329367383</v>
      </c>
      <c r="AL113" s="1">
        <f t="shared" si="40"/>
        <v>335.16868835954733</v>
      </c>
      <c r="AM113" s="1">
        <f t="shared" si="40"/>
        <v>341.87206212673829</v>
      </c>
      <c r="AN113" s="1">
        <f t="shared" si="40"/>
        <v>348.70950336927297</v>
      </c>
      <c r="AO113" s="1">
        <f t="shared" si="40"/>
        <v>355.68369343665847</v>
      </c>
      <c r="AP113" s="1">
        <f t="shared" si="40"/>
        <v>362.79736730539162</v>
      </c>
      <c r="AQ113" s="1">
        <f t="shared" si="40"/>
        <v>370.05331465149948</v>
      </c>
      <c r="AR113" s="1">
        <f t="shared" si="40"/>
        <v>377.45438094452936</v>
      </c>
      <c r="AS113" s="1">
        <f t="shared" si="40"/>
        <v>385.00346856342003</v>
      </c>
      <c r="AT113" s="1">
        <f t="shared" si="40"/>
        <v>392.70353793468843</v>
      </c>
      <c r="AU113" s="1">
        <f t="shared" si="40"/>
        <v>400.55760869338224</v>
      </c>
      <c r="AV113" s="1">
        <f t="shared" si="40"/>
        <v>408.56876086724975</v>
      </c>
      <c r="AW113" s="1">
        <f t="shared" si="40"/>
        <v>416.74013608459484</v>
      </c>
      <c r="AX113" s="1">
        <f t="shared" si="40"/>
        <v>425.07493880628675</v>
      </c>
      <c r="AY113" s="1">
        <f t="shared" si="40"/>
        <v>433.57643758241244</v>
      </c>
      <c r="AZ113" s="1">
        <f t="shared" si="40"/>
        <v>442.24796633406066</v>
      </c>
      <c r="BA113" s="1">
        <f t="shared" si="43"/>
        <v>451.0929256607422</v>
      </c>
      <c r="BB113" s="1">
        <f t="shared" si="43"/>
        <v>460.11478417395705</v>
      </c>
      <c r="BC113" s="1">
        <f t="shared" si="43"/>
        <v>469.31707985743617</v>
      </c>
      <c r="BD113" s="1">
        <f t="shared" si="43"/>
        <v>478.70342145458488</v>
      </c>
      <c r="BE113" s="1">
        <f t="shared" si="43"/>
        <v>488.27748988367659</v>
      </c>
      <c r="BF113" s="1">
        <f t="shared" si="43"/>
        <v>498.04303968135014</v>
      </c>
      <c r="BG113" s="1">
        <f t="shared" si="43"/>
        <v>508.00390047497717</v>
      </c>
      <c r="BH113" s="1">
        <f t="shared" si="43"/>
        <v>518.16397848447662</v>
      </c>
      <c r="BI113" s="1">
        <f t="shared" si="43"/>
        <v>528.52725805416617</v>
      </c>
      <c r="BJ113" s="1">
        <f t="shared" si="43"/>
        <v>539.09780321524954</v>
      </c>
      <c r="BK113" s="1">
        <f t="shared" si="43"/>
        <v>549.87975927955449</v>
      </c>
      <c r="BL113" s="1">
        <f t="shared" si="43"/>
        <v>560.87735446514546</v>
      </c>
      <c r="BM113" s="1">
        <f t="shared" si="43"/>
        <v>572.09490155444848</v>
      </c>
      <c r="BN113" s="1">
        <f t="shared" si="43"/>
        <v>583.53679958553744</v>
      </c>
      <c r="BO113" s="1">
        <f t="shared" si="41"/>
        <v>595.20753557724822</v>
      </c>
      <c r="BP113" s="1">
        <f t="shared" si="41"/>
        <v>607.11168628879307</v>
      </c>
      <c r="BQ113" s="1">
        <f t="shared" si="41"/>
        <v>619.25392001456896</v>
      </c>
      <c r="BR113" s="1">
        <f t="shared" si="41"/>
        <v>631.63899841486045</v>
      </c>
      <c r="BS113" s="1">
        <f t="shared" si="41"/>
        <v>644.27177838315754</v>
      </c>
      <c r="BT113" s="1">
        <f t="shared" si="41"/>
        <v>657.15721395082073</v>
      </c>
      <c r="BU113" s="1">
        <f t="shared" si="41"/>
        <v>670.30035822983734</v>
      </c>
      <c r="BV113" s="1">
        <f t="shared" si="41"/>
        <v>683.7063653944341</v>
      </c>
      <c r="BW113" s="1">
        <f t="shared" si="41"/>
        <v>697.38049270232273</v>
      </c>
      <c r="BX113" s="1">
        <f t="shared" si="41"/>
        <v>711.32810255636923</v>
      </c>
      <c r="BY113" s="1">
        <f t="shared" si="44"/>
        <v>725.55466460749665</v>
      </c>
      <c r="BZ113" s="1">
        <f t="shared" si="44"/>
        <v>740.06575789964654</v>
      </c>
      <c r="CA113" s="1">
        <f t="shared" si="44"/>
        <v>754.86707305763957</v>
      </c>
      <c r="CB113" s="1">
        <f t="shared" si="44"/>
        <v>769.96441451879218</v>
      </c>
      <c r="CC113" s="1">
        <f t="shared" si="44"/>
        <v>785.3637028091681</v>
      </c>
      <c r="CD113" s="1">
        <f t="shared" si="44"/>
        <v>801.07097686535144</v>
      </c>
      <c r="CE113" s="1">
        <f t="shared" si="44"/>
        <v>817.09239640265844</v>
      </c>
    </row>
    <row r="114" spans="2:83" x14ac:dyDescent="0.35">
      <c r="B114" s="45">
        <f t="shared" si="38"/>
        <v>2051</v>
      </c>
      <c r="C114" s="45"/>
      <c r="D114" s="45" t="s">
        <v>29</v>
      </c>
      <c r="E114" s="45"/>
      <c r="G114" s="1">
        <f t="shared" si="45"/>
        <v>0</v>
      </c>
      <c r="H114" s="1">
        <f t="shared" si="45"/>
        <v>0</v>
      </c>
      <c r="I114" s="1">
        <f t="shared" si="45"/>
        <v>0</v>
      </c>
      <c r="J114" s="1">
        <f t="shared" si="45"/>
        <v>0</v>
      </c>
      <c r="K114" s="1">
        <f t="shared" si="45"/>
        <v>0</v>
      </c>
      <c r="L114" s="1">
        <f t="shared" si="45"/>
        <v>0</v>
      </c>
      <c r="M114" s="1">
        <f t="shared" si="45"/>
        <v>0</v>
      </c>
      <c r="N114" s="1">
        <f t="shared" si="45"/>
        <v>0</v>
      </c>
      <c r="O114" s="1">
        <f t="shared" si="45"/>
        <v>0</v>
      </c>
      <c r="P114" s="1">
        <f t="shared" si="45"/>
        <v>0</v>
      </c>
      <c r="Q114" s="1">
        <f t="shared" si="45"/>
        <v>0</v>
      </c>
      <c r="R114" s="1">
        <f t="shared" si="45"/>
        <v>0</v>
      </c>
      <c r="S114" s="1">
        <f t="shared" si="45"/>
        <v>0</v>
      </c>
      <c r="T114" s="1">
        <f t="shared" si="45"/>
        <v>0</v>
      </c>
      <c r="U114" s="1">
        <f t="shared" si="45"/>
        <v>0</v>
      </c>
      <c r="V114" s="1">
        <f t="shared" si="45"/>
        <v>0</v>
      </c>
      <c r="W114" s="1">
        <f t="shared" si="42"/>
        <v>0</v>
      </c>
      <c r="X114" s="1">
        <f t="shared" si="42"/>
        <v>0</v>
      </c>
      <c r="Y114" s="1">
        <f t="shared" si="42"/>
        <v>0</v>
      </c>
      <c r="Z114" s="1">
        <f t="shared" si="42"/>
        <v>0</v>
      </c>
      <c r="AA114" s="1">
        <f t="shared" si="42"/>
        <v>0</v>
      </c>
      <c r="AB114" s="1">
        <f t="shared" si="42"/>
        <v>0</v>
      </c>
      <c r="AC114" s="1">
        <f t="shared" si="42"/>
        <v>0</v>
      </c>
      <c r="AD114" s="1">
        <f t="shared" si="42"/>
        <v>0</v>
      </c>
      <c r="AE114" s="1">
        <f t="shared" si="42"/>
        <v>0</v>
      </c>
      <c r="AF114" s="1">
        <f t="shared" si="42"/>
        <v>0</v>
      </c>
      <c r="AG114" s="1">
        <f t="shared" si="42"/>
        <v>0</v>
      </c>
      <c r="AH114" s="1">
        <f t="shared" si="42"/>
        <v>309.64405968827396</v>
      </c>
      <c r="AI114" s="1">
        <f t="shared" si="42"/>
        <v>315.83694088203941</v>
      </c>
      <c r="AJ114" s="1">
        <f t="shared" si="42"/>
        <v>322.1536796996802</v>
      </c>
      <c r="AK114" s="1">
        <f t="shared" si="40"/>
        <v>328.59675329367383</v>
      </c>
      <c r="AL114" s="1">
        <f t="shared" si="40"/>
        <v>335.16868835954728</v>
      </c>
      <c r="AM114" s="1">
        <f t="shared" si="40"/>
        <v>341.87206212673823</v>
      </c>
      <c r="AN114" s="1">
        <f t="shared" si="40"/>
        <v>348.70950336927302</v>
      </c>
      <c r="AO114" s="1">
        <f t="shared" si="40"/>
        <v>355.68369343665842</v>
      </c>
      <c r="AP114" s="1">
        <f t="shared" si="40"/>
        <v>362.79736730539162</v>
      </c>
      <c r="AQ114" s="1">
        <f t="shared" si="40"/>
        <v>370.05331465149948</v>
      </c>
      <c r="AR114" s="1">
        <f t="shared" si="40"/>
        <v>377.45438094452948</v>
      </c>
      <c r="AS114" s="1">
        <f t="shared" si="40"/>
        <v>385.00346856341997</v>
      </c>
      <c r="AT114" s="1">
        <f t="shared" si="40"/>
        <v>392.70353793468843</v>
      </c>
      <c r="AU114" s="1">
        <f t="shared" si="40"/>
        <v>400.55760869338218</v>
      </c>
      <c r="AV114" s="1">
        <f t="shared" si="40"/>
        <v>408.56876086724986</v>
      </c>
      <c r="AW114" s="1">
        <f t="shared" si="40"/>
        <v>416.74013608459478</v>
      </c>
      <c r="AX114" s="1">
        <f t="shared" si="40"/>
        <v>425.0749388062867</v>
      </c>
      <c r="AY114" s="1">
        <f t="shared" si="40"/>
        <v>433.5764375824125</v>
      </c>
      <c r="AZ114" s="1">
        <f t="shared" si="40"/>
        <v>442.24796633406066</v>
      </c>
      <c r="BA114" s="1">
        <f t="shared" si="43"/>
        <v>451.09292566074191</v>
      </c>
      <c r="BB114" s="1">
        <f t="shared" si="43"/>
        <v>460.11478417395705</v>
      </c>
      <c r="BC114" s="1">
        <f t="shared" si="43"/>
        <v>469.31707985743617</v>
      </c>
      <c r="BD114" s="1">
        <f t="shared" si="43"/>
        <v>478.70342145458488</v>
      </c>
      <c r="BE114" s="1">
        <f t="shared" si="43"/>
        <v>488.27748988367659</v>
      </c>
      <c r="BF114" s="1">
        <f t="shared" si="43"/>
        <v>498.04303968135014</v>
      </c>
      <c r="BG114" s="1">
        <f t="shared" si="43"/>
        <v>508.00390047497717</v>
      </c>
      <c r="BH114" s="1">
        <f t="shared" si="43"/>
        <v>518.16397848447673</v>
      </c>
      <c r="BI114" s="1">
        <f t="shared" si="43"/>
        <v>528.52725805416617</v>
      </c>
      <c r="BJ114" s="1">
        <f t="shared" si="43"/>
        <v>539.09780321524954</v>
      </c>
      <c r="BK114" s="1">
        <f t="shared" si="43"/>
        <v>549.87975927955449</v>
      </c>
      <c r="BL114" s="1">
        <f t="shared" si="43"/>
        <v>560.87735446514557</v>
      </c>
      <c r="BM114" s="1">
        <f t="shared" si="43"/>
        <v>572.09490155444837</v>
      </c>
      <c r="BN114" s="1">
        <f t="shared" si="43"/>
        <v>583.53679958553744</v>
      </c>
      <c r="BO114" s="1">
        <f t="shared" si="41"/>
        <v>595.20753557724822</v>
      </c>
      <c r="BP114" s="1">
        <f t="shared" si="41"/>
        <v>607.11168628879318</v>
      </c>
      <c r="BQ114" s="1">
        <f t="shared" si="41"/>
        <v>619.25392001456896</v>
      </c>
      <c r="BR114" s="1">
        <f t="shared" si="41"/>
        <v>631.63899841486045</v>
      </c>
      <c r="BS114" s="1">
        <f t="shared" si="41"/>
        <v>644.27177838315765</v>
      </c>
      <c r="BT114" s="1">
        <f t="shared" si="41"/>
        <v>657.15721395082073</v>
      </c>
      <c r="BU114" s="1">
        <f t="shared" si="41"/>
        <v>670.30035822983712</v>
      </c>
      <c r="BV114" s="1">
        <f t="shared" si="41"/>
        <v>683.7063653944341</v>
      </c>
      <c r="BW114" s="1">
        <f t="shared" si="41"/>
        <v>697.38049270232284</v>
      </c>
      <c r="BX114" s="1">
        <f t="shared" si="41"/>
        <v>711.32810255636923</v>
      </c>
      <c r="BY114" s="1">
        <f t="shared" si="44"/>
        <v>725.55466460749653</v>
      </c>
      <c r="BZ114" s="1">
        <f t="shared" si="44"/>
        <v>740.06575789964654</v>
      </c>
      <c r="CA114" s="1">
        <f t="shared" si="44"/>
        <v>754.86707305763946</v>
      </c>
      <c r="CB114" s="1">
        <f t="shared" si="44"/>
        <v>769.9644145187923</v>
      </c>
      <c r="CC114" s="1">
        <f t="shared" si="44"/>
        <v>785.36370280916799</v>
      </c>
      <c r="CD114" s="1">
        <f t="shared" si="44"/>
        <v>801.07097686535144</v>
      </c>
      <c r="CE114" s="1">
        <f t="shared" si="44"/>
        <v>817.09239640265844</v>
      </c>
    </row>
    <row r="116" spans="2:83" x14ac:dyDescent="0.35">
      <c r="B116" s="7" t="s">
        <v>134</v>
      </c>
    </row>
    <row r="117" spans="2:83" x14ac:dyDescent="0.35">
      <c r="B117" s="10" t="s">
        <v>97</v>
      </c>
    </row>
    <row r="118" spans="2:83" x14ac:dyDescent="0.35">
      <c r="B118" s="10" t="s">
        <v>35</v>
      </c>
      <c r="G118" s="44"/>
      <c r="H118" s="44"/>
      <c r="I118" s="44"/>
    </row>
    <row r="119" spans="2:83" x14ac:dyDescent="0.35">
      <c r="B119" s="6" t="s">
        <v>98</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row>
    <row r="120" spans="2:83" x14ac:dyDescent="0.35">
      <c r="B120">
        <v>2024</v>
      </c>
      <c r="D120" t="s">
        <v>29</v>
      </c>
      <c r="G120" s="1">
        <f t="shared" ref="G120:AL120" si="46">SUM($E$16*G54,$E$17*G87)</f>
        <v>394.10512645510016</v>
      </c>
      <c r="H120" s="1">
        <f t="shared" si="46"/>
        <v>401.98722898420215</v>
      </c>
      <c r="I120" s="1">
        <f t="shared" si="46"/>
        <v>410.02697356388614</v>
      </c>
      <c r="J120" s="1">
        <f t="shared" si="46"/>
        <v>418.22751303516384</v>
      </c>
      <c r="K120" s="1">
        <f t="shared" si="46"/>
        <v>426.59206329586721</v>
      </c>
      <c r="L120" s="1">
        <f t="shared" si="46"/>
        <v>435.12390456178457</v>
      </c>
      <c r="M120" s="1">
        <f t="shared" si="46"/>
        <v>443.82638265302023</v>
      </c>
      <c r="N120" s="1">
        <f t="shared" si="46"/>
        <v>452.70291030608053</v>
      </c>
      <c r="O120" s="1">
        <f t="shared" si="46"/>
        <v>461.75696851220221</v>
      </c>
      <c r="P120" s="1">
        <f t="shared" si="46"/>
        <v>470.99210788244625</v>
      </c>
      <c r="Q120" s="1">
        <f t="shared" si="46"/>
        <v>480.41195004009523</v>
      </c>
      <c r="R120" s="1">
        <f t="shared" si="46"/>
        <v>490.02018904089698</v>
      </c>
      <c r="S120" s="1">
        <f t="shared" si="46"/>
        <v>499.82059282171508</v>
      </c>
      <c r="T120" s="1">
        <f t="shared" si="46"/>
        <v>509.81700467814926</v>
      </c>
      <c r="U120" s="1">
        <f t="shared" si="46"/>
        <v>520.01334477171235</v>
      </c>
      <c r="V120" s="1">
        <f t="shared" si="46"/>
        <v>530.41361166714637</v>
      </c>
      <c r="W120" s="1">
        <f t="shared" si="46"/>
        <v>541.02188390048946</v>
      </c>
      <c r="X120" s="1">
        <f t="shared" si="46"/>
        <v>551.84232157849931</v>
      </c>
      <c r="Y120" s="1">
        <f t="shared" si="46"/>
        <v>562.87916801006918</v>
      </c>
      <c r="Z120" s="1">
        <f t="shared" si="46"/>
        <v>574.13675137027053</v>
      </c>
      <c r="AA120" s="1">
        <f t="shared" si="46"/>
        <v>404.65933446641816</v>
      </c>
      <c r="AB120" s="1">
        <f t="shared" si="46"/>
        <v>412.75252115574654</v>
      </c>
      <c r="AC120" s="1">
        <f t="shared" si="46"/>
        <v>421.00757157886142</v>
      </c>
      <c r="AD120" s="1">
        <f t="shared" si="46"/>
        <v>429.42772301043863</v>
      </c>
      <c r="AE120" s="1">
        <f t="shared" si="46"/>
        <v>438.01627747064742</v>
      </c>
      <c r="AF120" s="1">
        <f t="shared" si="46"/>
        <v>446.77660302006035</v>
      </c>
      <c r="AG120" s="1">
        <f t="shared" si="46"/>
        <v>455.71213508046162</v>
      </c>
      <c r="AH120" s="1">
        <f t="shared" si="46"/>
        <v>464.82637778207072</v>
      </c>
      <c r="AI120" s="1">
        <f t="shared" si="46"/>
        <v>474.12290533771227</v>
      </c>
      <c r="AJ120" s="1">
        <f t="shared" si="46"/>
        <v>483.60536344446643</v>
      </c>
      <c r="AK120" s="1">
        <f t="shared" si="46"/>
        <v>422.16044364960339</v>
      </c>
      <c r="AL120" s="1">
        <f t="shared" si="46"/>
        <v>430.60365252259544</v>
      </c>
      <c r="AM120" s="1">
        <f t="shared" ref="AM120:BR120" si="47">SUM($E$16*AM54,$E$17*AM87)</f>
        <v>439.21572557304734</v>
      </c>
      <c r="AN120" s="1">
        <f t="shared" si="47"/>
        <v>448.00004008450827</v>
      </c>
      <c r="AO120" s="1">
        <f t="shared" si="47"/>
        <v>456.9600408861985</v>
      </c>
      <c r="AP120" s="1">
        <f t="shared" si="47"/>
        <v>466.09924170392236</v>
      </c>
      <c r="AQ120" s="1">
        <f t="shared" si="47"/>
        <v>475.42122653800089</v>
      </c>
      <c r="AR120" s="1">
        <f t="shared" si="47"/>
        <v>484.9296510687609</v>
      </c>
      <c r="AS120" s="1">
        <f t="shared" si="47"/>
        <v>494.62824409013615</v>
      </c>
      <c r="AT120" s="1">
        <f t="shared" si="47"/>
        <v>504.52080897193883</v>
      </c>
      <c r="AU120" s="1">
        <f t="shared" si="47"/>
        <v>509.11793572289235</v>
      </c>
      <c r="AV120" s="1">
        <f t="shared" si="47"/>
        <v>519.3002944373502</v>
      </c>
      <c r="AW120" s="1">
        <f t="shared" si="47"/>
        <v>529.68630032609724</v>
      </c>
      <c r="AX120" s="1">
        <f t="shared" si="47"/>
        <v>540.28002633261906</v>
      </c>
      <c r="AY120" s="1">
        <f t="shared" si="47"/>
        <v>551.08562685927154</v>
      </c>
      <c r="AZ120" s="1">
        <f t="shared" si="47"/>
        <v>562.10733939645695</v>
      </c>
      <c r="BA120" s="1">
        <f t="shared" si="47"/>
        <v>573.34948618438614</v>
      </c>
      <c r="BB120" s="1">
        <f t="shared" si="47"/>
        <v>584.8164759080737</v>
      </c>
      <c r="BC120" s="1">
        <f t="shared" si="47"/>
        <v>596.51280542623522</v>
      </c>
      <c r="BD120" s="1">
        <f t="shared" si="47"/>
        <v>608.44306153475986</v>
      </c>
      <c r="BE120" s="1">
        <f t="shared" si="47"/>
        <v>620.61192276545512</v>
      </c>
      <c r="BF120" s="1">
        <f t="shared" si="47"/>
        <v>633.0241612207642</v>
      </c>
      <c r="BG120" s="1">
        <f t="shared" si="47"/>
        <v>645.68464444517952</v>
      </c>
      <c r="BH120" s="1">
        <f t="shared" si="47"/>
        <v>658.598337334083</v>
      </c>
      <c r="BI120" s="1">
        <f t="shared" si="47"/>
        <v>671.77030408076473</v>
      </c>
      <c r="BJ120" s="1">
        <f t="shared" si="47"/>
        <v>685.20571016238</v>
      </c>
      <c r="BK120" s="1">
        <f t="shared" si="47"/>
        <v>698.90982436562763</v>
      </c>
      <c r="BL120" s="1">
        <f t="shared" si="47"/>
        <v>712.88802085294014</v>
      </c>
      <c r="BM120" s="1">
        <f t="shared" si="47"/>
        <v>727.14578126999902</v>
      </c>
      <c r="BN120" s="1">
        <f t="shared" si="47"/>
        <v>741.68869689539895</v>
      </c>
      <c r="BO120" s="1">
        <f t="shared" si="47"/>
        <v>756.52247083330735</v>
      </c>
      <c r="BP120" s="1">
        <f t="shared" si="47"/>
        <v>771.65292024997348</v>
      </c>
      <c r="BQ120" s="1">
        <f t="shared" si="47"/>
        <v>787.08597865497302</v>
      </c>
      <c r="BR120" s="1">
        <f t="shared" si="47"/>
        <v>802.82769822807245</v>
      </c>
      <c r="BS120" s="1">
        <f t="shared" ref="BS120:CE120" si="48">SUM($E$16*BS54,$E$17*BS87)</f>
        <v>818.88425219263388</v>
      </c>
      <c r="BT120" s="1">
        <f t="shared" si="48"/>
        <v>835.26193723648657</v>
      </c>
      <c r="BU120" s="1">
        <f t="shared" si="48"/>
        <v>851.96717598121631</v>
      </c>
      <c r="BV120" s="1">
        <f t="shared" si="48"/>
        <v>869.00651950084057</v>
      </c>
      <c r="BW120" s="1">
        <f t="shared" si="48"/>
        <v>886.38664989085737</v>
      </c>
      <c r="BX120" s="1">
        <f t="shared" si="48"/>
        <v>904.11438288867464</v>
      </c>
      <c r="BY120" s="1">
        <f t="shared" si="48"/>
        <v>922.1966705464481</v>
      </c>
      <c r="BZ120" s="1">
        <f t="shared" si="48"/>
        <v>940.64060395737692</v>
      </c>
      <c r="CA120" s="1">
        <f t="shared" si="48"/>
        <v>959.45341603652457</v>
      </c>
      <c r="CB120" s="1">
        <f t="shared" si="48"/>
        <v>978.64248435725494</v>
      </c>
      <c r="CC120" s="1">
        <f t="shared" si="48"/>
        <v>998.21533404440015</v>
      </c>
      <c r="CD120" s="1">
        <f t="shared" si="48"/>
        <v>1018.1796407252879</v>
      </c>
      <c r="CE120" s="1">
        <f t="shared" si="48"/>
        <v>1038.5432335397938</v>
      </c>
    </row>
    <row r="121" spans="2:83" x14ac:dyDescent="0.35">
      <c r="B121">
        <f t="shared" ref="B121:B147" si="49">B120+1</f>
        <v>2025</v>
      </c>
      <c r="D121" t="s">
        <v>29</v>
      </c>
      <c r="G121" s="1">
        <f t="shared" ref="G121:AL121" si="50">SUM($E$16*G55,$E$17*G88)</f>
        <v>0</v>
      </c>
      <c r="H121" s="1">
        <f t="shared" si="50"/>
        <v>402.1741003972993</v>
      </c>
      <c r="I121" s="1">
        <f t="shared" si="50"/>
        <v>410.21758240524525</v>
      </c>
      <c r="J121" s="1">
        <f t="shared" si="50"/>
        <v>418.42193405335018</v>
      </c>
      <c r="K121" s="1">
        <f t="shared" si="50"/>
        <v>426.79037273441713</v>
      </c>
      <c r="L121" s="1">
        <f t="shared" si="50"/>
        <v>435.32618018910551</v>
      </c>
      <c r="M121" s="1">
        <f t="shared" si="50"/>
        <v>444.03270379288762</v>
      </c>
      <c r="N121" s="1">
        <f t="shared" si="50"/>
        <v>452.91335786874538</v>
      </c>
      <c r="O121" s="1">
        <f t="shared" si="50"/>
        <v>461.97162502612019</v>
      </c>
      <c r="P121" s="1">
        <f t="shared" si="50"/>
        <v>471.21105752664266</v>
      </c>
      <c r="Q121" s="1">
        <f t="shared" si="50"/>
        <v>480.63527867717551</v>
      </c>
      <c r="R121" s="1">
        <f t="shared" si="50"/>
        <v>490.24798425071901</v>
      </c>
      <c r="S121" s="1">
        <f t="shared" si="50"/>
        <v>500.05294393573331</v>
      </c>
      <c r="T121" s="1">
        <f t="shared" si="50"/>
        <v>510.05400281444804</v>
      </c>
      <c r="U121" s="1">
        <f t="shared" si="50"/>
        <v>520.25508287073694</v>
      </c>
      <c r="V121" s="1">
        <f t="shared" si="50"/>
        <v>530.66018452815183</v>
      </c>
      <c r="W121" s="1">
        <f t="shared" si="50"/>
        <v>541.27338821871467</v>
      </c>
      <c r="X121" s="1">
        <f t="shared" si="50"/>
        <v>552.09885598308904</v>
      </c>
      <c r="Y121" s="1">
        <f t="shared" si="50"/>
        <v>563.14083310275089</v>
      </c>
      <c r="Z121" s="1">
        <f t="shared" si="50"/>
        <v>574.40364976480578</v>
      </c>
      <c r="AA121" s="1">
        <f t="shared" si="50"/>
        <v>585.89172276010197</v>
      </c>
      <c r="AB121" s="1">
        <f t="shared" si="50"/>
        <v>409.25943940938805</v>
      </c>
      <c r="AC121" s="1">
        <f t="shared" si="50"/>
        <v>417.44462819757575</v>
      </c>
      <c r="AD121" s="1">
        <f t="shared" si="50"/>
        <v>425.7935207615273</v>
      </c>
      <c r="AE121" s="1">
        <f t="shared" si="50"/>
        <v>434.3093911767578</v>
      </c>
      <c r="AF121" s="1">
        <f t="shared" si="50"/>
        <v>442.99557900029299</v>
      </c>
      <c r="AG121" s="1">
        <f t="shared" si="50"/>
        <v>451.85549058029881</v>
      </c>
      <c r="AH121" s="1">
        <f t="shared" si="50"/>
        <v>460.89260039190486</v>
      </c>
      <c r="AI121" s="1">
        <f t="shared" si="50"/>
        <v>470.11045239974283</v>
      </c>
      <c r="AJ121" s="1">
        <f t="shared" si="50"/>
        <v>479.51266144773774</v>
      </c>
      <c r="AK121" s="1">
        <f t="shared" si="50"/>
        <v>489.10291467669254</v>
      </c>
      <c r="AL121" s="1">
        <f t="shared" si="50"/>
        <v>426.00711366634772</v>
      </c>
      <c r="AM121" s="1">
        <f t="shared" ref="AM121:BR121" si="51">SUM($E$16*AM55,$E$17*AM88)</f>
        <v>434.52725593967455</v>
      </c>
      <c r="AN121" s="1">
        <f t="shared" si="51"/>
        <v>443.21780105846813</v>
      </c>
      <c r="AO121" s="1">
        <f t="shared" si="51"/>
        <v>452.08215707963745</v>
      </c>
      <c r="AP121" s="1">
        <f t="shared" si="51"/>
        <v>461.12380022123028</v>
      </c>
      <c r="AQ121" s="1">
        <f t="shared" si="51"/>
        <v>470.34627622565478</v>
      </c>
      <c r="AR121" s="1">
        <f t="shared" si="51"/>
        <v>479.75320175016793</v>
      </c>
      <c r="AS121" s="1">
        <f t="shared" si="51"/>
        <v>489.34826578517129</v>
      </c>
      <c r="AT121" s="1">
        <f t="shared" si="51"/>
        <v>499.13523110087471</v>
      </c>
      <c r="AU121" s="1">
        <f t="shared" si="51"/>
        <v>509.11793572289218</v>
      </c>
      <c r="AV121" s="1">
        <f t="shared" si="51"/>
        <v>519.3002944373502</v>
      </c>
      <c r="AW121" s="1">
        <f t="shared" si="51"/>
        <v>529.68630032609713</v>
      </c>
      <c r="AX121" s="1">
        <f t="shared" si="51"/>
        <v>540.28002633261906</v>
      </c>
      <c r="AY121" s="1">
        <f t="shared" si="51"/>
        <v>551.08562685927154</v>
      </c>
      <c r="AZ121" s="1">
        <f t="shared" si="51"/>
        <v>562.10733939645684</v>
      </c>
      <c r="BA121" s="1">
        <f t="shared" si="51"/>
        <v>573.34948618438602</v>
      </c>
      <c r="BB121" s="1">
        <f t="shared" si="51"/>
        <v>584.81647590807381</v>
      </c>
      <c r="BC121" s="1">
        <f t="shared" si="51"/>
        <v>596.51280542623522</v>
      </c>
      <c r="BD121" s="1">
        <f t="shared" si="51"/>
        <v>608.44306153475998</v>
      </c>
      <c r="BE121" s="1">
        <f t="shared" si="51"/>
        <v>620.61192276545512</v>
      </c>
      <c r="BF121" s="1">
        <f t="shared" si="51"/>
        <v>633.02416122076431</v>
      </c>
      <c r="BG121" s="1">
        <f t="shared" si="51"/>
        <v>645.6846444451794</v>
      </c>
      <c r="BH121" s="1">
        <f t="shared" si="51"/>
        <v>658.59833733408311</v>
      </c>
      <c r="BI121" s="1">
        <f t="shared" si="51"/>
        <v>671.77030408076473</v>
      </c>
      <c r="BJ121" s="1">
        <f t="shared" si="51"/>
        <v>685.20571016238011</v>
      </c>
      <c r="BK121" s="1">
        <f t="shared" si="51"/>
        <v>698.90982436562751</v>
      </c>
      <c r="BL121" s="1">
        <f t="shared" si="51"/>
        <v>712.88802085294026</v>
      </c>
      <c r="BM121" s="1">
        <f t="shared" si="51"/>
        <v>727.14578126999902</v>
      </c>
      <c r="BN121" s="1">
        <f t="shared" si="51"/>
        <v>741.68869689539906</v>
      </c>
      <c r="BO121" s="1">
        <f t="shared" si="51"/>
        <v>756.5224708333069</v>
      </c>
      <c r="BP121" s="1">
        <f t="shared" si="51"/>
        <v>771.65292024997348</v>
      </c>
      <c r="BQ121" s="1">
        <f t="shared" si="51"/>
        <v>787.08597865497302</v>
      </c>
      <c r="BR121" s="1">
        <f t="shared" si="51"/>
        <v>802.82769822807245</v>
      </c>
      <c r="BS121" s="1">
        <f t="shared" ref="BS121:CE121" si="52">SUM($E$16*BS55,$E$17*BS88)</f>
        <v>818.88425219263388</v>
      </c>
      <c r="BT121" s="1">
        <f t="shared" si="52"/>
        <v>835.26193723648657</v>
      </c>
      <c r="BU121" s="1">
        <f t="shared" si="52"/>
        <v>851.96717598121631</v>
      </c>
      <c r="BV121" s="1">
        <f t="shared" si="52"/>
        <v>869.00651950084068</v>
      </c>
      <c r="BW121" s="1">
        <f t="shared" si="52"/>
        <v>886.38664989085726</v>
      </c>
      <c r="BX121" s="1">
        <f t="shared" si="52"/>
        <v>904.11438288867453</v>
      </c>
      <c r="BY121" s="1">
        <f t="shared" si="52"/>
        <v>922.19667054644799</v>
      </c>
      <c r="BZ121" s="1">
        <f t="shared" si="52"/>
        <v>940.64060395737704</v>
      </c>
      <c r="CA121" s="1">
        <f t="shared" si="52"/>
        <v>959.45341603652446</v>
      </c>
      <c r="CB121" s="1">
        <f t="shared" si="52"/>
        <v>978.64248435725506</v>
      </c>
      <c r="CC121" s="1">
        <f t="shared" si="52"/>
        <v>998.21533404440004</v>
      </c>
      <c r="CD121" s="1">
        <f t="shared" si="52"/>
        <v>1018.1796407252882</v>
      </c>
      <c r="CE121" s="1">
        <f t="shared" si="52"/>
        <v>1038.5432335397936</v>
      </c>
    </row>
    <row r="122" spans="2:83" x14ac:dyDescent="0.35">
      <c r="B122">
        <f t="shared" si="49"/>
        <v>2026</v>
      </c>
      <c r="D122" t="s">
        <v>29</v>
      </c>
      <c r="G122" s="1">
        <f t="shared" ref="G122:AL122" si="53">SUM($E$16*G56,$E$17*G89)</f>
        <v>0</v>
      </c>
      <c r="H122" s="1">
        <f t="shared" si="53"/>
        <v>0</v>
      </c>
      <c r="I122" s="1">
        <f t="shared" si="53"/>
        <v>413.3630524079706</v>
      </c>
      <c r="J122" s="1">
        <f t="shared" si="53"/>
        <v>421.63031345613001</v>
      </c>
      <c r="K122" s="1">
        <f t="shared" si="53"/>
        <v>430.06291972525264</v>
      </c>
      <c r="L122" s="1">
        <f t="shared" si="53"/>
        <v>438.66417811975759</v>
      </c>
      <c r="M122" s="1">
        <f t="shared" si="53"/>
        <v>447.43746168215284</v>
      </c>
      <c r="N122" s="1">
        <f t="shared" si="53"/>
        <v>456.38621091579586</v>
      </c>
      <c r="O122" s="1">
        <f t="shared" si="53"/>
        <v>465.51393513411182</v>
      </c>
      <c r="P122" s="1">
        <f t="shared" si="53"/>
        <v>474.82421383679394</v>
      </c>
      <c r="Q122" s="1">
        <f t="shared" si="53"/>
        <v>484.32069811352989</v>
      </c>
      <c r="R122" s="1">
        <f t="shared" si="53"/>
        <v>494.00711207580048</v>
      </c>
      <c r="S122" s="1">
        <f t="shared" si="53"/>
        <v>503.88725431731649</v>
      </c>
      <c r="T122" s="1">
        <f t="shared" si="53"/>
        <v>513.96499940366277</v>
      </c>
      <c r="U122" s="1">
        <f t="shared" si="53"/>
        <v>524.24429939173604</v>
      </c>
      <c r="V122" s="1">
        <f t="shared" si="53"/>
        <v>534.72918537957071</v>
      </c>
      <c r="W122" s="1">
        <f t="shared" si="53"/>
        <v>545.42376908716221</v>
      </c>
      <c r="X122" s="1">
        <f t="shared" si="53"/>
        <v>556.33224446890529</v>
      </c>
      <c r="Y122" s="1">
        <f t="shared" si="53"/>
        <v>567.4588893582835</v>
      </c>
      <c r="Z122" s="1">
        <f t="shared" si="53"/>
        <v>578.80806714544929</v>
      </c>
      <c r="AA122" s="1">
        <f t="shared" si="53"/>
        <v>590.38422848835819</v>
      </c>
      <c r="AB122" s="1">
        <f t="shared" si="53"/>
        <v>602.19191305812535</v>
      </c>
      <c r="AC122" s="1">
        <f t="shared" si="53"/>
        <v>417.37121853307917</v>
      </c>
      <c r="AD122" s="1">
        <f t="shared" si="53"/>
        <v>425.71864290374072</v>
      </c>
      <c r="AE122" s="1">
        <f t="shared" si="53"/>
        <v>434.23301576181552</v>
      </c>
      <c r="AF122" s="1">
        <f t="shared" si="53"/>
        <v>442.91767607705185</v>
      </c>
      <c r="AG122" s="1">
        <f t="shared" si="53"/>
        <v>451.77602959859291</v>
      </c>
      <c r="AH122" s="1">
        <f t="shared" si="53"/>
        <v>460.81155019056473</v>
      </c>
      <c r="AI122" s="1">
        <f t="shared" si="53"/>
        <v>470.02778119437608</v>
      </c>
      <c r="AJ122" s="1">
        <f t="shared" si="53"/>
        <v>479.42833681826346</v>
      </c>
      <c r="AK122" s="1">
        <f t="shared" si="53"/>
        <v>489.01690355462881</v>
      </c>
      <c r="AL122" s="1">
        <f t="shared" si="53"/>
        <v>498.79724162572143</v>
      </c>
      <c r="AM122" s="1">
        <f t="shared" ref="AM122:BR122" si="54">SUM($E$16*AM56,$E$17*AM89)</f>
        <v>434.52725593967466</v>
      </c>
      <c r="AN122" s="1">
        <f t="shared" si="54"/>
        <v>443.21780105846807</v>
      </c>
      <c r="AO122" s="1">
        <f t="shared" si="54"/>
        <v>452.08215707963757</v>
      </c>
      <c r="AP122" s="1">
        <f t="shared" si="54"/>
        <v>461.12380022123028</v>
      </c>
      <c r="AQ122" s="1">
        <f t="shared" si="54"/>
        <v>470.34627622565489</v>
      </c>
      <c r="AR122" s="1">
        <f t="shared" si="54"/>
        <v>479.75320175016793</v>
      </c>
      <c r="AS122" s="1">
        <f t="shared" si="54"/>
        <v>489.34826578517135</v>
      </c>
      <c r="AT122" s="1">
        <f t="shared" si="54"/>
        <v>499.13523110087476</v>
      </c>
      <c r="AU122" s="1">
        <f t="shared" si="54"/>
        <v>509.11793572289224</v>
      </c>
      <c r="AV122" s="1">
        <f t="shared" si="54"/>
        <v>519.30029443735009</v>
      </c>
      <c r="AW122" s="1">
        <f t="shared" si="54"/>
        <v>529.68630032609724</v>
      </c>
      <c r="AX122" s="1">
        <f t="shared" si="54"/>
        <v>540.28002633261917</v>
      </c>
      <c r="AY122" s="1">
        <f t="shared" si="54"/>
        <v>551.08562685927154</v>
      </c>
      <c r="AZ122" s="1">
        <f t="shared" si="54"/>
        <v>562.10733939645695</v>
      </c>
      <c r="BA122" s="1">
        <f t="shared" si="54"/>
        <v>573.34948618438602</v>
      </c>
      <c r="BB122" s="1">
        <f t="shared" si="54"/>
        <v>584.81647590807381</v>
      </c>
      <c r="BC122" s="1">
        <f t="shared" si="54"/>
        <v>596.51280542623533</v>
      </c>
      <c r="BD122" s="1">
        <f t="shared" si="54"/>
        <v>608.44306153475998</v>
      </c>
      <c r="BE122" s="1">
        <f t="shared" si="54"/>
        <v>620.61192276545512</v>
      </c>
      <c r="BF122" s="1">
        <f t="shared" si="54"/>
        <v>633.02416122076431</v>
      </c>
      <c r="BG122" s="1">
        <f t="shared" si="54"/>
        <v>645.68464444517963</v>
      </c>
      <c r="BH122" s="1">
        <f t="shared" si="54"/>
        <v>658.59833733408311</v>
      </c>
      <c r="BI122" s="1">
        <f t="shared" si="54"/>
        <v>671.77030408076484</v>
      </c>
      <c r="BJ122" s="1">
        <f t="shared" si="54"/>
        <v>685.20571016238011</v>
      </c>
      <c r="BK122" s="1">
        <f t="shared" si="54"/>
        <v>698.90982436562763</v>
      </c>
      <c r="BL122" s="1">
        <f t="shared" si="54"/>
        <v>712.88802085294014</v>
      </c>
      <c r="BM122" s="1">
        <f t="shared" si="54"/>
        <v>727.14578126999902</v>
      </c>
      <c r="BN122" s="1">
        <f t="shared" si="54"/>
        <v>741.68869689539906</v>
      </c>
      <c r="BO122" s="1">
        <f t="shared" si="54"/>
        <v>756.52247083330701</v>
      </c>
      <c r="BP122" s="1">
        <f t="shared" si="54"/>
        <v>771.65292024997302</v>
      </c>
      <c r="BQ122" s="1">
        <f t="shared" si="54"/>
        <v>787.08597865497302</v>
      </c>
      <c r="BR122" s="1">
        <f t="shared" si="54"/>
        <v>802.82769822807245</v>
      </c>
      <c r="BS122" s="1">
        <f t="shared" ref="BS122:CE122" si="55">SUM($E$16*BS56,$E$17*BS89)</f>
        <v>818.88425219263399</v>
      </c>
      <c r="BT122" s="1">
        <f t="shared" si="55"/>
        <v>835.26193723648657</v>
      </c>
      <c r="BU122" s="1">
        <f t="shared" si="55"/>
        <v>851.96717598121631</v>
      </c>
      <c r="BV122" s="1">
        <f t="shared" si="55"/>
        <v>869.00651950084068</v>
      </c>
      <c r="BW122" s="1">
        <f t="shared" si="55"/>
        <v>886.3866498908576</v>
      </c>
      <c r="BX122" s="1">
        <f t="shared" si="55"/>
        <v>904.11438288867453</v>
      </c>
      <c r="BY122" s="1">
        <f t="shared" si="55"/>
        <v>922.1966705464481</v>
      </c>
      <c r="BZ122" s="1">
        <f t="shared" si="55"/>
        <v>940.64060395737715</v>
      </c>
      <c r="CA122" s="1">
        <f t="shared" si="55"/>
        <v>959.45341603652469</v>
      </c>
      <c r="CB122" s="1">
        <f t="shared" si="55"/>
        <v>978.64248435725494</v>
      </c>
      <c r="CC122" s="1">
        <f t="shared" si="55"/>
        <v>998.21533404440027</v>
      </c>
      <c r="CD122" s="1">
        <f t="shared" si="55"/>
        <v>1018.1796407252882</v>
      </c>
      <c r="CE122" s="1">
        <f t="shared" si="55"/>
        <v>1038.5432335397941</v>
      </c>
    </row>
    <row r="123" spans="2:83" x14ac:dyDescent="0.35">
      <c r="B123">
        <f t="shared" si="49"/>
        <v>2027</v>
      </c>
      <c r="D123" t="s">
        <v>29</v>
      </c>
      <c r="G123" s="1">
        <f t="shared" ref="G123:AL123" si="56">SUM($E$16*G57,$E$17*G90)</f>
        <v>0</v>
      </c>
      <c r="H123" s="1">
        <f t="shared" si="56"/>
        <v>0</v>
      </c>
      <c r="I123" s="1">
        <f t="shared" si="56"/>
        <v>0</v>
      </c>
      <c r="J123" s="1">
        <f t="shared" si="56"/>
        <v>415.8460344690111</v>
      </c>
      <c r="K123" s="1">
        <f t="shared" si="56"/>
        <v>424.16295515839136</v>
      </c>
      <c r="L123" s="1">
        <f t="shared" si="56"/>
        <v>432.64621426155912</v>
      </c>
      <c r="M123" s="1">
        <f t="shared" si="56"/>
        <v>441.29913854679035</v>
      </c>
      <c r="N123" s="1">
        <f t="shared" si="56"/>
        <v>450.12512131772615</v>
      </c>
      <c r="O123" s="1">
        <f t="shared" si="56"/>
        <v>459.12762374408067</v>
      </c>
      <c r="P123" s="1">
        <f t="shared" si="56"/>
        <v>468.31017621896234</v>
      </c>
      <c r="Q123" s="1">
        <f t="shared" si="56"/>
        <v>477.6763797433415</v>
      </c>
      <c r="R123" s="1">
        <f t="shared" si="56"/>
        <v>487.22990733820836</v>
      </c>
      <c r="S123" s="1">
        <f t="shared" si="56"/>
        <v>496.9745054849725</v>
      </c>
      <c r="T123" s="1">
        <f t="shared" si="56"/>
        <v>506.91399559467197</v>
      </c>
      <c r="U123" s="1">
        <f t="shared" si="56"/>
        <v>517.05227550656537</v>
      </c>
      <c r="V123" s="1">
        <f t="shared" si="56"/>
        <v>527.39332101669675</v>
      </c>
      <c r="W123" s="1">
        <f t="shared" si="56"/>
        <v>537.94118743703064</v>
      </c>
      <c r="X123" s="1">
        <f t="shared" si="56"/>
        <v>548.70001118577125</v>
      </c>
      <c r="Y123" s="1">
        <f t="shared" si="56"/>
        <v>559.67401140948664</v>
      </c>
      <c r="Z123" s="1">
        <f t="shared" si="56"/>
        <v>570.86749163767638</v>
      </c>
      <c r="AA123" s="1">
        <f t="shared" si="56"/>
        <v>582.28484147042991</v>
      </c>
      <c r="AB123" s="1">
        <f t="shared" si="56"/>
        <v>593.93053829983842</v>
      </c>
      <c r="AC123" s="1">
        <f t="shared" si="56"/>
        <v>605.8091490658353</v>
      </c>
      <c r="AD123" s="1">
        <f t="shared" si="56"/>
        <v>424.44131121790497</v>
      </c>
      <c r="AE123" s="1">
        <f t="shared" si="56"/>
        <v>432.930137442263</v>
      </c>
      <c r="AF123" s="1">
        <f t="shared" si="56"/>
        <v>441.58874019110829</v>
      </c>
      <c r="AG123" s="1">
        <f t="shared" si="56"/>
        <v>450.42051499493039</v>
      </c>
      <c r="AH123" s="1">
        <f t="shared" si="56"/>
        <v>459.42892529482901</v>
      </c>
      <c r="AI123" s="1">
        <f t="shared" si="56"/>
        <v>468.61750380072567</v>
      </c>
      <c r="AJ123" s="1">
        <f t="shared" si="56"/>
        <v>477.98985387674014</v>
      </c>
      <c r="AK123" s="1">
        <f t="shared" si="56"/>
        <v>487.54965095427491</v>
      </c>
      <c r="AL123" s="1">
        <f t="shared" si="56"/>
        <v>497.30064397336048</v>
      </c>
      <c r="AM123" s="1">
        <f t="shared" ref="AM123:BR123" si="57">SUM($E$16*AM57,$E$17*AM90)</f>
        <v>507.24665685282764</v>
      </c>
      <c r="AN123" s="1">
        <f t="shared" si="57"/>
        <v>443.21780105846813</v>
      </c>
      <c r="AO123" s="1">
        <f t="shared" si="57"/>
        <v>452.08215707963745</v>
      </c>
      <c r="AP123" s="1">
        <f t="shared" si="57"/>
        <v>461.12380022123028</v>
      </c>
      <c r="AQ123" s="1">
        <f t="shared" si="57"/>
        <v>470.34627622565483</v>
      </c>
      <c r="AR123" s="1">
        <f t="shared" si="57"/>
        <v>479.75320175016793</v>
      </c>
      <c r="AS123" s="1">
        <f t="shared" si="57"/>
        <v>489.34826578517124</v>
      </c>
      <c r="AT123" s="1">
        <f t="shared" si="57"/>
        <v>499.13523110087471</v>
      </c>
      <c r="AU123" s="1">
        <f t="shared" si="57"/>
        <v>509.11793572289218</v>
      </c>
      <c r="AV123" s="1">
        <f t="shared" si="57"/>
        <v>519.30029443735009</v>
      </c>
      <c r="AW123" s="1">
        <f t="shared" si="57"/>
        <v>529.68630032609701</v>
      </c>
      <c r="AX123" s="1">
        <f t="shared" si="57"/>
        <v>540.28002633261917</v>
      </c>
      <c r="AY123" s="1">
        <f t="shared" si="57"/>
        <v>551.08562685927154</v>
      </c>
      <c r="AZ123" s="1">
        <f t="shared" si="57"/>
        <v>562.10733939645695</v>
      </c>
      <c r="BA123" s="1">
        <f t="shared" si="57"/>
        <v>573.34948618438602</v>
      </c>
      <c r="BB123" s="1">
        <f t="shared" si="57"/>
        <v>584.81647590807393</v>
      </c>
      <c r="BC123" s="1">
        <f t="shared" si="57"/>
        <v>596.51280542623533</v>
      </c>
      <c r="BD123" s="1">
        <f t="shared" si="57"/>
        <v>608.44306153476009</v>
      </c>
      <c r="BE123" s="1">
        <f t="shared" si="57"/>
        <v>620.61192276545512</v>
      </c>
      <c r="BF123" s="1">
        <f t="shared" si="57"/>
        <v>633.02416122076431</v>
      </c>
      <c r="BG123" s="1">
        <f t="shared" si="57"/>
        <v>645.68464444517963</v>
      </c>
      <c r="BH123" s="1">
        <f t="shared" si="57"/>
        <v>658.59833733408323</v>
      </c>
      <c r="BI123" s="1">
        <f t="shared" si="57"/>
        <v>671.77030408076484</v>
      </c>
      <c r="BJ123" s="1">
        <f t="shared" si="57"/>
        <v>685.20571016238011</v>
      </c>
      <c r="BK123" s="1">
        <f t="shared" si="57"/>
        <v>698.90982436562763</v>
      </c>
      <c r="BL123" s="1">
        <f t="shared" si="57"/>
        <v>712.88802085294037</v>
      </c>
      <c r="BM123" s="1">
        <f t="shared" si="57"/>
        <v>727.14578126999891</v>
      </c>
      <c r="BN123" s="1">
        <f t="shared" si="57"/>
        <v>741.68869689539906</v>
      </c>
      <c r="BO123" s="1">
        <f t="shared" si="57"/>
        <v>756.52247083330701</v>
      </c>
      <c r="BP123" s="1">
        <f t="shared" si="57"/>
        <v>771.65292024997314</v>
      </c>
      <c r="BQ123" s="1">
        <f t="shared" si="57"/>
        <v>787.08597865497256</v>
      </c>
      <c r="BR123" s="1">
        <f t="shared" si="57"/>
        <v>802.82769822807245</v>
      </c>
      <c r="BS123" s="1">
        <f t="shared" ref="BS123:CE123" si="58">SUM($E$16*BS57,$E$17*BS90)</f>
        <v>818.88425219263399</v>
      </c>
      <c r="BT123" s="1">
        <f t="shared" si="58"/>
        <v>835.26193723648669</v>
      </c>
      <c r="BU123" s="1">
        <f t="shared" si="58"/>
        <v>851.96717598121631</v>
      </c>
      <c r="BV123" s="1">
        <f t="shared" si="58"/>
        <v>869.00651950084068</v>
      </c>
      <c r="BW123" s="1">
        <f t="shared" si="58"/>
        <v>886.3866498908576</v>
      </c>
      <c r="BX123" s="1">
        <f t="shared" si="58"/>
        <v>904.11438288867464</v>
      </c>
      <c r="BY123" s="1">
        <f t="shared" si="58"/>
        <v>922.1966705464481</v>
      </c>
      <c r="BZ123" s="1">
        <f t="shared" si="58"/>
        <v>940.64060395737715</v>
      </c>
      <c r="CA123" s="1">
        <f t="shared" si="58"/>
        <v>959.45341603652469</v>
      </c>
      <c r="CB123" s="1">
        <f t="shared" si="58"/>
        <v>978.64248435725517</v>
      </c>
      <c r="CC123" s="1">
        <f t="shared" si="58"/>
        <v>998.21533404440015</v>
      </c>
      <c r="CD123" s="1">
        <f t="shared" si="58"/>
        <v>1018.1796407252882</v>
      </c>
      <c r="CE123" s="1">
        <f t="shared" si="58"/>
        <v>1038.5432335397938</v>
      </c>
    </row>
    <row r="124" spans="2:83" x14ac:dyDescent="0.35">
      <c r="B124">
        <f t="shared" si="49"/>
        <v>2028</v>
      </c>
      <c r="D124" t="s">
        <v>29</v>
      </c>
      <c r="G124" s="1">
        <f t="shared" ref="G124:AL124" si="59">SUM($E$16*G58,$E$17*G91)</f>
        <v>0</v>
      </c>
      <c r="H124" s="1">
        <f t="shared" si="59"/>
        <v>0</v>
      </c>
      <c r="I124" s="1">
        <f t="shared" si="59"/>
        <v>0</v>
      </c>
      <c r="J124" s="1">
        <f t="shared" si="59"/>
        <v>0</v>
      </c>
      <c r="K124" s="1">
        <f t="shared" si="59"/>
        <v>418.34651051781287</v>
      </c>
      <c r="L124" s="1">
        <f t="shared" si="59"/>
        <v>426.71344072816913</v>
      </c>
      <c r="M124" s="1">
        <f t="shared" si="59"/>
        <v>435.24770954273254</v>
      </c>
      <c r="N124" s="1">
        <f t="shared" si="59"/>
        <v>443.95266373358709</v>
      </c>
      <c r="O124" s="1">
        <f t="shared" si="59"/>
        <v>452.83171700825892</v>
      </c>
      <c r="P124" s="1">
        <f t="shared" si="59"/>
        <v>461.88835134842407</v>
      </c>
      <c r="Q124" s="1">
        <f t="shared" si="59"/>
        <v>471.12611837539254</v>
      </c>
      <c r="R124" s="1">
        <f t="shared" si="59"/>
        <v>480.54864074290032</v>
      </c>
      <c r="S124" s="1">
        <f t="shared" si="59"/>
        <v>490.15961355775835</v>
      </c>
      <c r="T124" s="1">
        <f t="shared" si="59"/>
        <v>499.96280582891353</v>
      </c>
      <c r="U124" s="1">
        <f t="shared" si="59"/>
        <v>509.96206194549183</v>
      </c>
      <c r="V124" s="1">
        <f t="shared" si="59"/>
        <v>520.16130318440162</v>
      </c>
      <c r="W124" s="1">
        <f t="shared" si="59"/>
        <v>530.56452924808968</v>
      </c>
      <c r="X124" s="1">
        <f t="shared" si="59"/>
        <v>541.17581983305149</v>
      </c>
      <c r="Y124" s="1">
        <f t="shared" si="59"/>
        <v>551.99933622971253</v>
      </c>
      <c r="Z124" s="1">
        <f t="shared" si="59"/>
        <v>563.03932295430661</v>
      </c>
      <c r="AA124" s="1">
        <f t="shared" si="59"/>
        <v>574.30010941339287</v>
      </c>
      <c r="AB124" s="1">
        <f t="shared" si="59"/>
        <v>585.78611160166076</v>
      </c>
      <c r="AC124" s="1">
        <f t="shared" si="59"/>
        <v>597.50183383369392</v>
      </c>
      <c r="AD124" s="1">
        <f t="shared" si="59"/>
        <v>609.45187051036783</v>
      </c>
      <c r="AE124" s="1">
        <f t="shared" si="59"/>
        <v>431.63917565314136</v>
      </c>
      <c r="AF124" s="1">
        <f t="shared" si="59"/>
        <v>440.27195916620417</v>
      </c>
      <c r="AG124" s="1">
        <f t="shared" si="59"/>
        <v>449.07739834952827</v>
      </c>
      <c r="AH124" s="1">
        <f t="shared" si="59"/>
        <v>458.05894631651876</v>
      </c>
      <c r="AI124" s="1">
        <f t="shared" si="59"/>
        <v>467.22012524284918</v>
      </c>
      <c r="AJ124" s="1">
        <f t="shared" si="59"/>
        <v>476.56452774770617</v>
      </c>
      <c r="AK124" s="1">
        <f t="shared" si="59"/>
        <v>486.09581830266029</v>
      </c>
      <c r="AL124" s="1">
        <f t="shared" si="59"/>
        <v>495.81773466871346</v>
      </c>
      <c r="AM124" s="1">
        <f t="shared" ref="AM124:BR124" si="60">SUM($E$16*AM58,$E$17*AM91)</f>
        <v>505.73408936208779</v>
      </c>
      <c r="AN124" s="1">
        <f t="shared" si="60"/>
        <v>515.84877114932942</v>
      </c>
      <c r="AO124" s="1">
        <f t="shared" si="60"/>
        <v>452.08215707963757</v>
      </c>
      <c r="AP124" s="1">
        <f t="shared" si="60"/>
        <v>461.12380022123023</v>
      </c>
      <c r="AQ124" s="1">
        <f t="shared" si="60"/>
        <v>470.34627622565483</v>
      </c>
      <c r="AR124" s="1">
        <f t="shared" si="60"/>
        <v>479.75320175016793</v>
      </c>
      <c r="AS124" s="1">
        <f t="shared" si="60"/>
        <v>489.34826578517135</v>
      </c>
      <c r="AT124" s="1">
        <f t="shared" si="60"/>
        <v>499.13523110087465</v>
      </c>
      <c r="AU124" s="1">
        <f t="shared" si="60"/>
        <v>509.11793572289224</v>
      </c>
      <c r="AV124" s="1">
        <f t="shared" si="60"/>
        <v>519.30029443735009</v>
      </c>
      <c r="AW124" s="1">
        <f t="shared" si="60"/>
        <v>529.68630032609701</v>
      </c>
      <c r="AX124" s="1">
        <f t="shared" si="60"/>
        <v>540.28002633261895</v>
      </c>
      <c r="AY124" s="1">
        <f t="shared" si="60"/>
        <v>551.08562685927154</v>
      </c>
      <c r="AZ124" s="1">
        <f t="shared" si="60"/>
        <v>562.10733939645695</v>
      </c>
      <c r="BA124" s="1">
        <f t="shared" si="60"/>
        <v>573.34948618438614</v>
      </c>
      <c r="BB124" s="1">
        <f t="shared" si="60"/>
        <v>584.81647590807381</v>
      </c>
      <c r="BC124" s="1">
        <f t="shared" si="60"/>
        <v>596.51280542623533</v>
      </c>
      <c r="BD124" s="1">
        <f t="shared" si="60"/>
        <v>608.44306153475998</v>
      </c>
      <c r="BE124" s="1">
        <f t="shared" si="60"/>
        <v>620.61192276545535</v>
      </c>
      <c r="BF124" s="1">
        <f t="shared" si="60"/>
        <v>633.0241612207642</v>
      </c>
      <c r="BG124" s="1">
        <f t="shared" si="60"/>
        <v>645.68464444517963</v>
      </c>
      <c r="BH124" s="1">
        <f t="shared" si="60"/>
        <v>658.59833733408323</v>
      </c>
      <c r="BI124" s="1">
        <f t="shared" si="60"/>
        <v>671.77030408076484</v>
      </c>
      <c r="BJ124" s="1">
        <f t="shared" si="60"/>
        <v>685.20571016238</v>
      </c>
      <c r="BK124" s="1">
        <f t="shared" si="60"/>
        <v>698.90982436562786</v>
      </c>
      <c r="BL124" s="1">
        <f t="shared" si="60"/>
        <v>712.88802085294026</v>
      </c>
      <c r="BM124" s="1">
        <f t="shared" si="60"/>
        <v>727.14578126999913</v>
      </c>
      <c r="BN124" s="1">
        <f t="shared" si="60"/>
        <v>741.68869689539883</v>
      </c>
      <c r="BO124" s="1">
        <f t="shared" si="60"/>
        <v>756.52247083330701</v>
      </c>
      <c r="BP124" s="1">
        <f t="shared" si="60"/>
        <v>771.65292024997325</v>
      </c>
      <c r="BQ124" s="1">
        <f t="shared" si="60"/>
        <v>787.08597865497268</v>
      </c>
      <c r="BR124" s="1">
        <f t="shared" si="60"/>
        <v>802.82769822807199</v>
      </c>
      <c r="BS124" s="1">
        <f t="shared" ref="BS124:CE124" si="61">SUM($E$16*BS58,$E$17*BS91)</f>
        <v>818.88425219263399</v>
      </c>
      <c r="BT124" s="1">
        <f t="shared" si="61"/>
        <v>835.26193723648669</v>
      </c>
      <c r="BU124" s="1">
        <f t="shared" si="61"/>
        <v>851.96717598121631</v>
      </c>
      <c r="BV124" s="1">
        <f t="shared" si="61"/>
        <v>869.00651950084057</v>
      </c>
      <c r="BW124" s="1">
        <f t="shared" si="61"/>
        <v>886.38664989085748</v>
      </c>
      <c r="BX124" s="1">
        <f t="shared" si="61"/>
        <v>904.11438288867464</v>
      </c>
      <c r="BY124" s="1">
        <f t="shared" si="61"/>
        <v>922.19667054644822</v>
      </c>
      <c r="BZ124" s="1">
        <f t="shared" si="61"/>
        <v>940.64060395737692</v>
      </c>
      <c r="CA124" s="1">
        <f t="shared" si="61"/>
        <v>959.45341603652457</v>
      </c>
      <c r="CB124" s="1">
        <f t="shared" si="61"/>
        <v>978.64248435725506</v>
      </c>
      <c r="CC124" s="1">
        <f t="shared" si="61"/>
        <v>998.21533404440027</v>
      </c>
      <c r="CD124" s="1">
        <f t="shared" si="61"/>
        <v>1018.179640725288</v>
      </c>
      <c r="CE124" s="1">
        <f t="shared" si="61"/>
        <v>1038.5432335397938</v>
      </c>
    </row>
    <row r="125" spans="2:83" x14ac:dyDescent="0.35">
      <c r="B125">
        <f t="shared" si="49"/>
        <v>2029</v>
      </c>
      <c r="D125" t="s">
        <v>29</v>
      </c>
      <c r="G125" s="1">
        <f t="shared" ref="G125:AL125" si="62">SUM($E$16*G59,$E$17*G92)</f>
        <v>0</v>
      </c>
      <c r="H125" s="1">
        <f t="shared" si="62"/>
        <v>0</v>
      </c>
      <c r="I125" s="1">
        <f t="shared" si="62"/>
        <v>0</v>
      </c>
      <c r="J125" s="1">
        <f t="shared" si="62"/>
        <v>0</v>
      </c>
      <c r="K125" s="1">
        <f t="shared" si="62"/>
        <v>0</v>
      </c>
      <c r="L125" s="1">
        <f t="shared" si="62"/>
        <v>402.27187318547232</v>
      </c>
      <c r="M125" s="1">
        <f t="shared" si="62"/>
        <v>410.31731064918171</v>
      </c>
      <c r="N125" s="1">
        <f t="shared" si="62"/>
        <v>418.52365686216535</v>
      </c>
      <c r="O125" s="1">
        <f t="shared" si="62"/>
        <v>426.89412999940868</v>
      </c>
      <c r="P125" s="1">
        <f t="shared" si="62"/>
        <v>435.43201259939684</v>
      </c>
      <c r="Q125" s="1">
        <f t="shared" si="62"/>
        <v>444.1406528513848</v>
      </c>
      <c r="R125" s="1">
        <f t="shared" si="62"/>
        <v>453.02346590841256</v>
      </c>
      <c r="S125" s="1">
        <f t="shared" si="62"/>
        <v>462.08393522658071</v>
      </c>
      <c r="T125" s="1">
        <f t="shared" si="62"/>
        <v>471.32561393111234</v>
      </c>
      <c r="U125" s="1">
        <f t="shared" si="62"/>
        <v>480.75212620973457</v>
      </c>
      <c r="V125" s="1">
        <f t="shared" si="62"/>
        <v>490.3671687339293</v>
      </c>
      <c r="W125" s="1">
        <f t="shared" si="62"/>
        <v>500.17451210860781</v>
      </c>
      <c r="X125" s="1">
        <f t="shared" si="62"/>
        <v>510.17800235077999</v>
      </c>
      <c r="Y125" s="1">
        <f t="shared" si="62"/>
        <v>520.38156239779562</v>
      </c>
      <c r="Z125" s="1">
        <f t="shared" si="62"/>
        <v>530.78919364575154</v>
      </c>
      <c r="AA125" s="1">
        <f t="shared" si="62"/>
        <v>541.40497751866644</v>
      </c>
      <c r="AB125" s="1">
        <f t="shared" si="62"/>
        <v>552.23307706903984</v>
      </c>
      <c r="AC125" s="1">
        <f t="shared" si="62"/>
        <v>563.27773861042067</v>
      </c>
      <c r="AD125" s="1">
        <f t="shared" si="62"/>
        <v>574.54329338262903</v>
      </c>
      <c r="AE125" s="1">
        <f t="shared" si="62"/>
        <v>586.03415925028162</v>
      </c>
      <c r="AF125" s="1">
        <f t="shared" si="62"/>
        <v>436.36753361126722</v>
      </c>
      <c r="AG125" s="1">
        <f t="shared" si="62"/>
        <v>445.09488428349255</v>
      </c>
      <c r="AH125" s="1">
        <f t="shared" si="62"/>
        <v>453.99678196916238</v>
      </c>
      <c r="AI125" s="1">
        <f t="shared" si="62"/>
        <v>463.07671760854561</v>
      </c>
      <c r="AJ125" s="1">
        <f t="shared" si="62"/>
        <v>472.33825196071655</v>
      </c>
      <c r="AK125" s="1">
        <f t="shared" si="62"/>
        <v>481.78501699993086</v>
      </c>
      <c r="AL125" s="1">
        <f t="shared" si="62"/>
        <v>491.42071733992952</v>
      </c>
      <c r="AM125" s="1">
        <f t="shared" ref="AM125:BR125" si="63">SUM($E$16*AM59,$E$17*AM92)</f>
        <v>501.24913168672805</v>
      </c>
      <c r="AN125" s="1">
        <f t="shared" si="63"/>
        <v>511.27411432046267</v>
      </c>
      <c r="AO125" s="1">
        <f t="shared" si="63"/>
        <v>521.49959660687182</v>
      </c>
      <c r="AP125" s="1">
        <f t="shared" si="63"/>
        <v>461.12380022123028</v>
      </c>
      <c r="AQ125" s="1">
        <f t="shared" si="63"/>
        <v>470.34627622565483</v>
      </c>
      <c r="AR125" s="1">
        <f t="shared" si="63"/>
        <v>479.75320175016793</v>
      </c>
      <c r="AS125" s="1">
        <f t="shared" si="63"/>
        <v>489.34826578517129</v>
      </c>
      <c r="AT125" s="1">
        <f t="shared" si="63"/>
        <v>499.13523110087476</v>
      </c>
      <c r="AU125" s="1">
        <f t="shared" si="63"/>
        <v>509.11793572289213</v>
      </c>
      <c r="AV125" s="1">
        <f t="shared" si="63"/>
        <v>519.30029443735009</v>
      </c>
      <c r="AW125" s="1">
        <f t="shared" si="63"/>
        <v>529.68630032609713</v>
      </c>
      <c r="AX125" s="1">
        <f t="shared" si="63"/>
        <v>540.28002633261895</v>
      </c>
      <c r="AY125" s="1">
        <f t="shared" si="63"/>
        <v>551.08562685927131</v>
      </c>
      <c r="AZ125" s="1">
        <f t="shared" si="63"/>
        <v>562.10733939645706</v>
      </c>
      <c r="BA125" s="1">
        <f t="shared" si="63"/>
        <v>573.34948618438614</v>
      </c>
      <c r="BB125" s="1">
        <f t="shared" si="63"/>
        <v>584.81647590807393</v>
      </c>
      <c r="BC125" s="1">
        <f t="shared" si="63"/>
        <v>596.51280542623533</v>
      </c>
      <c r="BD125" s="1">
        <f t="shared" si="63"/>
        <v>608.44306153476009</v>
      </c>
      <c r="BE125" s="1">
        <f t="shared" si="63"/>
        <v>620.61192276545523</v>
      </c>
      <c r="BF125" s="1">
        <f t="shared" si="63"/>
        <v>633.02416122076443</v>
      </c>
      <c r="BG125" s="1">
        <f t="shared" si="63"/>
        <v>645.68464444517963</v>
      </c>
      <c r="BH125" s="1">
        <f t="shared" si="63"/>
        <v>658.59833733408323</v>
      </c>
      <c r="BI125" s="1">
        <f t="shared" si="63"/>
        <v>671.77030408076484</v>
      </c>
      <c r="BJ125" s="1">
        <f t="shared" si="63"/>
        <v>685.20571016238023</v>
      </c>
      <c r="BK125" s="1">
        <f t="shared" si="63"/>
        <v>698.90982436562763</v>
      </c>
      <c r="BL125" s="1">
        <f t="shared" si="63"/>
        <v>712.88802085294037</v>
      </c>
      <c r="BM125" s="1">
        <f t="shared" si="63"/>
        <v>727.14578126999913</v>
      </c>
      <c r="BN125" s="1">
        <f t="shared" si="63"/>
        <v>741.68869689539906</v>
      </c>
      <c r="BO125" s="1">
        <f t="shared" si="63"/>
        <v>756.5224708333069</v>
      </c>
      <c r="BP125" s="1">
        <f t="shared" si="63"/>
        <v>771.65292024997325</v>
      </c>
      <c r="BQ125" s="1">
        <f t="shared" si="63"/>
        <v>787.08597865497279</v>
      </c>
      <c r="BR125" s="1">
        <f t="shared" si="63"/>
        <v>802.82769822807211</v>
      </c>
      <c r="BS125" s="1">
        <f t="shared" ref="BS125:CE125" si="64">SUM($E$16*BS59,$E$17*BS92)</f>
        <v>818.88425219263354</v>
      </c>
      <c r="BT125" s="1">
        <f t="shared" si="64"/>
        <v>835.26193723648669</v>
      </c>
      <c r="BU125" s="1">
        <f t="shared" si="64"/>
        <v>851.96717598121631</v>
      </c>
      <c r="BV125" s="1">
        <f t="shared" si="64"/>
        <v>869.00651950084068</v>
      </c>
      <c r="BW125" s="1">
        <f t="shared" si="64"/>
        <v>886.38664989085737</v>
      </c>
      <c r="BX125" s="1">
        <f t="shared" si="64"/>
        <v>904.11438288867464</v>
      </c>
      <c r="BY125" s="1">
        <f t="shared" si="64"/>
        <v>922.19667054644822</v>
      </c>
      <c r="BZ125" s="1">
        <f t="shared" si="64"/>
        <v>940.64060395737727</v>
      </c>
      <c r="CA125" s="1">
        <f t="shared" si="64"/>
        <v>959.45341603652446</v>
      </c>
      <c r="CB125" s="1">
        <f t="shared" si="64"/>
        <v>978.64248435725517</v>
      </c>
      <c r="CC125" s="1">
        <f t="shared" si="64"/>
        <v>998.21533404440015</v>
      </c>
      <c r="CD125" s="1">
        <f t="shared" si="64"/>
        <v>1018.1796407252883</v>
      </c>
      <c r="CE125" s="1">
        <f t="shared" si="64"/>
        <v>1038.5432335397938</v>
      </c>
    </row>
    <row r="126" spans="2:83" x14ac:dyDescent="0.35">
      <c r="B126">
        <f t="shared" si="49"/>
        <v>2030</v>
      </c>
      <c r="D126" t="s">
        <v>29</v>
      </c>
      <c r="G126" s="1">
        <f t="shared" ref="G126:AL126" si="65">SUM($E$16*G60,$E$17*G93)</f>
        <v>0</v>
      </c>
      <c r="H126" s="1">
        <f t="shared" si="65"/>
        <v>0</v>
      </c>
      <c r="I126" s="1">
        <f t="shared" si="65"/>
        <v>0</v>
      </c>
      <c r="J126" s="1">
        <f t="shared" si="65"/>
        <v>0</v>
      </c>
      <c r="K126" s="1">
        <f t="shared" si="65"/>
        <v>0</v>
      </c>
      <c r="L126" s="1">
        <f t="shared" si="65"/>
        <v>0</v>
      </c>
      <c r="M126" s="1">
        <f t="shared" si="65"/>
        <v>386.92790799878219</v>
      </c>
      <c r="N126" s="1">
        <f t="shared" si="65"/>
        <v>394.66646615875777</v>
      </c>
      <c r="O126" s="1">
        <f t="shared" si="65"/>
        <v>402.55979548193295</v>
      </c>
      <c r="P126" s="1">
        <f t="shared" si="65"/>
        <v>410.61099139157159</v>
      </c>
      <c r="Q126" s="1">
        <f t="shared" si="65"/>
        <v>418.82321121940305</v>
      </c>
      <c r="R126" s="1">
        <f t="shared" si="65"/>
        <v>427.19967544379114</v>
      </c>
      <c r="S126" s="1">
        <f t="shared" si="65"/>
        <v>435.74366895266695</v>
      </c>
      <c r="T126" s="1">
        <f t="shared" si="65"/>
        <v>444.4585423317202</v>
      </c>
      <c r="U126" s="1">
        <f t="shared" si="65"/>
        <v>453.3477131783547</v>
      </c>
      <c r="V126" s="1">
        <f t="shared" si="65"/>
        <v>462.41466744192172</v>
      </c>
      <c r="W126" s="1">
        <f t="shared" si="65"/>
        <v>471.66296079076017</v>
      </c>
      <c r="X126" s="1">
        <f t="shared" si="65"/>
        <v>481.09622000657532</v>
      </c>
      <c r="Y126" s="1">
        <f t="shared" si="65"/>
        <v>490.71814440670693</v>
      </c>
      <c r="Z126" s="1">
        <f t="shared" si="65"/>
        <v>500.53250729484103</v>
      </c>
      <c r="AA126" s="1">
        <f t="shared" si="65"/>
        <v>510.5431574407379</v>
      </c>
      <c r="AB126" s="1">
        <f t="shared" si="65"/>
        <v>520.75402058955251</v>
      </c>
      <c r="AC126" s="1">
        <f t="shared" si="65"/>
        <v>531.16910100134362</v>
      </c>
      <c r="AD126" s="1">
        <f t="shared" si="65"/>
        <v>541.79248302137057</v>
      </c>
      <c r="AE126" s="1">
        <f t="shared" si="65"/>
        <v>552.62833268179793</v>
      </c>
      <c r="AF126" s="1">
        <f t="shared" si="65"/>
        <v>563.68089933543388</v>
      </c>
      <c r="AG126" s="1">
        <f t="shared" si="65"/>
        <v>441.22137293961919</v>
      </c>
      <c r="AH126" s="1">
        <f t="shared" si="65"/>
        <v>450.04580039841164</v>
      </c>
      <c r="AI126" s="1">
        <f t="shared" si="65"/>
        <v>459.0467164063798</v>
      </c>
      <c r="AJ126" s="1">
        <f t="shared" si="65"/>
        <v>468.22765073450739</v>
      </c>
      <c r="AK126" s="1">
        <f t="shared" si="65"/>
        <v>477.59220374919755</v>
      </c>
      <c r="AL126" s="1">
        <f t="shared" si="65"/>
        <v>487.14404782418154</v>
      </c>
      <c r="AM126" s="1">
        <f t="shared" ref="AM126:BR126" si="66">SUM($E$16*AM60,$E$17*AM93)</f>
        <v>496.88692878066524</v>
      </c>
      <c r="AN126" s="1">
        <f t="shared" si="66"/>
        <v>506.82466735627838</v>
      </c>
      <c r="AO126" s="1">
        <f t="shared" si="66"/>
        <v>516.96116070340406</v>
      </c>
      <c r="AP126" s="1">
        <f t="shared" si="66"/>
        <v>527.30038391747212</v>
      </c>
      <c r="AQ126" s="1">
        <f t="shared" si="66"/>
        <v>470.34627622565483</v>
      </c>
      <c r="AR126" s="1">
        <f t="shared" si="66"/>
        <v>479.75320175016788</v>
      </c>
      <c r="AS126" s="1">
        <f t="shared" si="66"/>
        <v>489.34826578517129</v>
      </c>
      <c r="AT126" s="1">
        <f t="shared" si="66"/>
        <v>499.13523110087471</v>
      </c>
      <c r="AU126" s="1">
        <f t="shared" si="66"/>
        <v>509.11793572289224</v>
      </c>
      <c r="AV126" s="1">
        <f t="shared" si="66"/>
        <v>519.30029443734998</v>
      </c>
      <c r="AW126" s="1">
        <f t="shared" si="66"/>
        <v>529.68630032609713</v>
      </c>
      <c r="AX126" s="1">
        <f t="shared" si="66"/>
        <v>540.28002633261895</v>
      </c>
      <c r="AY126" s="1">
        <f t="shared" si="66"/>
        <v>551.08562685927131</v>
      </c>
      <c r="AZ126" s="1">
        <f t="shared" si="66"/>
        <v>562.10733939645672</v>
      </c>
      <c r="BA126" s="1">
        <f t="shared" si="66"/>
        <v>573.34948618438625</v>
      </c>
      <c r="BB126" s="1">
        <f t="shared" si="66"/>
        <v>584.81647590807393</v>
      </c>
      <c r="BC126" s="1">
        <f t="shared" si="66"/>
        <v>596.51280542623545</v>
      </c>
      <c r="BD126" s="1">
        <f t="shared" si="66"/>
        <v>608.44306153476009</v>
      </c>
      <c r="BE126" s="1">
        <f t="shared" si="66"/>
        <v>620.61192276545535</v>
      </c>
      <c r="BF126" s="1">
        <f t="shared" si="66"/>
        <v>633.02416122076443</v>
      </c>
      <c r="BG126" s="1">
        <f t="shared" si="66"/>
        <v>645.68464444517974</v>
      </c>
      <c r="BH126" s="1">
        <f t="shared" si="66"/>
        <v>658.59833733408323</v>
      </c>
      <c r="BI126" s="1">
        <f t="shared" si="66"/>
        <v>671.77030408076484</v>
      </c>
      <c r="BJ126" s="1">
        <f t="shared" si="66"/>
        <v>685.20571016238023</v>
      </c>
      <c r="BK126" s="1">
        <f t="shared" si="66"/>
        <v>698.90982436562786</v>
      </c>
      <c r="BL126" s="1">
        <f t="shared" si="66"/>
        <v>712.88802085294026</v>
      </c>
      <c r="BM126" s="1">
        <f t="shared" si="66"/>
        <v>727.14578126999913</v>
      </c>
      <c r="BN126" s="1">
        <f t="shared" si="66"/>
        <v>741.68869689539906</v>
      </c>
      <c r="BO126" s="1">
        <f t="shared" si="66"/>
        <v>756.52247083330712</v>
      </c>
      <c r="BP126" s="1">
        <f t="shared" si="66"/>
        <v>771.65292024997314</v>
      </c>
      <c r="BQ126" s="1">
        <f t="shared" si="66"/>
        <v>787.08597865497268</v>
      </c>
      <c r="BR126" s="1">
        <f t="shared" si="66"/>
        <v>802.82769822807222</v>
      </c>
      <c r="BS126" s="1">
        <f t="shared" ref="BS126:CE126" si="67">SUM($E$16*BS60,$E$17*BS93)</f>
        <v>818.88425219263354</v>
      </c>
      <c r="BT126" s="1">
        <f t="shared" si="67"/>
        <v>835.26193723648623</v>
      </c>
      <c r="BU126" s="1">
        <f t="shared" si="67"/>
        <v>851.96717598121631</v>
      </c>
      <c r="BV126" s="1">
        <f t="shared" si="67"/>
        <v>869.00651950084068</v>
      </c>
      <c r="BW126" s="1">
        <f t="shared" si="67"/>
        <v>886.38664989085748</v>
      </c>
      <c r="BX126" s="1">
        <f t="shared" si="67"/>
        <v>904.11438288867464</v>
      </c>
      <c r="BY126" s="1">
        <f t="shared" si="67"/>
        <v>922.19667054644822</v>
      </c>
      <c r="BZ126" s="1">
        <f t="shared" si="67"/>
        <v>940.64060395737715</v>
      </c>
      <c r="CA126" s="1">
        <f t="shared" si="67"/>
        <v>959.4534160365248</v>
      </c>
      <c r="CB126" s="1">
        <f t="shared" si="67"/>
        <v>978.64248435725506</v>
      </c>
      <c r="CC126" s="1">
        <f t="shared" si="67"/>
        <v>998.21533404440027</v>
      </c>
      <c r="CD126" s="1">
        <f t="shared" si="67"/>
        <v>1018.1796407252882</v>
      </c>
      <c r="CE126" s="1">
        <f t="shared" si="67"/>
        <v>1038.5432335397941</v>
      </c>
    </row>
    <row r="127" spans="2:83" x14ac:dyDescent="0.35">
      <c r="B127">
        <f t="shared" si="49"/>
        <v>2031</v>
      </c>
      <c r="D127" t="s">
        <v>29</v>
      </c>
      <c r="G127" s="1">
        <f t="shared" ref="G127:AL127" si="68">SUM($E$16*G61,$E$17*G94)</f>
        <v>0</v>
      </c>
      <c r="H127" s="1">
        <f t="shared" si="68"/>
        <v>0</v>
      </c>
      <c r="I127" s="1">
        <f t="shared" si="68"/>
        <v>0</v>
      </c>
      <c r="J127" s="1">
        <f t="shared" si="68"/>
        <v>0</v>
      </c>
      <c r="K127" s="1">
        <f t="shared" si="68"/>
        <v>0</v>
      </c>
      <c r="L127" s="1">
        <f t="shared" si="68"/>
        <v>0</v>
      </c>
      <c r="M127" s="1">
        <f t="shared" si="68"/>
        <v>0</v>
      </c>
      <c r="N127" s="1">
        <f t="shared" si="68"/>
        <v>376.25560981568793</v>
      </c>
      <c r="O127" s="1">
        <f t="shared" si="68"/>
        <v>383.78072201200172</v>
      </c>
      <c r="P127" s="1">
        <f t="shared" si="68"/>
        <v>391.45633645224171</v>
      </c>
      <c r="Q127" s="1">
        <f t="shared" si="68"/>
        <v>399.2854631812865</v>
      </c>
      <c r="R127" s="1">
        <f t="shared" si="68"/>
        <v>407.27117244491228</v>
      </c>
      <c r="S127" s="1">
        <f t="shared" si="68"/>
        <v>415.41659589381055</v>
      </c>
      <c r="T127" s="1">
        <f t="shared" si="68"/>
        <v>423.72492781168677</v>
      </c>
      <c r="U127" s="1">
        <f t="shared" si="68"/>
        <v>432.19942636792041</v>
      </c>
      <c r="V127" s="1">
        <f t="shared" si="68"/>
        <v>440.8434148952789</v>
      </c>
      <c r="W127" s="1">
        <f t="shared" si="68"/>
        <v>449.66028319318445</v>
      </c>
      <c r="X127" s="1">
        <f t="shared" si="68"/>
        <v>458.65348885704816</v>
      </c>
      <c r="Y127" s="1">
        <f t="shared" si="68"/>
        <v>467.82655863418898</v>
      </c>
      <c r="Z127" s="1">
        <f t="shared" si="68"/>
        <v>477.18308980687289</v>
      </c>
      <c r="AA127" s="1">
        <f t="shared" si="68"/>
        <v>486.72675160301026</v>
      </c>
      <c r="AB127" s="1">
        <f t="shared" si="68"/>
        <v>496.46128663507056</v>
      </c>
      <c r="AC127" s="1">
        <f t="shared" si="68"/>
        <v>506.39051236777186</v>
      </c>
      <c r="AD127" s="1">
        <f t="shared" si="68"/>
        <v>516.51832261512732</v>
      </c>
      <c r="AE127" s="1">
        <f t="shared" si="68"/>
        <v>526.84868906742997</v>
      </c>
      <c r="AF127" s="1">
        <f t="shared" si="68"/>
        <v>537.38566284877857</v>
      </c>
      <c r="AG127" s="1">
        <f t="shared" si="68"/>
        <v>548.133376105754</v>
      </c>
      <c r="AH127" s="1">
        <f t="shared" si="68"/>
        <v>444.99216277656416</v>
      </c>
      <c r="AI127" s="1">
        <f t="shared" si="68"/>
        <v>453.89200603209542</v>
      </c>
      <c r="AJ127" s="1">
        <f t="shared" si="68"/>
        <v>462.96984615273732</v>
      </c>
      <c r="AK127" s="1">
        <f t="shared" si="68"/>
        <v>472.22924307579206</v>
      </c>
      <c r="AL127" s="1">
        <f t="shared" si="68"/>
        <v>481.67382793730792</v>
      </c>
      <c r="AM127" s="1">
        <f t="shared" ref="AM127:BR127" si="69">SUM($E$16*AM61,$E$17*AM94)</f>
        <v>491.30730449605403</v>
      </c>
      <c r="AN127" s="1">
        <f t="shared" si="69"/>
        <v>501.1334505859752</v>
      </c>
      <c r="AO127" s="1">
        <f t="shared" si="69"/>
        <v>511.15611959769456</v>
      </c>
      <c r="AP127" s="1">
        <f t="shared" si="69"/>
        <v>521.37924198964856</v>
      </c>
      <c r="AQ127" s="1">
        <f t="shared" si="69"/>
        <v>531.80682682944155</v>
      </c>
      <c r="AR127" s="1">
        <f t="shared" si="69"/>
        <v>479.75320175016799</v>
      </c>
      <c r="AS127" s="1">
        <f t="shared" si="69"/>
        <v>489.34826578517124</v>
      </c>
      <c r="AT127" s="1">
        <f t="shared" si="69"/>
        <v>499.13523110087471</v>
      </c>
      <c r="AU127" s="1">
        <f t="shared" si="69"/>
        <v>509.11793572289218</v>
      </c>
      <c r="AV127" s="1">
        <f t="shared" si="69"/>
        <v>519.30029443735009</v>
      </c>
      <c r="AW127" s="1">
        <f t="shared" si="69"/>
        <v>529.68630032609701</v>
      </c>
      <c r="AX127" s="1">
        <f t="shared" si="69"/>
        <v>540.28002633261895</v>
      </c>
      <c r="AY127" s="1">
        <f t="shared" si="69"/>
        <v>551.08562685927143</v>
      </c>
      <c r="AZ127" s="1">
        <f t="shared" si="69"/>
        <v>562.10733939645672</v>
      </c>
      <c r="BA127" s="1">
        <f t="shared" si="69"/>
        <v>573.34948618438591</v>
      </c>
      <c r="BB127" s="1">
        <f t="shared" si="69"/>
        <v>584.81647590807393</v>
      </c>
      <c r="BC127" s="1">
        <f t="shared" si="69"/>
        <v>596.51280542623533</v>
      </c>
      <c r="BD127" s="1">
        <f t="shared" si="69"/>
        <v>608.44306153476009</v>
      </c>
      <c r="BE127" s="1">
        <f t="shared" si="69"/>
        <v>620.61192276545535</v>
      </c>
      <c r="BF127" s="1">
        <f t="shared" si="69"/>
        <v>633.02416122076443</v>
      </c>
      <c r="BG127" s="1">
        <f t="shared" si="69"/>
        <v>645.68464444517974</v>
      </c>
      <c r="BH127" s="1">
        <f t="shared" si="69"/>
        <v>658.59833733408334</v>
      </c>
      <c r="BI127" s="1">
        <f t="shared" si="69"/>
        <v>671.77030408076496</v>
      </c>
      <c r="BJ127" s="1">
        <f t="shared" si="69"/>
        <v>685.20571016238023</v>
      </c>
      <c r="BK127" s="1">
        <f t="shared" si="69"/>
        <v>698.90982436562786</v>
      </c>
      <c r="BL127" s="1">
        <f t="shared" si="69"/>
        <v>712.88802085294037</v>
      </c>
      <c r="BM127" s="1">
        <f t="shared" si="69"/>
        <v>727.14578126999913</v>
      </c>
      <c r="BN127" s="1">
        <f t="shared" si="69"/>
        <v>741.68869689539918</v>
      </c>
      <c r="BO127" s="1">
        <f t="shared" si="69"/>
        <v>756.52247083330712</v>
      </c>
      <c r="BP127" s="1">
        <f t="shared" si="69"/>
        <v>771.65292024997325</v>
      </c>
      <c r="BQ127" s="1">
        <f t="shared" si="69"/>
        <v>787.08597865497268</v>
      </c>
      <c r="BR127" s="1">
        <f t="shared" si="69"/>
        <v>802.82769822807222</v>
      </c>
      <c r="BS127" s="1">
        <f t="shared" ref="BS127:CE127" si="70">SUM($E$16*BS61,$E$17*BS94)</f>
        <v>818.88425219263365</v>
      </c>
      <c r="BT127" s="1">
        <f t="shared" si="70"/>
        <v>835.26193723648635</v>
      </c>
      <c r="BU127" s="1">
        <f t="shared" si="70"/>
        <v>851.96717598121597</v>
      </c>
      <c r="BV127" s="1">
        <f t="shared" si="70"/>
        <v>869.00651950084068</v>
      </c>
      <c r="BW127" s="1">
        <f t="shared" si="70"/>
        <v>886.3866498908576</v>
      </c>
      <c r="BX127" s="1">
        <f t="shared" si="70"/>
        <v>904.11438288867464</v>
      </c>
      <c r="BY127" s="1">
        <f t="shared" si="70"/>
        <v>922.1966705464481</v>
      </c>
      <c r="BZ127" s="1">
        <f t="shared" si="70"/>
        <v>940.64060395737715</v>
      </c>
      <c r="CA127" s="1">
        <f t="shared" si="70"/>
        <v>959.45341603652469</v>
      </c>
      <c r="CB127" s="1">
        <f t="shared" si="70"/>
        <v>978.64248435725517</v>
      </c>
      <c r="CC127" s="1">
        <f t="shared" si="70"/>
        <v>998.21533404440015</v>
      </c>
      <c r="CD127" s="1">
        <f t="shared" si="70"/>
        <v>1018.1796407252882</v>
      </c>
      <c r="CE127" s="1">
        <f t="shared" si="70"/>
        <v>1038.5432335397941</v>
      </c>
    </row>
    <row r="128" spans="2:83" x14ac:dyDescent="0.35">
      <c r="B128">
        <f t="shared" si="49"/>
        <v>2032</v>
      </c>
      <c r="D128" t="s">
        <v>29</v>
      </c>
      <c r="G128" s="1">
        <f t="shared" ref="G128:AL128" si="71">SUM($E$16*G62,$E$17*G95)</f>
        <v>0</v>
      </c>
      <c r="H128" s="1">
        <f t="shared" si="71"/>
        <v>0</v>
      </c>
      <c r="I128" s="1">
        <f t="shared" si="71"/>
        <v>0</v>
      </c>
      <c r="J128" s="1">
        <f t="shared" si="71"/>
        <v>0</v>
      </c>
      <c r="K128" s="1">
        <f t="shared" si="71"/>
        <v>0</v>
      </c>
      <c r="L128" s="1">
        <f t="shared" si="71"/>
        <v>0</v>
      </c>
      <c r="M128" s="1">
        <f t="shared" si="71"/>
        <v>0</v>
      </c>
      <c r="N128" s="1">
        <f t="shared" si="71"/>
        <v>0</v>
      </c>
      <c r="O128" s="1">
        <f t="shared" si="71"/>
        <v>365.89206197422783</v>
      </c>
      <c r="P128" s="1">
        <f t="shared" si="71"/>
        <v>373.20990321371238</v>
      </c>
      <c r="Q128" s="1">
        <f t="shared" si="71"/>
        <v>380.67410127798667</v>
      </c>
      <c r="R128" s="1">
        <f t="shared" si="71"/>
        <v>388.2875833035464</v>
      </c>
      <c r="S128" s="1">
        <f t="shared" si="71"/>
        <v>396.05333496961725</v>
      </c>
      <c r="T128" s="1">
        <f t="shared" si="71"/>
        <v>403.97440166900964</v>
      </c>
      <c r="U128" s="1">
        <f t="shared" si="71"/>
        <v>412.05388970238982</v>
      </c>
      <c r="V128" s="1">
        <f t="shared" si="71"/>
        <v>420.29496749643761</v>
      </c>
      <c r="W128" s="1">
        <f t="shared" si="71"/>
        <v>428.70086684636635</v>
      </c>
      <c r="X128" s="1">
        <f t="shared" si="71"/>
        <v>437.27488418329369</v>
      </c>
      <c r="Y128" s="1">
        <f t="shared" si="71"/>
        <v>446.02038186695961</v>
      </c>
      <c r="Z128" s="1">
        <f t="shared" si="71"/>
        <v>454.94078950429872</v>
      </c>
      <c r="AA128" s="1">
        <f t="shared" si="71"/>
        <v>464.03960529438473</v>
      </c>
      <c r="AB128" s="1">
        <f t="shared" si="71"/>
        <v>473.32039740027244</v>
      </c>
      <c r="AC128" s="1">
        <f t="shared" si="71"/>
        <v>482.78680534827788</v>
      </c>
      <c r="AD128" s="1">
        <f t="shared" si="71"/>
        <v>492.44254145524337</v>
      </c>
      <c r="AE128" s="1">
        <f t="shared" si="71"/>
        <v>502.29139228434826</v>
      </c>
      <c r="AF128" s="1">
        <f t="shared" si="71"/>
        <v>512.33722013003523</v>
      </c>
      <c r="AG128" s="1">
        <f t="shared" si="71"/>
        <v>522.58396453263595</v>
      </c>
      <c r="AH128" s="1">
        <f t="shared" si="71"/>
        <v>533.03564382328864</v>
      </c>
      <c r="AI128" s="1">
        <f t="shared" si="71"/>
        <v>448.92283494062514</v>
      </c>
      <c r="AJ128" s="1">
        <f t="shared" si="71"/>
        <v>457.90129163943766</v>
      </c>
      <c r="AK128" s="1">
        <f t="shared" si="71"/>
        <v>467.05931747222644</v>
      </c>
      <c r="AL128" s="1">
        <f t="shared" si="71"/>
        <v>476.4005038216709</v>
      </c>
      <c r="AM128" s="1">
        <f t="shared" ref="AM128:BR128" si="72">SUM($E$16*AM62,$E$17*AM95)</f>
        <v>485.92851389810431</v>
      </c>
      <c r="AN128" s="1">
        <f t="shared" si="72"/>
        <v>495.64708417606641</v>
      </c>
      <c r="AO128" s="1">
        <f t="shared" si="72"/>
        <v>505.56002585958777</v>
      </c>
      <c r="AP128" s="1">
        <f t="shared" si="72"/>
        <v>515.67122637677937</v>
      </c>
      <c r="AQ128" s="1">
        <f t="shared" si="72"/>
        <v>525.984650904315</v>
      </c>
      <c r="AR128" s="1">
        <f t="shared" si="72"/>
        <v>536.5043439224014</v>
      </c>
      <c r="AS128" s="1">
        <f t="shared" si="72"/>
        <v>489.34826578517129</v>
      </c>
      <c r="AT128" s="1">
        <f t="shared" si="72"/>
        <v>499.13523110087465</v>
      </c>
      <c r="AU128" s="1">
        <f t="shared" si="72"/>
        <v>509.11793572289218</v>
      </c>
      <c r="AV128" s="1">
        <f t="shared" si="72"/>
        <v>519.30029443734998</v>
      </c>
      <c r="AW128" s="1">
        <f t="shared" si="72"/>
        <v>529.68630032609701</v>
      </c>
      <c r="AX128" s="1">
        <f t="shared" si="72"/>
        <v>540.28002633261895</v>
      </c>
      <c r="AY128" s="1">
        <f t="shared" si="72"/>
        <v>551.08562685927131</v>
      </c>
      <c r="AZ128" s="1">
        <f t="shared" si="72"/>
        <v>562.10733939645684</v>
      </c>
      <c r="BA128" s="1">
        <f t="shared" si="72"/>
        <v>573.3494861843858</v>
      </c>
      <c r="BB128" s="1">
        <f t="shared" si="72"/>
        <v>584.81647590807358</v>
      </c>
      <c r="BC128" s="1">
        <f t="shared" si="72"/>
        <v>596.51280542623545</v>
      </c>
      <c r="BD128" s="1">
        <f t="shared" si="72"/>
        <v>608.44306153476009</v>
      </c>
      <c r="BE128" s="1">
        <f t="shared" si="72"/>
        <v>620.61192276545535</v>
      </c>
      <c r="BF128" s="1">
        <f t="shared" si="72"/>
        <v>633.02416122076443</v>
      </c>
      <c r="BG128" s="1">
        <f t="shared" si="72"/>
        <v>645.68464444517963</v>
      </c>
      <c r="BH128" s="1">
        <f t="shared" si="72"/>
        <v>658.59833733408334</v>
      </c>
      <c r="BI128" s="1">
        <f t="shared" si="72"/>
        <v>671.77030408076507</v>
      </c>
      <c r="BJ128" s="1">
        <f t="shared" si="72"/>
        <v>685.20571016238023</v>
      </c>
      <c r="BK128" s="1">
        <f t="shared" si="72"/>
        <v>698.90982436562786</v>
      </c>
      <c r="BL128" s="1">
        <f t="shared" si="72"/>
        <v>712.88802085294037</v>
      </c>
      <c r="BM128" s="1">
        <f t="shared" si="72"/>
        <v>727.14578126999913</v>
      </c>
      <c r="BN128" s="1">
        <f t="shared" si="72"/>
        <v>741.68869689539906</v>
      </c>
      <c r="BO128" s="1">
        <f t="shared" si="72"/>
        <v>756.52247083330712</v>
      </c>
      <c r="BP128" s="1">
        <f t="shared" si="72"/>
        <v>771.65292024997325</v>
      </c>
      <c r="BQ128" s="1">
        <f t="shared" si="72"/>
        <v>787.08597865497279</v>
      </c>
      <c r="BR128" s="1">
        <f t="shared" si="72"/>
        <v>802.82769822807199</v>
      </c>
      <c r="BS128" s="1">
        <f t="shared" ref="BS128:CE128" si="73">SUM($E$16*BS62,$E$17*BS95)</f>
        <v>818.88425219263354</v>
      </c>
      <c r="BT128" s="1">
        <f t="shared" si="73"/>
        <v>835.26193723648635</v>
      </c>
      <c r="BU128" s="1">
        <f t="shared" si="73"/>
        <v>851.96717598121597</v>
      </c>
      <c r="BV128" s="1">
        <f t="shared" si="73"/>
        <v>869.00651950084034</v>
      </c>
      <c r="BW128" s="1">
        <f t="shared" si="73"/>
        <v>886.3866498908576</v>
      </c>
      <c r="BX128" s="1">
        <f t="shared" si="73"/>
        <v>904.11438288867475</v>
      </c>
      <c r="BY128" s="1">
        <f t="shared" si="73"/>
        <v>922.19667054644822</v>
      </c>
      <c r="BZ128" s="1">
        <f t="shared" si="73"/>
        <v>940.64060395737715</v>
      </c>
      <c r="CA128" s="1">
        <f t="shared" si="73"/>
        <v>959.4534160365248</v>
      </c>
      <c r="CB128" s="1">
        <f t="shared" si="73"/>
        <v>978.64248435725517</v>
      </c>
      <c r="CC128" s="1">
        <f t="shared" si="73"/>
        <v>998.21533404440038</v>
      </c>
      <c r="CD128" s="1">
        <f t="shared" si="73"/>
        <v>1018.1796407252882</v>
      </c>
      <c r="CE128" s="1">
        <f t="shared" si="73"/>
        <v>1038.5432335397941</v>
      </c>
    </row>
    <row r="129" spans="2:83" x14ac:dyDescent="0.35">
      <c r="B129">
        <f t="shared" si="49"/>
        <v>2033</v>
      </c>
      <c r="D129" t="s">
        <v>29</v>
      </c>
      <c r="G129" s="1">
        <f t="shared" ref="G129:AL129" si="74">SUM($E$16*G63,$E$17*G96)</f>
        <v>0</v>
      </c>
      <c r="H129" s="1">
        <f t="shared" si="74"/>
        <v>0</v>
      </c>
      <c r="I129" s="1">
        <f t="shared" si="74"/>
        <v>0</v>
      </c>
      <c r="J129" s="1">
        <f t="shared" si="74"/>
        <v>0</v>
      </c>
      <c r="K129" s="1">
        <f t="shared" si="74"/>
        <v>0</v>
      </c>
      <c r="L129" s="1">
        <f t="shared" si="74"/>
        <v>0</v>
      </c>
      <c r="M129" s="1">
        <f t="shared" si="74"/>
        <v>0</v>
      </c>
      <c r="N129" s="1">
        <f t="shared" si="74"/>
        <v>0</v>
      </c>
      <c r="O129" s="1">
        <f t="shared" si="74"/>
        <v>0</v>
      </c>
      <c r="P129" s="1">
        <f t="shared" si="74"/>
        <v>359.53802902344813</v>
      </c>
      <c r="Q129" s="1">
        <f t="shared" si="74"/>
        <v>366.72878960391711</v>
      </c>
      <c r="R129" s="1">
        <f t="shared" si="74"/>
        <v>374.06336539599545</v>
      </c>
      <c r="S129" s="1">
        <f t="shared" si="74"/>
        <v>381.54463270391534</v>
      </c>
      <c r="T129" s="1">
        <f t="shared" si="74"/>
        <v>389.17552535799359</v>
      </c>
      <c r="U129" s="1">
        <f t="shared" si="74"/>
        <v>396.95903586515351</v>
      </c>
      <c r="V129" s="1">
        <f t="shared" si="74"/>
        <v>404.8982165824566</v>
      </c>
      <c r="W129" s="1">
        <f t="shared" si="74"/>
        <v>412.99618091410571</v>
      </c>
      <c r="X129" s="1">
        <f t="shared" si="74"/>
        <v>421.25610453238778</v>
      </c>
      <c r="Y129" s="1">
        <f t="shared" si="74"/>
        <v>429.68122662303557</v>
      </c>
      <c r="Z129" s="1">
        <f t="shared" si="74"/>
        <v>438.27485115549632</v>
      </c>
      <c r="AA129" s="1">
        <f t="shared" si="74"/>
        <v>447.04034817860617</v>
      </c>
      <c r="AB129" s="1">
        <f t="shared" si="74"/>
        <v>455.98115514217835</v>
      </c>
      <c r="AC129" s="1">
        <f t="shared" si="74"/>
        <v>465.10077824502184</v>
      </c>
      <c r="AD129" s="1">
        <f t="shared" si="74"/>
        <v>474.40279380992234</v>
      </c>
      <c r="AE129" s="1">
        <f t="shared" si="74"/>
        <v>483.8908496861207</v>
      </c>
      <c r="AF129" s="1">
        <f t="shared" si="74"/>
        <v>493.5686666798432</v>
      </c>
      <c r="AG129" s="1">
        <f t="shared" si="74"/>
        <v>503.44004001344007</v>
      </c>
      <c r="AH129" s="1">
        <f t="shared" si="74"/>
        <v>513.50884081370884</v>
      </c>
      <c r="AI129" s="1">
        <f t="shared" si="74"/>
        <v>523.77901762998295</v>
      </c>
      <c r="AJ129" s="1">
        <f t="shared" si="74"/>
        <v>452.77276335228333</v>
      </c>
      <c r="AK129" s="1">
        <f t="shared" si="74"/>
        <v>461.82821861932899</v>
      </c>
      <c r="AL129" s="1">
        <f t="shared" si="74"/>
        <v>471.06478299171556</v>
      </c>
      <c r="AM129" s="1">
        <f t="shared" ref="AM129:BR129" si="75">SUM($E$16*AM63,$E$17*AM96)</f>
        <v>480.4860786515498</v>
      </c>
      <c r="AN129" s="1">
        <f t="shared" si="75"/>
        <v>490.09580022458084</v>
      </c>
      <c r="AO129" s="1">
        <f t="shared" si="75"/>
        <v>499.8977162290725</v>
      </c>
      <c r="AP129" s="1">
        <f t="shared" si="75"/>
        <v>509.89567055365393</v>
      </c>
      <c r="AQ129" s="1">
        <f t="shared" si="75"/>
        <v>520.09358396472692</v>
      </c>
      <c r="AR129" s="1">
        <f t="shared" si="75"/>
        <v>530.4954556440216</v>
      </c>
      <c r="AS129" s="1">
        <f t="shared" si="75"/>
        <v>541.10536475690196</v>
      </c>
      <c r="AT129" s="1">
        <f t="shared" si="75"/>
        <v>499.13523110087471</v>
      </c>
      <c r="AU129" s="1">
        <f t="shared" si="75"/>
        <v>509.11793572289213</v>
      </c>
      <c r="AV129" s="1">
        <f t="shared" si="75"/>
        <v>519.30029443734998</v>
      </c>
      <c r="AW129" s="1">
        <f t="shared" si="75"/>
        <v>529.68630032609701</v>
      </c>
      <c r="AX129" s="1">
        <f t="shared" si="75"/>
        <v>540.28002633261906</v>
      </c>
      <c r="AY129" s="1">
        <f t="shared" si="75"/>
        <v>551.0856268592712</v>
      </c>
      <c r="AZ129" s="1">
        <f t="shared" si="75"/>
        <v>562.10733939645672</v>
      </c>
      <c r="BA129" s="1">
        <f t="shared" si="75"/>
        <v>573.34948618438591</v>
      </c>
      <c r="BB129" s="1">
        <f t="shared" si="75"/>
        <v>584.81647590807358</v>
      </c>
      <c r="BC129" s="1">
        <f t="shared" si="75"/>
        <v>596.51280542623499</v>
      </c>
      <c r="BD129" s="1">
        <f t="shared" si="75"/>
        <v>608.44306153476009</v>
      </c>
      <c r="BE129" s="1">
        <f t="shared" si="75"/>
        <v>620.61192276545535</v>
      </c>
      <c r="BF129" s="1">
        <f t="shared" si="75"/>
        <v>633.02416122076443</v>
      </c>
      <c r="BG129" s="1">
        <f t="shared" si="75"/>
        <v>645.68464444517963</v>
      </c>
      <c r="BH129" s="1">
        <f t="shared" si="75"/>
        <v>658.59833733408323</v>
      </c>
      <c r="BI129" s="1">
        <f t="shared" si="75"/>
        <v>671.77030408076484</v>
      </c>
      <c r="BJ129" s="1">
        <f t="shared" si="75"/>
        <v>685.20571016238023</v>
      </c>
      <c r="BK129" s="1">
        <f t="shared" si="75"/>
        <v>698.90982436562774</v>
      </c>
      <c r="BL129" s="1">
        <f t="shared" si="75"/>
        <v>712.88802085294037</v>
      </c>
      <c r="BM129" s="1">
        <f t="shared" si="75"/>
        <v>727.14578126999913</v>
      </c>
      <c r="BN129" s="1">
        <f t="shared" si="75"/>
        <v>741.68869689539918</v>
      </c>
      <c r="BO129" s="1">
        <f t="shared" si="75"/>
        <v>756.52247083330701</v>
      </c>
      <c r="BP129" s="1">
        <f t="shared" si="75"/>
        <v>771.65292024997325</v>
      </c>
      <c r="BQ129" s="1">
        <f t="shared" si="75"/>
        <v>787.08597865497268</v>
      </c>
      <c r="BR129" s="1">
        <f t="shared" si="75"/>
        <v>802.82769822807222</v>
      </c>
      <c r="BS129" s="1">
        <f t="shared" ref="BS129:CE129" si="76">SUM($E$16*BS63,$E$17*BS96)</f>
        <v>818.88425219263343</v>
      </c>
      <c r="BT129" s="1">
        <f t="shared" si="76"/>
        <v>835.26193723648635</v>
      </c>
      <c r="BU129" s="1">
        <f t="shared" si="76"/>
        <v>851.96717598121609</v>
      </c>
      <c r="BV129" s="1">
        <f t="shared" si="76"/>
        <v>869.00651950084034</v>
      </c>
      <c r="BW129" s="1">
        <f t="shared" si="76"/>
        <v>886.38664989085703</v>
      </c>
      <c r="BX129" s="1">
        <f t="shared" si="76"/>
        <v>904.11438288867475</v>
      </c>
      <c r="BY129" s="1">
        <f t="shared" si="76"/>
        <v>922.19667054644833</v>
      </c>
      <c r="BZ129" s="1">
        <f t="shared" si="76"/>
        <v>940.64060395737727</v>
      </c>
      <c r="CA129" s="1">
        <f t="shared" si="76"/>
        <v>959.4534160365248</v>
      </c>
      <c r="CB129" s="1">
        <f t="shared" si="76"/>
        <v>978.6424843572554</v>
      </c>
      <c r="CC129" s="1">
        <f t="shared" si="76"/>
        <v>998.21533404440038</v>
      </c>
      <c r="CD129" s="1">
        <f t="shared" si="76"/>
        <v>1018.1796407252884</v>
      </c>
      <c r="CE129" s="1">
        <f t="shared" si="76"/>
        <v>1038.5432335397941</v>
      </c>
    </row>
    <row r="130" spans="2:83" x14ac:dyDescent="0.35">
      <c r="B130">
        <f t="shared" si="49"/>
        <v>2034</v>
      </c>
      <c r="D130" t="s">
        <v>29</v>
      </c>
      <c r="G130" s="1">
        <f t="shared" ref="G130:AL130" si="77">SUM($E$16*G64,$E$17*G97)</f>
        <v>0</v>
      </c>
      <c r="H130" s="1">
        <f t="shared" si="77"/>
        <v>0</v>
      </c>
      <c r="I130" s="1">
        <f t="shared" si="77"/>
        <v>0</v>
      </c>
      <c r="J130" s="1">
        <f t="shared" si="77"/>
        <v>0</v>
      </c>
      <c r="K130" s="1">
        <f t="shared" si="77"/>
        <v>0</v>
      </c>
      <c r="L130" s="1">
        <f t="shared" si="77"/>
        <v>0</v>
      </c>
      <c r="M130" s="1">
        <f t="shared" si="77"/>
        <v>0</v>
      </c>
      <c r="N130" s="1">
        <f t="shared" si="77"/>
        <v>0</v>
      </c>
      <c r="O130" s="1">
        <f t="shared" si="77"/>
        <v>0</v>
      </c>
      <c r="P130" s="1">
        <f t="shared" si="77"/>
        <v>0</v>
      </c>
      <c r="Q130" s="1">
        <f t="shared" si="77"/>
        <v>352.80550761714005</v>
      </c>
      <c r="R130" s="1">
        <f t="shared" si="77"/>
        <v>359.86161776948285</v>
      </c>
      <c r="S130" s="1">
        <f t="shared" si="77"/>
        <v>367.05885012487249</v>
      </c>
      <c r="T130" s="1">
        <f t="shared" si="77"/>
        <v>374.40002712736998</v>
      </c>
      <c r="U130" s="1">
        <f t="shared" si="77"/>
        <v>381.88802766991739</v>
      </c>
      <c r="V130" s="1">
        <f t="shared" si="77"/>
        <v>389.52578822331577</v>
      </c>
      <c r="W130" s="1">
        <f t="shared" si="77"/>
        <v>397.31630398778213</v>
      </c>
      <c r="X130" s="1">
        <f t="shared" si="77"/>
        <v>405.2626300675376</v>
      </c>
      <c r="Y130" s="1">
        <f t="shared" si="77"/>
        <v>413.3678826688884</v>
      </c>
      <c r="Z130" s="1">
        <f t="shared" si="77"/>
        <v>421.63524032226616</v>
      </c>
      <c r="AA130" s="1">
        <f t="shared" si="77"/>
        <v>430.06794512871153</v>
      </c>
      <c r="AB130" s="1">
        <f t="shared" si="77"/>
        <v>438.66930403128572</v>
      </c>
      <c r="AC130" s="1">
        <f t="shared" si="77"/>
        <v>447.44269011191147</v>
      </c>
      <c r="AD130" s="1">
        <f t="shared" si="77"/>
        <v>456.39154391414968</v>
      </c>
      <c r="AE130" s="1">
        <f t="shared" si="77"/>
        <v>465.5193747924327</v>
      </c>
      <c r="AF130" s="1">
        <f t="shared" si="77"/>
        <v>474.82976228828124</v>
      </c>
      <c r="AG130" s="1">
        <f t="shared" si="77"/>
        <v>484.32635753404696</v>
      </c>
      <c r="AH130" s="1">
        <f t="shared" si="77"/>
        <v>494.01288468472791</v>
      </c>
      <c r="AI130" s="1">
        <f t="shared" si="77"/>
        <v>503.89314237842245</v>
      </c>
      <c r="AJ130" s="1">
        <f t="shared" si="77"/>
        <v>513.97100522599089</v>
      </c>
      <c r="AK130" s="1">
        <f t="shared" si="77"/>
        <v>456.61680613789292</v>
      </c>
      <c r="AL130" s="1">
        <f t="shared" si="77"/>
        <v>465.74914226065079</v>
      </c>
      <c r="AM130" s="1">
        <f t="shared" ref="AM130:BR130" si="78">SUM($E$16*AM64,$E$17*AM97)</f>
        <v>475.06412510586375</v>
      </c>
      <c r="AN130" s="1">
        <f t="shared" si="78"/>
        <v>484.565407607981</v>
      </c>
      <c r="AO130" s="1">
        <f t="shared" si="78"/>
        <v>494.25671576014065</v>
      </c>
      <c r="AP130" s="1">
        <f t="shared" si="78"/>
        <v>504.14185007534348</v>
      </c>
      <c r="AQ130" s="1">
        <f t="shared" si="78"/>
        <v>514.22468707685039</v>
      </c>
      <c r="AR130" s="1">
        <f t="shared" si="78"/>
        <v>524.50918081838722</v>
      </c>
      <c r="AS130" s="1">
        <f t="shared" si="78"/>
        <v>534.99936443475508</v>
      </c>
      <c r="AT130" s="1">
        <f t="shared" si="78"/>
        <v>545.69935172345015</v>
      </c>
      <c r="AU130" s="1">
        <f t="shared" si="78"/>
        <v>509.11793572289224</v>
      </c>
      <c r="AV130" s="1">
        <f t="shared" si="78"/>
        <v>519.30029443734998</v>
      </c>
      <c r="AW130" s="1">
        <f t="shared" si="78"/>
        <v>529.68630032609713</v>
      </c>
      <c r="AX130" s="1">
        <f t="shared" si="78"/>
        <v>540.28002633261895</v>
      </c>
      <c r="AY130" s="1">
        <f t="shared" si="78"/>
        <v>551.08562685927143</v>
      </c>
      <c r="AZ130" s="1">
        <f t="shared" si="78"/>
        <v>562.10733939645672</v>
      </c>
      <c r="BA130" s="1">
        <f t="shared" si="78"/>
        <v>573.34948618438591</v>
      </c>
      <c r="BB130" s="1">
        <f t="shared" si="78"/>
        <v>584.8164759080737</v>
      </c>
      <c r="BC130" s="1">
        <f t="shared" si="78"/>
        <v>596.5128054262351</v>
      </c>
      <c r="BD130" s="1">
        <f t="shared" si="78"/>
        <v>608.44306153475986</v>
      </c>
      <c r="BE130" s="1">
        <f t="shared" si="78"/>
        <v>620.61192276545535</v>
      </c>
      <c r="BF130" s="1">
        <f t="shared" si="78"/>
        <v>633.02416122076443</v>
      </c>
      <c r="BG130" s="1">
        <f t="shared" si="78"/>
        <v>645.68464444517963</v>
      </c>
      <c r="BH130" s="1">
        <f t="shared" si="78"/>
        <v>658.59833733408323</v>
      </c>
      <c r="BI130" s="1">
        <f t="shared" si="78"/>
        <v>671.77030408076496</v>
      </c>
      <c r="BJ130" s="1">
        <f t="shared" si="78"/>
        <v>685.20571016238023</v>
      </c>
      <c r="BK130" s="1">
        <f t="shared" si="78"/>
        <v>698.90982436562797</v>
      </c>
      <c r="BL130" s="1">
        <f t="shared" si="78"/>
        <v>712.88802085294037</v>
      </c>
      <c r="BM130" s="1">
        <f t="shared" si="78"/>
        <v>727.14578126999913</v>
      </c>
      <c r="BN130" s="1">
        <f t="shared" si="78"/>
        <v>741.68869689539918</v>
      </c>
      <c r="BO130" s="1">
        <f t="shared" si="78"/>
        <v>756.52247083330712</v>
      </c>
      <c r="BP130" s="1">
        <f t="shared" si="78"/>
        <v>771.65292024997325</v>
      </c>
      <c r="BQ130" s="1">
        <f t="shared" si="78"/>
        <v>787.08597865497279</v>
      </c>
      <c r="BR130" s="1">
        <f t="shared" si="78"/>
        <v>802.82769822807211</v>
      </c>
      <c r="BS130" s="1">
        <f t="shared" ref="BS130:CE130" si="79">SUM($E$16*BS64,$E$17*BS97)</f>
        <v>818.88425219263365</v>
      </c>
      <c r="BT130" s="1">
        <f t="shared" si="79"/>
        <v>835.26193723648612</v>
      </c>
      <c r="BU130" s="1">
        <f t="shared" si="79"/>
        <v>851.96717598121597</v>
      </c>
      <c r="BV130" s="1">
        <f t="shared" si="79"/>
        <v>869.00651950084034</v>
      </c>
      <c r="BW130" s="1">
        <f t="shared" si="79"/>
        <v>886.38664989085714</v>
      </c>
      <c r="BX130" s="1">
        <f t="shared" si="79"/>
        <v>904.1143828886743</v>
      </c>
      <c r="BY130" s="1">
        <f t="shared" si="79"/>
        <v>922.19667054644833</v>
      </c>
      <c r="BZ130" s="1">
        <f t="shared" si="79"/>
        <v>940.64060395737727</v>
      </c>
      <c r="CA130" s="1">
        <f t="shared" si="79"/>
        <v>959.4534160365248</v>
      </c>
      <c r="CB130" s="1">
        <f t="shared" si="79"/>
        <v>978.64248435725528</v>
      </c>
      <c r="CC130" s="1">
        <f t="shared" si="79"/>
        <v>998.21533404440038</v>
      </c>
      <c r="CD130" s="1">
        <f t="shared" si="79"/>
        <v>1018.1796407252884</v>
      </c>
      <c r="CE130" s="1">
        <f t="shared" si="79"/>
        <v>1038.5432335397943</v>
      </c>
    </row>
    <row r="131" spans="2:83" x14ac:dyDescent="0.35">
      <c r="B131">
        <f t="shared" si="49"/>
        <v>2035</v>
      </c>
      <c r="D131" t="s">
        <v>29</v>
      </c>
      <c r="G131" s="1">
        <f t="shared" ref="G131:AL131" si="80">SUM($E$16*G65,$E$17*G98)</f>
        <v>0</v>
      </c>
      <c r="H131" s="1">
        <f t="shared" si="80"/>
        <v>0</v>
      </c>
      <c r="I131" s="1">
        <f t="shared" si="80"/>
        <v>0</v>
      </c>
      <c r="J131" s="1">
        <f t="shared" si="80"/>
        <v>0</v>
      </c>
      <c r="K131" s="1">
        <f t="shared" si="80"/>
        <v>0</v>
      </c>
      <c r="L131" s="1">
        <f t="shared" si="80"/>
        <v>0</v>
      </c>
      <c r="M131" s="1">
        <f t="shared" si="80"/>
        <v>0</v>
      </c>
      <c r="N131" s="1">
        <f t="shared" si="80"/>
        <v>0</v>
      </c>
      <c r="O131" s="1">
        <f t="shared" si="80"/>
        <v>0</v>
      </c>
      <c r="P131" s="1">
        <f t="shared" si="80"/>
        <v>0</v>
      </c>
      <c r="Q131" s="1">
        <f t="shared" si="80"/>
        <v>0</v>
      </c>
      <c r="R131" s="1">
        <f t="shared" si="80"/>
        <v>347.86420785256723</v>
      </c>
      <c r="S131" s="1">
        <f t="shared" si="80"/>
        <v>354.82149200961862</v>
      </c>
      <c r="T131" s="1">
        <f t="shared" si="80"/>
        <v>361.91792184981091</v>
      </c>
      <c r="U131" s="1">
        <f t="shared" si="80"/>
        <v>369.15628028680715</v>
      </c>
      <c r="V131" s="1">
        <f t="shared" si="80"/>
        <v>376.5394058925433</v>
      </c>
      <c r="W131" s="1">
        <f t="shared" si="80"/>
        <v>384.07019401039418</v>
      </c>
      <c r="X131" s="1">
        <f t="shared" si="80"/>
        <v>391.75159789060211</v>
      </c>
      <c r="Y131" s="1">
        <f t="shared" si="80"/>
        <v>399.58662984841402</v>
      </c>
      <c r="Z131" s="1">
        <f t="shared" si="80"/>
        <v>407.57836244538237</v>
      </c>
      <c r="AA131" s="1">
        <f t="shared" si="80"/>
        <v>415.72992969429004</v>
      </c>
      <c r="AB131" s="1">
        <f t="shared" si="80"/>
        <v>424.04452828817585</v>
      </c>
      <c r="AC131" s="1">
        <f t="shared" si="80"/>
        <v>432.52541885393924</v>
      </c>
      <c r="AD131" s="1">
        <f t="shared" si="80"/>
        <v>441.17592723101808</v>
      </c>
      <c r="AE131" s="1">
        <f t="shared" si="80"/>
        <v>449.99944577563849</v>
      </c>
      <c r="AF131" s="1">
        <f t="shared" si="80"/>
        <v>458.99943469115124</v>
      </c>
      <c r="AG131" s="1">
        <f t="shared" si="80"/>
        <v>468.1794233849742</v>
      </c>
      <c r="AH131" s="1">
        <f t="shared" si="80"/>
        <v>477.54301185267377</v>
      </c>
      <c r="AI131" s="1">
        <f t="shared" si="80"/>
        <v>487.09387208972726</v>
      </c>
      <c r="AJ131" s="1">
        <f t="shared" si="80"/>
        <v>496.83574953152174</v>
      </c>
      <c r="AK131" s="1">
        <f t="shared" si="80"/>
        <v>506.77246452215218</v>
      </c>
      <c r="AL131" s="1">
        <f t="shared" si="80"/>
        <v>460.45358162847634</v>
      </c>
      <c r="AM131" s="1">
        <f t="shared" ref="AM131:BR131" si="81">SUM($E$16*AM65,$E$17*AM98)</f>
        <v>469.66265326104588</v>
      </c>
      <c r="AN131" s="1">
        <f t="shared" si="81"/>
        <v>479.05590632626672</v>
      </c>
      <c r="AO131" s="1">
        <f t="shared" si="81"/>
        <v>488.63702445279205</v>
      </c>
      <c r="AP131" s="1">
        <f t="shared" si="81"/>
        <v>498.40976494184793</v>
      </c>
      <c r="AQ131" s="1">
        <f t="shared" si="81"/>
        <v>508.37796024068496</v>
      </c>
      <c r="AR131" s="1">
        <f t="shared" si="81"/>
        <v>518.54551944549871</v>
      </c>
      <c r="AS131" s="1">
        <f t="shared" si="81"/>
        <v>528.91642983440852</v>
      </c>
      <c r="AT131" s="1">
        <f t="shared" si="81"/>
        <v>539.49475843109678</v>
      </c>
      <c r="AU131" s="1">
        <f t="shared" si="81"/>
        <v>550.28465359971869</v>
      </c>
      <c r="AV131" s="1">
        <f t="shared" si="81"/>
        <v>519.3002944373502</v>
      </c>
      <c r="AW131" s="1">
        <f t="shared" si="81"/>
        <v>529.68630032609713</v>
      </c>
      <c r="AX131" s="1">
        <f t="shared" si="81"/>
        <v>540.28002633261906</v>
      </c>
      <c r="AY131" s="1">
        <f t="shared" si="81"/>
        <v>551.08562685927143</v>
      </c>
      <c r="AZ131" s="1">
        <f t="shared" si="81"/>
        <v>562.10733939645684</v>
      </c>
      <c r="BA131" s="1">
        <f t="shared" si="81"/>
        <v>573.34948618438591</v>
      </c>
      <c r="BB131" s="1">
        <f t="shared" si="81"/>
        <v>584.8164759080737</v>
      </c>
      <c r="BC131" s="1">
        <f t="shared" si="81"/>
        <v>596.51280542623522</v>
      </c>
      <c r="BD131" s="1">
        <f t="shared" si="81"/>
        <v>608.44306153475986</v>
      </c>
      <c r="BE131" s="1">
        <f t="shared" si="81"/>
        <v>620.61192276545501</v>
      </c>
      <c r="BF131" s="1">
        <f t="shared" si="81"/>
        <v>633.02416122076443</v>
      </c>
      <c r="BG131" s="1">
        <f t="shared" si="81"/>
        <v>645.68464444517974</v>
      </c>
      <c r="BH131" s="1">
        <f t="shared" si="81"/>
        <v>658.59833733408334</v>
      </c>
      <c r="BI131" s="1">
        <f t="shared" si="81"/>
        <v>671.77030408076496</v>
      </c>
      <c r="BJ131" s="1">
        <f t="shared" si="81"/>
        <v>685.20571016238023</v>
      </c>
      <c r="BK131" s="1">
        <f t="shared" si="81"/>
        <v>698.90982436562786</v>
      </c>
      <c r="BL131" s="1">
        <f t="shared" si="81"/>
        <v>712.88802085294049</v>
      </c>
      <c r="BM131" s="1">
        <f t="shared" si="81"/>
        <v>727.14578126999925</v>
      </c>
      <c r="BN131" s="1">
        <f t="shared" si="81"/>
        <v>741.68869689539918</v>
      </c>
      <c r="BO131" s="1">
        <f t="shared" si="81"/>
        <v>756.52247083330712</v>
      </c>
      <c r="BP131" s="1">
        <f t="shared" si="81"/>
        <v>771.65292024997336</v>
      </c>
      <c r="BQ131" s="1">
        <f t="shared" si="81"/>
        <v>787.08597865497268</v>
      </c>
      <c r="BR131" s="1">
        <f t="shared" si="81"/>
        <v>802.82769822807222</v>
      </c>
      <c r="BS131" s="1">
        <f t="shared" ref="BS131:CE131" si="82">SUM($E$16*BS65,$E$17*BS98)</f>
        <v>818.88425219263365</v>
      </c>
      <c r="BT131" s="1">
        <f t="shared" si="82"/>
        <v>835.26193723648635</v>
      </c>
      <c r="BU131" s="1">
        <f t="shared" si="82"/>
        <v>851.96717598121597</v>
      </c>
      <c r="BV131" s="1">
        <f t="shared" si="82"/>
        <v>869.00651950084034</v>
      </c>
      <c r="BW131" s="1">
        <f t="shared" si="82"/>
        <v>886.38664989085714</v>
      </c>
      <c r="BX131" s="1">
        <f t="shared" si="82"/>
        <v>904.1143828886743</v>
      </c>
      <c r="BY131" s="1">
        <f t="shared" si="82"/>
        <v>922.19667054644776</v>
      </c>
      <c r="BZ131" s="1">
        <f t="shared" si="82"/>
        <v>940.64060395737727</v>
      </c>
      <c r="CA131" s="1">
        <f t="shared" si="82"/>
        <v>959.4534160365248</v>
      </c>
      <c r="CB131" s="1">
        <f t="shared" si="82"/>
        <v>978.6424843572554</v>
      </c>
      <c r="CC131" s="1">
        <f t="shared" si="82"/>
        <v>998.21533404440038</v>
      </c>
      <c r="CD131" s="1">
        <f t="shared" si="82"/>
        <v>1018.1796407252884</v>
      </c>
      <c r="CE131" s="1">
        <f t="shared" si="82"/>
        <v>1038.5432335397943</v>
      </c>
    </row>
    <row r="132" spans="2:83" x14ac:dyDescent="0.35">
      <c r="B132">
        <f t="shared" si="49"/>
        <v>2036</v>
      </c>
      <c r="D132" t="s">
        <v>29</v>
      </c>
      <c r="G132" s="1">
        <f t="shared" ref="G132:AL132" si="83">SUM($E$16*G66,$E$17*G99)</f>
        <v>0</v>
      </c>
      <c r="H132" s="1">
        <f t="shared" si="83"/>
        <v>0</v>
      </c>
      <c r="I132" s="1">
        <f t="shared" si="83"/>
        <v>0</v>
      </c>
      <c r="J132" s="1">
        <f t="shared" si="83"/>
        <v>0</v>
      </c>
      <c r="K132" s="1">
        <f t="shared" si="83"/>
        <v>0</v>
      </c>
      <c r="L132" s="1">
        <f t="shared" si="83"/>
        <v>0</v>
      </c>
      <c r="M132" s="1">
        <f t="shared" si="83"/>
        <v>0</v>
      </c>
      <c r="N132" s="1">
        <f t="shared" si="83"/>
        <v>0</v>
      </c>
      <c r="O132" s="1">
        <f t="shared" si="83"/>
        <v>0</v>
      </c>
      <c r="P132" s="1">
        <f t="shared" si="83"/>
        <v>0</v>
      </c>
      <c r="Q132" s="1">
        <f t="shared" si="83"/>
        <v>0</v>
      </c>
      <c r="R132" s="1">
        <f t="shared" si="83"/>
        <v>0</v>
      </c>
      <c r="S132" s="1">
        <f t="shared" si="83"/>
        <v>346.62780683627767</v>
      </c>
      <c r="T132" s="1">
        <f t="shared" si="83"/>
        <v>353.56036297300324</v>
      </c>
      <c r="U132" s="1">
        <f t="shared" si="83"/>
        <v>360.63157023246333</v>
      </c>
      <c r="V132" s="1">
        <f t="shared" si="83"/>
        <v>367.84420163711258</v>
      </c>
      <c r="W132" s="1">
        <f t="shared" si="83"/>
        <v>375.20108566985482</v>
      </c>
      <c r="X132" s="1">
        <f t="shared" si="83"/>
        <v>382.70510738325191</v>
      </c>
      <c r="Y132" s="1">
        <f t="shared" si="83"/>
        <v>390.35920953091698</v>
      </c>
      <c r="Z132" s="1">
        <f t="shared" si="83"/>
        <v>398.1663937215352</v>
      </c>
      <c r="AA132" s="1">
        <f t="shared" si="83"/>
        <v>406.12972159596598</v>
      </c>
      <c r="AB132" s="1">
        <f t="shared" si="83"/>
        <v>414.25231602788529</v>
      </c>
      <c r="AC132" s="1">
        <f t="shared" si="83"/>
        <v>422.53736234844303</v>
      </c>
      <c r="AD132" s="1">
        <f t="shared" si="83"/>
        <v>430.9881095954118</v>
      </c>
      <c r="AE132" s="1">
        <f t="shared" si="83"/>
        <v>439.60787178732016</v>
      </c>
      <c r="AF132" s="1">
        <f t="shared" si="83"/>
        <v>448.4000292230665</v>
      </c>
      <c r="AG132" s="1">
        <f t="shared" si="83"/>
        <v>457.36802980752788</v>
      </c>
      <c r="AH132" s="1">
        <f t="shared" si="83"/>
        <v>466.51539040367828</v>
      </c>
      <c r="AI132" s="1">
        <f t="shared" si="83"/>
        <v>475.84569821175194</v>
      </c>
      <c r="AJ132" s="1">
        <f t="shared" si="83"/>
        <v>485.36261217598701</v>
      </c>
      <c r="AK132" s="1">
        <f t="shared" si="83"/>
        <v>495.06986441950676</v>
      </c>
      <c r="AL132" s="1">
        <f t="shared" si="83"/>
        <v>504.97126170789682</v>
      </c>
      <c r="AM132" s="1">
        <f t="shared" ref="AM132:BR132" si="84">SUM($E$16*AM66,$E$17*AM99)</f>
        <v>464.54128738737131</v>
      </c>
      <c r="AN132" s="1">
        <f t="shared" si="84"/>
        <v>473.83211313511873</v>
      </c>
      <c r="AO132" s="1">
        <f t="shared" si="84"/>
        <v>483.30875539782107</v>
      </c>
      <c r="AP132" s="1">
        <f t="shared" si="84"/>
        <v>492.97493050577748</v>
      </c>
      <c r="AQ132" s="1">
        <f t="shared" si="84"/>
        <v>502.83442911589304</v>
      </c>
      <c r="AR132" s="1">
        <f t="shared" si="84"/>
        <v>512.89111769821091</v>
      </c>
      <c r="AS132" s="1">
        <f t="shared" si="84"/>
        <v>523.14894005217525</v>
      </c>
      <c r="AT132" s="1">
        <f t="shared" si="84"/>
        <v>533.61191885321853</v>
      </c>
      <c r="AU132" s="1">
        <f t="shared" si="84"/>
        <v>544.28415723028297</v>
      </c>
      <c r="AV132" s="1">
        <f t="shared" si="84"/>
        <v>555.16984037488862</v>
      </c>
      <c r="AW132" s="1">
        <f t="shared" si="84"/>
        <v>529.68630032609713</v>
      </c>
      <c r="AX132" s="1">
        <f t="shared" si="84"/>
        <v>540.28002633261895</v>
      </c>
      <c r="AY132" s="1">
        <f t="shared" si="84"/>
        <v>551.08562685927143</v>
      </c>
      <c r="AZ132" s="1">
        <f t="shared" si="84"/>
        <v>562.10733939645684</v>
      </c>
      <c r="BA132" s="1">
        <f t="shared" si="84"/>
        <v>573.34948618438602</v>
      </c>
      <c r="BB132" s="1">
        <f t="shared" si="84"/>
        <v>584.81647590807358</v>
      </c>
      <c r="BC132" s="1">
        <f t="shared" si="84"/>
        <v>596.51280542623522</v>
      </c>
      <c r="BD132" s="1">
        <f t="shared" si="84"/>
        <v>608.44306153475986</v>
      </c>
      <c r="BE132" s="1">
        <f t="shared" si="84"/>
        <v>620.61192276545501</v>
      </c>
      <c r="BF132" s="1">
        <f t="shared" si="84"/>
        <v>633.0241612207642</v>
      </c>
      <c r="BG132" s="1">
        <f t="shared" si="84"/>
        <v>645.68464444517974</v>
      </c>
      <c r="BH132" s="1">
        <f t="shared" si="84"/>
        <v>658.59833733408334</v>
      </c>
      <c r="BI132" s="1">
        <f t="shared" si="84"/>
        <v>671.77030408076507</v>
      </c>
      <c r="BJ132" s="1">
        <f t="shared" si="84"/>
        <v>685.20571016238023</v>
      </c>
      <c r="BK132" s="1">
        <f t="shared" si="84"/>
        <v>698.90982436562797</v>
      </c>
      <c r="BL132" s="1">
        <f t="shared" si="84"/>
        <v>712.88802085294049</v>
      </c>
      <c r="BM132" s="1">
        <f t="shared" si="84"/>
        <v>727.14578126999936</v>
      </c>
      <c r="BN132" s="1">
        <f t="shared" si="84"/>
        <v>741.68869689539918</v>
      </c>
      <c r="BO132" s="1">
        <f t="shared" si="84"/>
        <v>756.52247083330712</v>
      </c>
      <c r="BP132" s="1">
        <f t="shared" si="84"/>
        <v>771.65292024997325</v>
      </c>
      <c r="BQ132" s="1">
        <f t="shared" si="84"/>
        <v>787.08597865497279</v>
      </c>
      <c r="BR132" s="1">
        <f t="shared" si="84"/>
        <v>802.82769822807211</v>
      </c>
      <c r="BS132" s="1">
        <f t="shared" ref="BS132:CE132" si="85">SUM($E$16*BS66,$E$17*BS99)</f>
        <v>818.88425219263377</v>
      </c>
      <c r="BT132" s="1">
        <f t="shared" si="85"/>
        <v>835.26193723648635</v>
      </c>
      <c r="BU132" s="1">
        <f t="shared" si="85"/>
        <v>851.9671759812162</v>
      </c>
      <c r="BV132" s="1">
        <f t="shared" si="85"/>
        <v>869.00651950084034</v>
      </c>
      <c r="BW132" s="1">
        <f t="shared" si="85"/>
        <v>886.38664989085714</v>
      </c>
      <c r="BX132" s="1">
        <f t="shared" si="85"/>
        <v>904.1143828886743</v>
      </c>
      <c r="BY132" s="1">
        <f t="shared" si="85"/>
        <v>922.19667054644788</v>
      </c>
      <c r="BZ132" s="1">
        <f t="shared" si="85"/>
        <v>940.6406039573767</v>
      </c>
      <c r="CA132" s="1">
        <f t="shared" si="85"/>
        <v>959.4534160365248</v>
      </c>
      <c r="CB132" s="1">
        <f t="shared" si="85"/>
        <v>978.6424843572554</v>
      </c>
      <c r="CC132" s="1">
        <f t="shared" si="85"/>
        <v>998.21533404440038</v>
      </c>
      <c r="CD132" s="1">
        <f t="shared" si="85"/>
        <v>1018.1796407252884</v>
      </c>
      <c r="CE132" s="1">
        <f t="shared" si="85"/>
        <v>1038.5432335397941</v>
      </c>
    </row>
    <row r="133" spans="2:83" x14ac:dyDescent="0.35">
      <c r="B133">
        <f t="shared" si="49"/>
        <v>2037</v>
      </c>
      <c r="D133" t="s">
        <v>29</v>
      </c>
      <c r="G133" s="1">
        <f t="shared" ref="G133:AL133" si="86">SUM($E$16*G67,$E$17*G100)</f>
        <v>0</v>
      </c>
      <c r="H133" s="1">
        <f t="shared" si="86"/>
        <v>0</v>
      </c>
      <c r="I133" s="1">
        <f t="shared" si="86"/>
        <v>0</v>
      </c>
      <c r="J133" s="1">
        <f t="shared" si="86"/>
        <v>0</v>
      </c>
      <c r="K133" s="1">
        <f t="shared" si="86"/>
        <v>0</v>
      </c>
      <c r="L133" s="1">
        <f t="shared" si="86"/>
        <v>0</v>
      </c>
      <c r="M133" s="1">
        <f t="shared" si="86"/>
        <v>0</v>
      </c>
      <c r="N133" s="1">
        <f t="shared" si="86"/>
        <v>0</v>
      </c>
      <c r="O133" s="1">
        <f t="shared" si="86"/>
        <v>0</v>
      </c>
      <c r="P133" s="1">
        <f t="shared" si="86"/>
        <v>0</v>
      </c>
      <c r="Q133" s="1">
        <f t="shared" si="86"/>
        <v>0</v>
      </c>
      <c r="R133" s="1">
        <f t="shared" si="86"/>
        <v>0</v>
      </c>
      <c r="S133" s="1">
        <f t="shared" si="86"/>
        <v>0</v>
      </c>
      <c r="T133" s="1">
        <f t="shared" si="86"/>
        <v>345.42919761669373</v>
      </c>
      <c r="U133" s="1">
        <f t="shared" si="86"/>
        <v>352.33778156902758</v>
      </c>
      <c r="V133" s="1">
        <f t="shared" si="86"/>
        <v>359.38453720040809</v>
      </c>
      <c r="W133" s="1">
        <f t="shared" si="86"/>
        <v>366.57222794441623</v>
      </c>
      <c r="X133" s="1">
        <f t="shared" si="86"/>
        <v>373.90367250330462</v>
      </c>
      <c r="Y133" s="1">
        <f t="shared" si="86"/>
        <v>381.38174595337068</v>
      </c>
      <c r="Z133" s="1">
        <f t="shared" si="86"/>
        <v>389.00938087243816</v>
      </c>
      <c r="AA133" s="1">
        <f t="shared" si="86"/>
        <v>396.78956848988679</v>
      </c>
      <c r="AB133" s="1">
        <f t="shared" si="86"/>
        <v>404.72535985968454</v>
      </c>
      <c r="AC133" s="1">
        <f t="shared" si="86"/>
        <v>412.81986705687825</v>
      </c>
      <c r="AD133" s="1">
        <f t="shared" si="86"/>
        <v>421.07626439801584</v>
      </c>
      <c r="AE133" s="1">
        <f t="shared" si="86"/>
        <v>429.4977896859761</v>
      </c>
      <c r="AF133" s="1">
        <f t="shared" si="86"/>
        <v>438.08774547969574</v>
      </c>
      <c r="AG133" s="1">
        <f t="shared" si="86"/>
        <v>446.84950038928957</v>
      </c>
      <c r="AH133" s="1">
        <f t="shared" si="86"/>
        <v>455.7864903970754</v>
      </c>
      <c r="AI133" s="1">
        <f t="shared" si="86"/>
        <v>464.90222020501676</v>
      </c>
      <c r="AJ133" s="1">
        <f t="shared" si="86"/>
        <v>474.2002646091172</v>
      </c>
      <c r="AK133" s="1">
        <f t="shared" si="86"/>
        <v>483.68426990129956</v>
      </c>
      <c r="AL133" s="1">
        <f t="shared" si="86"/>
        <v>493.35795529932557</v>
      </c>
      <c r="AM133" s="1">
        <f t="shared" ref="AM133:BR133" si="87">SUM($E$16*AM67,$E$17*AM100)</f>
        <v>503.22511440531207</v>
      </c>
      <c r="AN133" s="1">
        <f t="shared" si="87"/>
        <v>468.81766991209281</v>
      </c>
      <c r="AO133" s="1">
        <f t="shared" si="87"/>
        <v>478.19402331033467</v>
      </c>
      <c r="AP133" s="1">
        <f t="shared" si="87"/>
        <v>487.75790377654141</v>
      </c>
      <c r="AQ133" s="1">
        <f t="shared" si="87"/>
        <v>497.51306185207216</v>
      </c>
      <c r="AR133" s="1">
        <f t="shared" si="87"/>
        <v>507.4633230891136</v>
      </c>
      <c r="AS133" s="1">
        <f t="shared" si="87"/>
        <v>517.6125895508959</v>
      </c>
      <c r="AT133" s="1">
        <f t="shared" si="87"/>
        <v>527.96484134191383</v>
      </c>
      <c r="AU133" s="1">
        <f t="shared" si="87"/>
        <v>538.52413816875196</v>
      </c>
      <c r="AV133" s="1">
        <f t="shared" si="87"/>
        <v>549.29462093212715</v>
      </c>
      <c r="AW133" s="1">
        <f t="shared" si="87"/>
        <v>560.28051335076964</v>
      </c>
      <c r="AX133" s="1">
        <f t="shared" si="87"/>
        <v>540.28002633261906</v>
      </c>
      <c r="AY133" s="1">
        <f t="shared" si="87"/>
        <v>551.08562685927143</v>
      </c>
      <c r="AZ133" s="1">
        <f t="shared" si="87"/>
        <v>562.10733939645695</v>
      </c>
      <c r="BA133" s="1">
        <f t="shared" si="87"/>
        <v>573.34948618438602</v>
      </c>
      <c r="BB133" s="1">
        <f t="shared" si="87"/>
        <v>584.81647590807381</v>
      </c>
      <c r="BC133" s="1">
        <f t="shared" si="87"/>
        <v>596.5128054262351</v>
      </c>
      <c r="BD133" s="1">
        <f t="shared" si="87"/>
        <v>608.44306153475998</v>
      </c>
      <c r="BE133" s="1">
        <f t="shared" si="87"/>
        <v>620.61192276545512</v>
      </c>
      <c r="BF133" s="1">
        <f t="shared" si="87"/>
        <v>633.0241612207642</v>
      </c>
      <c r="BG133" s="1">
        <f t="shared" si="87"/>
        <v>645.6846444451794</v>
      </c>
      <c r="BH133" s="1">
        <f t="shared" si="87"/>
        <v>658.59833733408334</v>
      </c>
      <c r="BI133" s="1">
        <f t="shared" si="87"/>
        <v>671.77030408076507</v>
      </c>
      <c r="BJ133" s="1">
        <f t="shared" si="87"/>
        <v>685.20571016238023</v>
      </c>
      <c r="BK133" s="1">
        <f t="shared" si="87"/>
        <v>698.90982436562786</v>
      </c>
      <c r="BL133" s="1">
        <f t="shared" si="87"/>
        <v>712.88802085294049</v>
      </c>
      <c r="BM133" s="1">
        <f t="shared" si="87"/>
        <v>727.14578126999925</v>
      </c>
      <c r="BN133" s="1">
        <f t="shared" si="87"/>
        <v>741.68869689539929</v>
      </c>
      <c r="BO133" s="1">
        <f t="shared" si="87"/>
        <v>756.52247083330724</v>
      </c>
      <c r="BP133" s="1">
        <f t="shared" si="87"/>
        <v>771.65292024997325</v>
      </c>
      <c r="BQ133" s="1">
        <f t="shared" si="87"/>
        <v>787.08597865497279</v>
      </c>
      <c r="BR133" s="1">
        <f t="shared" si="87"/>
        <v>802.82769822807245</v>
      </c>
      <c r="BS133" s="1">
        <f t="shared" ref="BS133:CE133" si="88">SUM($E$16*BS67,$E$17*BS100)</f>
        <v>818.88425219263377</v>
      </c>
      <c r="BT133" s="1">
        <f t="shared" si="88"/>
        <v>835.26193723648646</v>
      </c>
      <c r="BU133" s="1">
        <f t="shared" si="88"/>
        <v>851.96717598121609</v>
      </c>
      <c r="BV133" s="1">
        <f t="shared" si="88"/>
        <v>869.00651950084057</v>
      </c>
      <c r="BW133" s="1">
        <f t="shared" si="88"/>
        <v>886.38664989085714</v>
      </c>
      <c r="BX133" s="1">
        <f t="shared" si="88"/>
        <v>904.11438288867441</v>
      </c>
      <c r="BY133" s="1">
        <f t="shared" si="88"/>
        <v>922.19667054644788</v>
      </c>
      <c r="BZ133" s="1">
        <f t="shared" si="88"/>
        <v>940.64060395737692</v>
      </c>
      <c r="CA133" s="1">
        <f t="shared" si="88"/>
        <v>959.45341603652435</v>
      </c>
      <c r="CB133" s="1">
        <f t="shared" si="88"/>
        <v>978.6424843572554</v>
      </c>
      <c r="CC133" s="1">
        <f t="shared" si="88"/>
        <v>998.21533404440038</v>
      </c>
      <c r="CD133" s="1">
        <f t="shared" si="88"/>
        <v>1018.1796407252884</v>
      </c>
      <c r="CE133" s="1">
        <f t="shared" si="88"/>
        <v>1038.5432335397941</v>
      </c>
    </row>
    <row r="134" spans="2:83" x14ac:dyDescent="0.35">
      <c r="B134">
        <f t="shared" si="49"/>
        <v>2038</v>
      </c>
      <c r="D134" t="s">
        <v>29</v>
      </c>
      <c r="G134" s="1">
        <f t="shared" ref="G134:AL134" si="89">SUM($E$16*G68,$E$17*G101)</f>
        <v>0</v>
      </c>
      <c r="H134" s="1">
        <f t="shared" si="89"/>
        <v>0</v>
      </c>
      <c r="I134" s="1">
        <f t="shared" si="89"/>
        <v>0</v>
      </c>
      <c r="J134" s="1">
        <f t="shared" si="89"/>
        <v>0</v>
      </c>
      <c r="K134" s="1">
        <f t="shared" si="89"/>
        <v>0</v>
      </c>
      <c r="L134" s="1">
        <f t="shared" si="89"/>
        <v>0</v>
      </c>
      <c r="M134" s="1">
        <f t="shared" si="89"/>
        <v>0</v>
      </c>
      <c r="N134" s="1">
        <f t="shared" si="89"/>
        <v>0</v>
      </c>
      <c r="O134" s="1">
        <f t="shared" si="89"/>
        <v>0</v>
      </c>
      <c r="P134" s="1">
        <f t="shared" si="89"/>
        <v>0</v>
      </c>
      <c r="Q134" s="1">
        <f t="shared" si="89"/>
        <v>0</v>
      </c>
      <c r="R134" s="1">
        <f t="shared" si="89"/>
        <v>0</v>
      </c>
      <c r="S134" s="1">
        <f t="shared" si="89"/>
        <v>0</v>
      </c>
      <c r="T134" s="1">
        <f t="shared" si="89"/>
        <v>0</v>
      </c>
      <c r="U134" s="1">
        <f t="shared" si="89"/>
        <v>344.26761499578879</v>
      </c>
      <c r="V134" s="1">
        <f t="shared" si="89"/>
        <v>351.15296729570457</v>
      </c>
      <c r="W134" s="1">
        <f t="shared" si="89"/>
        <v>358.17602664161865</v>
      </c>
      <c r="X134" s="1">
        <f t="shared" si="89"/>
        <v>365.33954717445101</v>
      </c>
      <c r="Y134" s="1">
        <f t="shared" si="89"/>
        <v>372.64633811794005</v>
      </c>
      <c r="Z134" s="1">
        <f t="shared" si="89"/>
        <v>380.09926488029885</v>
      </c>
      <c r="AA134" s="1">
        <f t="shared" si="89"/>
        <v>387.70125017790485</v>
      </c>
      <c r="AB134" s="1">
        <f t="shared" si="89"/>
        <v>395.45527518146287</v>
      </c>
      <c r="AC134" s="1">
        <f t="shared" si="89"/>
        <v>403.36438068509216</v>
      </c>
      <c r="AD134" s="1">
        <f t="shared" si="89"/>
        <v>411.43166829879397</v>
      </c>
      <c r="AE134" s="1">
        <f t="shared" si="89"/>
        <v>419.66030166476992</v>
      </c>
      <c r="AF134" s="1">
        <f t="shared" si="89"/>
        <v>428.05350769806523</v>
      </c>
      <c r="AG134" s="1">
        <f t="shared" si="89"/>
        <v>436.61457785202657</v>
      </c>
      <c r="AH134" s="1">
        <f t="shared" si="89"/>
        <v>445.3468694090671</v>
      </c>
      <c r="AI134" s="1">
        <f t="shared" si="89"/>
        <v>454.2538067972485</v>
      </c>
      <c r="AJ134" s="1">
        <f t="shared" si="89"/>
        <v>463.33888293319336</v>
      </c>
      <c r="AK134" s="1">
        <f t="shared" si="89"/>
        <v>472.60566059185726</v>
      </c>
      <c r="AL134" s="1">
        <f t="shared" si="89"/>
        <v>482.05777380369443</v>
      </c>
      <c r="AM134" s="1">
        <f t="shared" ref="AM134:BR134" si="90">SUM($E$16*AM68,$E$17*AM101)</f>
        <v>491.69892927976832</v>
      </c>
      <c r="AN134" s="1">
        <f t="shared" si="90"/>
        <v>501.53290786536365</v>
      </c>
      <c r="AO134" s="1">
        <f t="shared" si="90"/>
        <v>473.2842704324546</v>
      </c>
      <c r="AP134" s="1">
        <f t="shared" si="90"/>
        <v>482.74995584110371</v>
      </c>
      <c r="AQ134" s="1">
        <f t="shared" si="90"/>
        <v>492.40495495792578</v>
      </c>
      <c r="AR134" s="1">
        <f t="shared" si="90"/>
        <v>502.25305405708423</v>
      </c>
      <c r="AS134" s="1">
        <f t="shared" si="90"/>
        <v>512.29811513822597</v>
      </c>
      <c r="AT134" s="1">
        <f t="shared" si="90"/>
        <v>522.54407744099058</v>
      </c>
      <c r="AU134" s="1">
        <f t="shared" si="90"/>
        <v>532.99495898981036</v>
      </c>
      <c r="AV134" s="1">
        <f t="shared" si="90"/>
        <v>543.65485816960643</v>
      </c>
      <c r="AW134" s="1">
        <f t="shared" si="90"/>
        <v>554.52795533299854</v>
      </c>
      <c r="AX134" s="1">
        <f t="shared" si="90"/>
        <v>565.61851443965861</v>
      </c>
      <c r="AY134" s="1">
        <f t="shared" si="90"/>
        <v>551.08562685927143</v>
      </c>
      <c r="AZ134" s="1">
        <f t="shared" si="90"/>
        <v>562.10733939645684</v>
      </c>
      <c r="BA134" s="1">
        <f t="shared" si="90"/>
        <v>573.34948618438602</v>
      </c>
      <c r="BB134" s="1">
        <f t="shared" si="90"/>
        <v>584.8164759080737</v>
      </c>
      <c r="BC134" s="1">
        <f t="shared" si="90"/>
        <v>596.51280542623522</v>
      </c>
      <c r="BD134" s="1">
        <f t="shared" si="90"/>
        <v>608.44306153475986</v>
      </c>
      <c r="BE134" s="1">
        <f t="shared" si="90"/>
        <v>620.61192276545512</v>
      </c>
      <c r="BF134" s="1">
        <f t="shared" si="90"/>
        <v>633.0241612207642</v>
      </c>
      <c r="BG134" s="1">
        <f t="shared" si="90"/>
        <v>645.6846444451794</v>
      </c>
      <c r="BH134" s="1">
        <f t="shared" si="90"/>
        <v>658.598337334083</v>
      </c>
      <c r="BI134" s="1">
        <f t="shared" si="90"/>
        <v>671.77030408076507</v>
      </c>
      <c r="BJ134" s="1">
        <f t="shared" si="90"/>
        <v>685.20571016238034</v>
      </c>
      <c r="BK134" s="1">
        <f t="shared" si="90"/>
        <v>698.90982436562797</v>
      </c>
      <c r="BL134" s="1">
        <f t="shared" si="90"/>
        <v>712.88802085294049</v>
      </c>
      <c r="BM134" s="1">
        <f t="shared" si="90"/>
        <v>727.14578126999936</v>
      </c>
      <c r="BN134" s="1">
        <f t="shared" si="90"/>
        <v>741.68869689539929</v>
      </c>
      <c r="BO134" s="1">
        <f t="shared" si="90"/>
        <v>756.52247083330735</v>
      </c>
      <c r="BP134" s="1">
        <f t="shared" si="90"/>
        <v>771.65292024997336</v>
      </c>
      <c r="BQ134" s="1">
        <f t="shared" si="90"/>
        <v>787.08597865497279</v>
      </c>
      <c r="BR134" s="1">
        <f t="shared" si="90"/>
        <v>802.82769822807222</v>
      </c>
      <c r="BS134" s="1">
        <f t="shared" ref="BS134:CE134" si="91">SUM($E$16*BS68,$E$17*BS101)</f>
        <v>818.88425219263377</v>
      </c>
      <c r="BT134" s="1">
        <f t="shared" si="91"/>
        <v>835.26193723648635</v>
      </c>
      <c r="BU134" s="1">
        <f t="shared" si="91"/>
        <v>851.9671759812162</v>
      </c>
      <c r="BV134" s="1">
        <f t="shared" si="91"/>
        <v>869.00651950084045</v>
      </c>
      <c r="BW134" s="1">
        <f t="shared" si="91"/>
        <v>886.38664989085726</v>
      </c>
      <c r="BX134" s="1">
        <f t="shared" si="91"/>
        <v>904.1143828886743</v>
      </c>
      <c r="BY134" s="1">
        <f t="shared" si="91"/>
        <v>922.19667054644788</v>
      </c>
      <c r="BZ134" s="1">
        <f t="shared" si="91"/>
        <v>940.64060395737692</v>
      </c>
      <c r="CA134" s="1">
        <f t="shared" si="91"/>
        <v>959.45341603652435</v>
      </c>
      <c r="CB134" s="1">
        <f t="shared" si="91"/>
        <v>978.64248435725472</v>
      </c>
      <c r="CC134" s="1">
        <f t="shared" si="91"/>
        <v>998.21533404440038</v>
      </c>
      <c r="CD134" s="1">
        <f t="shared" si="91"/>
        <v>1018.1796407252884</v>
      </c>
      <c r="CE134" s="1">
        <f t="shared" si="91"/>
        <v>1038.5432335397941</v>
      </c>
    </row>
    <row r="135" spans="2:83" x14ac:dyDescent="0.35">
      <c r="B135">
        <f t="shared" si="49"/>
        <v>2039</v>
      </c>
      <c r="D135" t="s">
        <v>29</v>
      </c>
      <c r="G135" s="1">
        <f t="shared" ref="G135:AL135" si="92">SUM($E$16*G69,$E$17*G102)</f>
        <v>0</v>
      </c>
      <c r="H135" s="1">
        <f t="shared" si="92"/>
        <v>0</v>
      </c>
      <c r="I135" s="1">
        <f t="shared" si="92"/>
        <v>0</v>
      </c>
      <c r="J135" s="1">
        <f t="shared" si="92"/>
        <v>0</v>
      </c>
      <c r="K135" s="1">
        <f t="shared" si="92"/>
        <v>0</v>
      </c>
      <c r="L135" s="1">
        <f t="shared" si="92"/>
        <v>0</v>
      </c>
      <c r="M135" s="1">
        <f t="shared" si="92"/>
        <v>0</v>
      </c>
      <c r="N135" s="1">
        <f t="shared" si="92"/>
        <v>0</v>
      </c>
      <c r="O135" s="1">
        <f t="shared" si="92"/>
        <v>0</v>
      </c>
      <c r="P135" s="1">
        <f t="shared" si="92"/>
        <v>0</v>
      </c>
      <c r="Q135" s="1">
        <f t="shared" si="92"/>
        <v>0</v>
      </c>
      <c r="R135" s="1">
        <f t="shared" si="92"/>
        <v>0</v>
      </c>
      <c r="S135" s="1">
        <f t="shared" si="92"/>
        <v>0</v>
      </c>
      <c r="T135" s="1">
        <f t="shared" si="92"/>
        <v>0</v>
      </c>
      <c r="U135" s="1">
        <f t="shared" si="92"/>
        <v>0</v>
      </c>
      <c r="V135" s="1">
        <f t="shared" si="92"/>
        <v>343.14230979848554</v>
      </c>
      <c r="W135" s="1">
        <f t="shared" si="92"/>
        <v>350.00515599445532</v>
      </c>
      <c r="X135" s="1">
        <f t="shared" si="92"/>
        <v>357.00525911434437</v>
      </c>
      <c r="Y135" s="1">
        <f t="shared" si="92"/>
        <v>364.14536429663121</v>
      </c>
      <c r="Z135" s="1">
        <f t="shared" si="92"/>
        <v>371.42827158256387</v>
      </c>
      <c r="AA135" s="1">
        <f t="shared" si="92"/>
        <v>378.85683701421516</v>
      </c>
      <c r="AB135" s="1">
        <f t="shared" si="92"/>
        <v>386.4339737544995</v>
      </c>
      <c r="AC135" s="1">
        <f t="shared" si="92"/>
        <v>394.16265322958941</v>
      </c>
      <c r="AD135" s="1">
        <f t="shared" si="92"/>
        <v>402.04590629418124</v>
      </c>
      <c r="AE135" s="1">
        <f t="shared" si="92"/>
        <v>410.08682442006483</v>
      </c>
      <c r="AF135" s="1">
        <f t="shared" si="92"/>
        <v>418.28856090846614</v>
      </c>
      <c r="AG135" s="1">
        <f t="shared" si="92"/>
        <v>426.65433212663538</v>
      </c>
      <c r="AH135" s="1">
        <f t="shared" si="92"/>
        <v>435.18741876916818</v>
      </c>
      <c r="AI135" s="1">
        <f t="shared" si="92"/>
        <v>443.8911671445515</v>
      </c>
      <c r="AJ135" s="1">
        <f t="shared" si="92"/>
        <v>452.76899048744258</v>
      </c>
      <c r="AK135" s="1">
        <f t="shared" si="92"/>
        <v>461.82437029719131</v>
      </c>
      <c r="AL135" s="1">
        <f t="shared" si="92"/>
        <v>471.06085770313524</v>
      </c>
      <c r="AM135" s="1">
        <f t="shared" ref="AM135:BR135" si="93">SUM($E$16*AM69,$E$17*AM102)</f>
        <v>480.48207485719797</v>
      </c>
      <c r="AN135" s="1">
        <f t="shared" si="93"/>
        <v>490.09171635434188</v>
      </c>
      <c r="AO135" s="1">
        <f t="shared" si="93"/>
        <v>499.89355068142868</v>
      </c>
      <c r="AP135" s="1">
        <f t="shared" si="93"/>
        <v>477.94270760840658</v>
      </c>
      <c r="AQ135" s="1">
        <f t="shared" si="93"/>
        <v>487.50156176057476</v>
      </c>
      <c r="AR135" s="1">
        <f t="shared" si="93"/>
        <v>497.25159299578621</v>
      </c>
      <c r="AS135" s="1">
        <f t="shared" si="93"/>
        <v>507.19662485570194</v>
      </c>
      <c r="AT135" s="1">
        <f t="shared" si="93"/>
        <v>517.34055735281595</v>
      </c>
      <c r="AU135" s="1">
        <f t="shared" si="93"/>
        <v>527.68736849987226</v>
      </c>
      <c r="AV135" s="1">
        <f t="shared" si="93"/>
        <v>538.24111586986976</v>
      </c>
      <c r="AW135" s="1">
        <f t="shared" si="93"/>
        <v>549.00593818726702</v>
      </c>
      <c r="AX135" s="1">
        <f t="shared" si="93"/>
        <v>559.98605695101253</v>
      </c>
      <c r="AY135" s="1">
        <f t="shared" si="93"/>
        <v>571.18577809003273</v>
      </c>
      <c r="AZ135" s="1">
        <f t="shared" si="93"/>
        <v>562.10733939645695</v>
      </c>
      <c r="BA135" s="1">
        <f t="shared" si="93"/>
        <v>573.34948618438602</v>
      </c>
      <c r="BB135" s="1">
        <f t="shared" si="93"/>
        <v>584.81647590807381</v>
      </c>
      <c r="BC135" s="1">
        <f t="shared" si="93"/>
        <v>596.51280542623522</v>
      </c>
      <c r="BD135" s="1">
        <f t="shared" si="93"/>
        <v>608.44306153475998</v>
      </c>
      <c r="BE135" s="1">
        <f t="shared" si="93"/>
        <v>620.61192276545501</v>
      </c>
      <c r="BF135" s="1">
        <f t="shared" si="93"/>
        <v>633.02416122076431</v>
      </c>
      <c r="BG135" s="1">
        <f t="shared" si="93"/>
        <v>645.68464444517963</v>
      </c>
      <c r="BH135" s="1">
        <f t="shared" si="93"/>
        <v>658.59833733408311</v>
      </c>
      <c r="BI135" s="1">
        <f t="shared" si="93"/>
        <v>671.77030408076473</v>
      </c>
      <c r="BJ135" s="1">
        <f t="shared" si="93"/>
        <v>685.20571016238046</v>
      </c>
      <c r="BK135" s="1">
        <f t="shared" si="93"/>
        <v>698.90982436562797</v>
      </c>
      <c r="BL135" s="1">
        <f t="shared" si="93"/>
        <v>712.88802085294049</v>
      </c>
      <c r="BM135" s="1">
        <f t="shared" si="93"/>
        <v>727.14578126999936</v>
      </c>
      <c r="BN135" s="1">
        <f t="shared" si="93"/>
        <v>741.6886968953994</v>
      </c>
      <c r="BO135" s="1">
        <f t="shared" si="93"/>
        <v>756.52247083330724</v>
      </c>
      <c r="BP135" s="1">
        <f t="shared" si="93"/>
        <v>771.65292024997359</v>
      </c>
      <c r="BQ135" s="1">
        <f t="shared" si="93"/>
        <v>787.08597865497291</v>
      </c>
      <c r="BR135" s="1">
        <f t="shared" si="93"/>
        <v>802.82769822807245</v>
      </c>
      <c r="BS135" s="1">
        <f t="shared" ref="BS135:CE135" si="94">SUM($E$16*BS69,$E$17*BS102)</f>
        <v>818.88425219263377</v>
      </c>
      <c r="BT135" s="1">
        <f t="shared" si="94"/>
        <v>835.26193723648657</v>
      </c>
      <c r="BU135" s="1">
        <f t="shared" si="94"/>
        <v>851.96717598121609</v>
      </c>
      <c r="BV135" s="1">
        <f t="shared" si="94"/>
        <v>869.00651950084057</v>
      </c>
      <c r="BW135" s="1">
        <f t="shared" si="94"/>
        <v>886.38664989085726</v>
      </c>
      <c r="BX135" s="1">
        <f t="shared" si="94"/>
        <v>904.11438288867453</v>
      </c>
      <c r="BY135" s="1">
        <f t="shared" si="94"/>
        <v>922.19667054644776</v>
      </c>
      <c r="BZ135" s="1">
        <f t="shared" si="94"/>
        <v>940.64060395737692</v>
      </c>
      <c r="CA135" s="1">
        <f t="shared" si="94"/>
        <v>959.45341603652446</v>
      </c>
      <c r="CB135" s="1">
        <f t="shared" si="94"/>
        <v>978.64248435725494</v>
      </c>
      <c r="CC135" s="1">
        <f t="shared" si="94"/>
        <v>998.21533404439992</v>
      </c>
      <c r="CD135" s="1">
        <f t="shared" si="94"/>
        <v>1018.1796407252884</v>
      </c>
      <c r="CE135" s="1">
        <f t="shared" si="94"/>
        <v>1038.5432335397941</v>
      </c>
    </row>
    <row r="136" spans="2:83" x14ac:dyDescent="0.35">
      <c r="B136">
        <f t="shared" si="49"/>
        <v>2040</v>
      </c>
      <c r="D136" t="s">
        <v>29</v>
      </c>
      <c r="G136" s="1">
        <f t="shared" ref="G136:AL136" si="95">SUM($E$16*G70,$E$17*G103)</f>
        <v>0</v>
      </c>
      <c r="H136" s="1">
        <f t="shared" si="95"/>
        <v>0</v>
      </c>
      <c r="I136" s="1">
        <f t="shared" si="95"/>
        <v>0</v>
      </c>
      <c r="J136" s="1">
        <f t="shared" si="95"/>
        <v>0</v>
      </c>
      <c r="K136" s="1">
        <f t="shared" si="95"/>
        <v>0</v>
      </c>
      <c r="L136" s="1">
        <f t="shared" si="95"/>
        <v>0</v>
      </c>
      <c r="M136" s="1">
        <f t="shared" si="95"/>
        <v>0</v>
      </c>
      <c r="N136" s="1">
        <f t="shared" si="95"/>
        <v>0</v>
      </c>
      <c r="O136" s="1">
        <f t="shared" si="95"/>
        <v>0</v>
      </c>
      <c r="P136" s="1">
        <f t="shared" si="95"/>
        <v>0</v>
      </c>
      <c r="Q136" s="1">
        <f t="shared" si="95"/>
        <v>0</v>
      </c>
      <c r="R136" s="1">
        <f t="shared" si="95"/>
        <v>0</v>
      </c>
      <c r="S136" s="1">
        <f t="shared" si="95"/>
        <v>0</v>
      </c>
      <c r="T136" s="1">
        <f t="shared" si="95"/>
        <v>0</v>
      </c>
      <c r="U136" s="1">
        <f t="shared" si="95"/>
        <v>0</v>
      </c>
      <c r="V136" s="1">
        <f t="shared" si="95"/>
        <v>0</v>
      </c>
      <c r="W136" s="1">
        <f t="shared" si="95"/>
        <v>342.99547699919867</v>
      </c>
      <c r="X136" s="1">
        <f t="shared" si="95"/>
        <v>349.85538653918269</v>
      </c>
      <c r="Y136" s="1">
        <f t="shared" si="95"/>
        <v>356.85249426996631</v>
      </c>
      <c r="Z136" s="1">
        <f t="shared" si="95"/>
        <v>363.98954415536559</v>
      </c>
      <c r="AA136" s="1">
        <f t="shared" si="95"/>
        <v>371.26933503847295</v>
      </c>
      <c r="AB136" s="1">
        <f t="shared" si="95"/>
        <v>378.69472173924242</v>
      </c>
      <c r="AC136" s="1">
        <f t="shared" si="95"/>
        <v>386.26861617402733</v>
      </c>
      <c r="AD136" s="1">
        <f t="shared" si="95"/>
        <v>393.99398849750776</v>
      </c>
      <c r="AE136" s="1">
        <f t="shared" si="95"/>
        <v>401.87386826745796</v>
      </c>
      <c r="AF136" s="1">
        <f t="shared" si="95"/>
        <v>409.91134563280713</v>
      </c>
      <c r="AG136" s="1">
        <f t="shared" si="95"/>
        <v>418.10957254546327</v>
      </c>
      <c r="AH136" s="1">
        <f t="shared" si="95"/>
        <v>426.47176399637243</v>
      </c>
      <c r="AI136" s="1">
        <f t="shared" si="95"/>
        <v>435.00119927629999</v>
      </c>
      <c r="AJ136" s="1">
        <f t="shared" si="95"/>
        <v>443.70122326182593</v>
      </c>
      <c r="AK136" s="1">
        <f t="shared" si="95"/>
        <v>452.57524772706256</v>
      </c>
      <c r="AL136" s="1">
        <f t="shared" si="95"/>
        <v>461.62675268160365</v>
      </c>
      <c r="AM136" s="1">
        <f t="shared" ref="AM136:BR136" si="96">SUM($E$16*AM70,$E$17*AM103)</f>
        <v>470.8592877352358</v>
      </c>
      <c r="AN136" s="1">
        <f t="shared" si="96"/>
        <v>480.2764734899406</v>
      </c>
      <c r="AO136" s="1">
        <f t="shared" si="96"/>
        <v>489.88200295973928</v>
      </c>
      <c r="AP136" s="1">
        <f t="shared" si="96"/>
        <v>499.67964301893403</v>
      </c>
      <c r="AQ136" s="1">
        <f t="shared" si="96"/>
        <v>483.59288983427257</v>
      </c>
      <c r="AR136" s="1">
        <f t="shared" si="96"/>
        <v>493.26474763095803</v>
      </c>
      <c r="AS136" s="1">
        <f t="shared" si="96"/>
        <v>503.13004258357716</v>
      </c>
      <c r="AT136" s="1">
        <f t="shared" si="96"/>
        <v>513.19264343524867</v>
      </c>
      <c r="AU136" s="1">
        <f t="shared" si="96"/>
        <v>523.4564963039536</v>
      </c>
      <c r="AV136" s="1">
        <f t="shared" si="96"/>
        <v>533.92562623003266</v>
      </c>
      <c r="AW136" s="1">
        <f t="shared" si="96"/>
        <v>544.60413875463337</v>
      </c>
      <c r="AX136" s="1">
        <f t="shared" si="96"/>
        <v>555.49622152972597</v>
      </c>
      <c r="AY136" s="1">
        <f t="shared" si="96"/>
        <v>566.60614596032053</v>
      </c>
      <c r="AZ136" s="1">
        <f t="shared" si="96"/>
        <v>577.93826887952696</v>
      </c>
      <c r="BA136" s="1">
        <f t="shared" si="96"/>
        <v>573.34948618438614</v>
      </c>
      <c r="BB136" s="1">
        <f t="shared" si="96"/>
        <v>584.81647590807381</v>
      </c>
      <c r="BC136" s="1">
        <f t="shared" si="96"/>
        <v>596.51280542623533</v>
      </c>
      <c r="BD136" s="1">
        <f t="shared" si="96"/>
        <v>608.44306153475998</v>
      </c>
      <c r="BE136" s="1">
        <f t="shared" si="96"/>
        <v>620.61192276545523</v>
      </c>
      <c r="BF136" s="1">
        <f t="shared" si="96"/>
        <v>633.0241612207642</v>
      </c>
      <c r="BG136" s="1">
        <f t="shared" si="96"/>
        <v>645.68464444517963</v>
      </c>
      <c r="BH136" s="1">
        <f t="shared" si="96"/>
        <v>658.59833733408323</v>
      </c>
      <c r="BI136" s="1">
        <f t="shared" si="96"/>
        <v>671.77030408076484</v>
      </c>
      <c r="BJ136" s="1">
        <f t="shared" si="96"/>
        <v>685.20571016238</v>
      </c>
      <c r="BK136" s="1">
        <f t="shared" si="96"/>
        <v>698.90982436562797</v>
      </c>
      <c r="BL136" s="1">
        <f t="shared" si="96"/>
        <v>712.88802085294049</v>
      </c>
      <c r="BM136" s="1">
        <f t="shared" si="96"/>
        <v>727.14578126999936</v>
      </c>
      <c r="BN136" s="1">
        <f t="shared" si="96"/>
        <v>741.68869689539929</v>
      </c>
      <c r="BO136" s="1">
        <f t="shared" si="96"/>
        <v>756.52247083330735</v>
      </c>
      <c r="BP136" s="1">
        <f t="shared" si="96"/>
        <v>771.65292024997348</v>
      </c>
      <c r="BQ136" s="1">
        <f t="shared" si="96"/>
        <v>787.08597865497291</v>
      </c>
      <c r="BR136" s="1">
        <f t="shared" si="96"/>
        <v>802.82769822807222</v>
      </c>
      <c r="BS136" s="1">
        <f t="shared" ref="BS136:CE136" si="97">SUM($E$16*BS70,$E$17*BS103)</f>
        <v>818.88425219263377</v>
      </c>
      <c r="BT136" s="1">
        <f t="shared" si="97"/>
        <v>835.26193723648646</v>
      </c>
      <c r="BU136" s="1">
        <f t="shared" si="97"/>
        <v>851.96717598121631</v>
      </c>
      <c r="BV136" s="1">
        <f t="shared" si="97"/>
        <v>869.00651950084045</v>
      </c>
      <c r="BW136" s="1">
        <f t="shared" si="97"/>
        <v>886.38664989085737</v>
      </c>
      <c r="BX136" s="1">
        <f t="shared" si="97"/>
        <v>904.11438288867441</v>
      </c>
      <c r="BY136" s="1">
        <f t="shared" si="97"/>
        <v>922.19667054644799</v>
      </c>
      <c r="BZ136" s="1">
        <f t="shared" si="97"/>
        <v>940.6406039573767</v>
      </c>
      <c r="CA136" s="1">
        <f t="shared" si="97"/>
        <v>959.45341603652435</v>
      </c>
      <c r="CB136" s="1">
        <f t="shared" si="97"/>
        <v>978.64248435725494</v>
      </c>
      <c r="CC136" s="1">
        <f t="shared" si="97"/>
        <v>998.21533404439992</v>
      </c>
      <c r="CD136" s="1">
        <f t="shared" si="97"/>
        <v>1018.179640725288</v>
      </c>
      <c r="CE136" s="1">
        <f t="shared" si="97"/>
        <v>1038.5432335397941</v>
      </c>
    </row>
    <row r="137" spans="2:83" x14ac:dyDescent="0.35">
      <c r="B137">
        <f t="shared" si="49"/>
        <v>2041</v>
      </c>
      <c r="D137" t="s">
        <v>29</v>
      </c>
      <c r="G137" s="1">
        <f t="shared" ref="G137:AL137" si="98">SUM($E$16*G71,$E$17*G104)</f>
        <v>0</v>
      </c>
      <c r="H137" s="1">
        <f t="shared" si="98"/>
        <v>0</v>
      </c>
      <c r="I137" s="1">
        <f t="shared" si="98"/>
        <v>0</v>
      </c>
      <c r="J137" s="1">
        <f t="shared" si="98"/>
        <v>0</v>
      </c>
      <c r="K137" s="1">
        <f t="shared" si="98"/>
        <v>0</v>
      </c>
      <c r="L137" s="1">
        <f t="shared" si="98"/>
        <v>0</v>
      </c>
      <c r="M137" s="1">
        <f t="shared" si="98"/>
        <v>0</v>
      </c>
      <c r="N137" s="1">
        <f t="shared" si="98"/>
        <v>0</v>
      </c>
      <c r="O137" s="1">
        <f t="shared" si="98"/>
        <v>0</v>
      </c>
      <c r="P137" s="1">
        <f t="shared" si="98"/>
        <v>0</v>
      </c>
      <c r="Q137" s="1">
        <f t="shared" si="98"/>
        <v>0</v>
      </c>
      <c r="R137" s="1">
        <f t="shared" si="98"/>
        <v>0</v>
      </c>
      <c r="S137" s="1">
        <f t="shared" si="98"/>
        <v>0</v>
      </c>
      <c r="T137" s="1">
        <f t="shared" si="98"/>
        <v>0</v>
      </c>
      <c r="U137" s="1">
        <f t="shared" si="98"/>
        <v>0</v>
      </c>
      <c r="V137" s="1">
        <f t="shared" si="98"/>
        <v>0</v>
      </c>
      <c r="W137" s="1">
        <f t="shared" si="98"/>
        <v>0</v>
      </c>
      <c r="X137" s="1">
        <f t="shared" si="98"/>
        <v>344.26680015462648</v>
      </c>
      <c r="Y137" s="1">
        <f t="shared" si="98"/>
        <v>351.15213615771904</v>
      </c>
      <c r="Z137" s="1">
        <f t="shared" si="98"/>
        <v>358.17517888087343</v>
      </c>
      <c r="AA137" s="1">
        <f t="shared" si="98"/>
        <v>365.33868245849084</v>
      </c>
      <c r="AB137" s="1">
        <f t="shared" si="98"/>
        <v>372.64545610766066</v>
      </c>
      <c r="AC137" s="1">
        <f t="shared" si="98"/>
        <v>380.09836522981391</v>
      </c>
      <c r="AD137" s="1">
        <f t="shared" si="98"/>
        <v>387.70033253441022</v>
      </c>
      <c r="AE137" s="1">
        <f t="shared" si="98"/>
        <v>395.45433918509832</v>
      </c>
      <c r="AF137" s="1">
        <f t="shared" si="98"/>
        <v>403.3634259688003</v>
      </c>
      <c r="AG137" s="1">
        <f t="shared" si="98"/>
        <v>411.43069448817636</v>
      </c>
      <c r="AH137" s="1">
        <f t="shared" si="98"/>
        <v>419.65930837793985</v>
      </c>
      <c r="AI137" s="1">
        <f t="shared" si="98"/>
        <v>428.05249454549858</v>
      </c>
      <c r="AJ137" s="1">
        <f t="shared" si="98"/>
        <v>436.61354443640863</v>
      </c>
      <c r="AK137" s="1">
        <f t="shared" si="98"/>
        <v>445.34581532513681</v>
      </c>
      <c r="AL137" s="1">
        <f t="shared" si="98"/>
        <v>454.25273163163956</v>
      </c>
      <c r="AM137" s="1">
        <f t="shared" ref="AM137:BR137" si="99">SUM($E$16*AM71,$E$17*AM104)</f>
        <v>463.33778626427221</v>
      </c>
      <c r="AN137" s="1">
        <f t="shared" si="99"/>
        <v>472.60454198955779</v>
      </c>
      <c r="AO137" s="1">
        <f t="shared" si="99"/>
        <v>482.05663282934893</v>
      </c>
      <c r="AP137" s="1">
        <f t="shared" si="99"/>
        <v>491.69776548593592</v>
      </c>
      <c r="AQ137" s="1">
        <f t="shared" si="99"/>
        <v>501.53172079565456</v>
      </c>
      <c r="AR137" s="1">
        <f t="shared" si="99"/>
        <v>490.42670806553588</v>
      </c>
      <c r="AS137" s="1">
        <f t="shared" si="99"/>
        <v>500.23524222684659</v>
      </c>
      <c r="AT137" s="1">
        <f t="shared" si="99"/>
        <v>510.23994707138354</v>
      </c>
      <c r="AU137" s="1">
        <f t="shared" si="99"/>
        <v>520.44474601281115</v>
      </c>
      <c r="AV137" s="1">
        <f t="shared" si="99"/>
        <v>530.85364093306737</v>
      </c>
      <c r="AW137" s="1">
        <f t="shared" si="99"/>
        <v>541.47071375172879</v>
      </c>
      <c r="AX137" s="1">
        <f t="shared" si="99"/>
        <v>552.30012802676333</v>
      </c>
      <c r="AY137" s="1">
        <f t="shared" si="99"/>
        <v>563.34613058729849</v>
      </c>
      <c r="AZ137" s="1">
        <f t="shared" si="99"/>
        <v>574.61305319904454</v>
      </c>
      <c r="BA137" s="1">
        <f t="shared" si="99"/>
        <v>586.10531426302543</v>
      </c>
      <c r="BB137" s="1">
        <f t="shared" si="99"/>
        <v>584.81647590807381</v>
      </c>
      <c r="BC137" s="1">
        <f t="shared" si="99"/>
        <v>596.51280542623522</v>
      </c>
      <c r="BD137" s="1">
        <f t="shared" si="99"/>
        <v>608.44306153475998</v>
      </c>
      <c r="BE137" s="1">
        <f t="shared" si="99"/>
        <v>620.61192276545523</v>
      </c>
      <c r="BF137" s="1">
        <f t="shared" si="99"/>
        <v>633.02416122076431</v>
      </c>
      <c r="BG137" s="1">
        <f t="shared" si="99"/>
        <v>645.68464444517952</v>
      </c>
      <c r="BH137" s="1">
        <f t="shared" si="99"/>
        <v>658.59833733408323</v>
      </c>
      <c r="BI137" s="1">
        <f t="shared" si="99"/>
        <v>671.77030408076484</v>
      </c>
      <c r="BJ137" s="1">
        <f t="shared" si="99"/>
        <v>685.20571016238</v>
      </c>
      <c r="BK137" s="1">
        <f t="shared" si="99"/>
        <v>698.90982436562774</v>
      </c>
      <c r="BL137" s="1">
        <f t="shared" si="99"/>
        <v>712.88802085294049</v>
      </c>
      <c r="BM137" s="1">
        <f t="shared" si="99"/>
        <v>727.14578126999936</v>
      </c>
      <c r="BN137" s="1">
        <f t="shared" si="99"/>
        <v>741.68869689539929</v>
      </c>
      <c r="BO137" s="1">
        <f t="shared" si="99"/>
        <v>756.52247083330735</v>
      </c>
      <c r="BP137" s="1">
        <f t="shared" si="99"/>
        <v>771.65292024997348</v>
      </c>
      <c r="BQ137" s="1">
        <f t="shared" si="99"/>
        <v>787.08597865497291</v>
      </c>
      <c r="BR137" s="1">
        <f t="shared" si="99"/>
        <v>802.82769822807245</v>
      </c>
      <c r="BS137" s="1">
        <f t="shared" ref="BS137:CE137" si="100">SUM($E$16*BS71,$E$17*BS104)</f>
        <v>818.88425219263377</v>
      </c>
      <c r="BT137" s="1">
        <f t="shared" si="100"/>
        <v>835.26193723648646</v>
      </c>
      <c r="BU137" s="1">
        <f t="shared" si="100"/>
        <v>851.96717598121609</v>
      </c>
      <c r="BV137" s="1">
        <f t="shared" si="100"/>
        <v>869.00651950084057</v>
      </c>
      <c r="BW137" s="1">
        <f t="shared" si="100"/>
        <v>886.38664989085714</v>
      </c>
      <c r="BX137" s="1">
        <f t="shared" si="100"/>
        <v>904.11438288867453</v>
      </c>
      <c r="BY137" s="1">
        <f t="shared" si="100"/>
        <v>922.19667054644788</v>
      </c>
      <c r="BZ137" s="1">
        <f t="shared" si="100"/>
        <v>940.64060395737692</v>
      </c>
      <c r="CA137" s="1">
        <f t="shared" si="100"/>
        <v>959.45341603652423</v>
      </c>
      <c r="CB137" s="1">
        <f t="shared" si="100"/>
        <v>978.64248435725494</v>
      </c>
      <c r="CC137" s="1">
        <f t="shared" si="100"/>
        <v>998.21533404440004</v>
      </c>
      <c r="CD137" s="1">
        <f t="shared" si="100"/>
        <v>1018.179640725288</v>
      </c>
      <c r="CE137" s="1">
        <f t="shared" si="100"/>
        <v>1038.5432335397936</v>
      </c>
    </row>
    <row r="138" spans="2:83" x14ac:dyDescent="0.35">
      <c r="B138">
        <f t="shared" si="49"/>
        <v>2042</v>
      </c>
      <c r="D138" t="s">
        <v>29</v>
      </c>
      <c r="G138" s="1">
        <f t="shared" ref="G138:AL138" si="101">SUM($E$16*G72,$E$17*G105)</f>
        <v>0</v>
      </c>
      <c r="H138" s="1">
        <f t="shared" si="101"/>
        <v>0</v>
      </c>
      <c r="I138" s="1">
        <f t="shared" si="101"/>
        <v>0</v>
      </c>
      <c r="J138" s="1">
        <f t="shared" si="101"/>
        <v>0</v>
      </c>
      <c r="K138" s="1">
        <f t="shared" si="101"/>
        <v>0</v>
      </c>
      <c r="L138" s="1">
        <f t="shared" si="101"/>
        <v>0</v>
      </c>
      <c r="M138" s="1">
        <f t="shared" si="101"/>
        <v>0</v>
      </c>
      <c r="N138" s="1">
        <f t="shared" si="101"/>
        <v>0</v>
      </c>
      <c r="O138" s="1">
        <f t="shared" si="101"/>
        <v>0</v>
      </c>
      <c r="P138" s="1">
        <f t="shared" si="101"/>
        <v>0</v>
      </c>
      <c r="Q138" s="1">
        <f t="shared" si="101"/>
        <v>0</v>
      </c>
      <c r="R138" s="1">
        <f t="shared" si="101"/>
        <v>0</v>
      </c>
      <c r="S138" s="1">
        <f t="shared" si="101"/>
        <v>0</v>
      </c>
      <c r="T138" s="1">
        <f t="shared" si="101"/>
        <v>0</v>
      </c>
      <c r="U138" s="1">
        <f t="shared" si="101"/>
        <v>0</v>
      </c>
      <c r="V138" s="1">
        <f t="shared" si="101"/>
        <v>0</v>
      </c>
      <c r="W138" s="1">
        <f t="shared" si="101"/>
        <v>0</v>
      </c>
      <c r="X138" s="1">
        <f t="shared" si="101"/>
        <v>0</v>
      </c>
      <c r="Y138" s="1">
        <f t="shared" si="101"/>
        <v>345.55028092150633</v>
      </c>
      <c r="Z138" s="1">
        <f t="shared" si="101"/>
        <v>352.4612865399364</v>
      </c>
      <c r="AA138" s="1">
        <f t="shared" si="101"/>
        <v>359.51051227073515</v>
      </c>
      <c r="AB138" s="1">
        <f t="shared" si="101"/>
        <v>366.70072251614988</v>
      </c>
      <c r="AC138" s="1">
        <f t="shared" si="101"/>
        <v>374.03473696647291</v>
      </c>
      <c r="AD138" s="1">
        <f t="shared" si="101"/>
        <v>381.51543170580231</v>
      </c>
      <c r="AE138" s="1">
        <f t="shared" si="101"/>
        <v>389.14574033991835</v>
      </c>
      <c r="AF138" s="1">
        <f t="shared" si="101"/>
        <v>396.92865514671666</v>
      </c>
      <c r="AG138" s="1">
        <f t="shared" si="101"/>
        <v>404.86722824965108</v>
      </c>
      <c r="AH138" s="1">
        <f t="shared" si="101"/>
        <v>412.96457281464404</v>
      </c>
      <c r="AI138" s="1">
        <f t="shared" si="101"/>
        <v>421.22386427093693</v>
      </c>
      <c r="AJ138" s="1">
        <f t="shared" si="101"/>
        <v>429.6483415563556</v>
      </c>
      <c r="AK138" s="1">
        <f t="shared" si="101"/>
        <v>438.24130838748283</v>
      </c>
      <c r="AL138" s="1">
        <f t="shared" si="101"/>
        <v>447.00613455523239</v>
      </c>
      <c r="AM138" s="1">
        <f t="shared" ref="AM138:BR138" si="102">SUM($E$16*AM72,$E$17*AM105)</f>
        <v>455.9462572463371</v>
      </c>
      <c r="AN138" s="1">
        <f t="shared" si="102"/>
        <v>465.0651823912637</v>
      </c>
      <c r="AO138" s="1">
        <f t="shared" si="102"/>
        <v>474.36648603908907</v>
      </c>
      <c r="AP138" s="1">
        <f t="shared" si="102"/>
        <v>483.85381575987094</v>
      </c>
      <c r="AQ138" s="1">
        <f t="shared" si="102"/>
        <v>493.53089207506827</v>
      </c>
      <c r="AR138" s="1">
        <f t="shared" si="102"/>
        <v>503.40150991656964</v>
      </c>
      <c r="AS138" s="1">
        <f t="shared" si="102"/>
        <v>497.41138161568</v>
      </c>
      <c r="AT138" s="1">
        <f t="shared" si="102"/>
        <v>507.3596092479936</v>
      </c>
      <c r="AU138" s="1">
        <f t="shared" si="102"/>
        <v>517.50680143295347</v>
      </c>
      <c r="AV138" s="1">
        <f t="shared" si="102"/>
        <v>527.85693746161246</v>
      </c>
      <c r="AW138" s="1">
        <f t="shared" si="102"/>
        <v>538.41407621084477</v>
      </c>
      <c r="AX138" s="1">
        <f t="shared" si="102"/>
        <v>549.18235773506171</v>
      </c>
      <c r="AY138" s="1">
        <f t="shared" si="102"/>
        <v>560.16600488976292</v>
      </c>
      <c r="AZ138" s="1">
        <f t="shared" si="102"/>
        <v>571.369324987558</v>
      </c>
      <c r="BA138" s="1">
        <f t="shared" si="102"/>
        <v>582.79671148730927</v>
      </c>
      <c r="BB138" s="1">
        <f t="shared" si="102"/>
        <v>594.45264571705547</v>
      </c>
      <c r="BC138" s="1">
        <f t="shared" si="102"/>
        <v>596.51280542623533</v>
      </c>
      <c r="BD138" s="1">
        <f t="shared" si="102"/>
        <v>608.44306153475998</v>
      </c>
      <c r="BE138" s="1">
        <f t="shared" si="102"/>
        <v>620.61192276545523</v>
      </c>
      <c r="BF138" s="1">
        <f t="shared" si="102"/>
        <v>633.02416122076431</v>
      </c>
      <c r="BG138" s="1">
        <f t="shared" si="102"/>
        <v>645.68464444517963</v>
      </c>
      <c r="BH138" s="1">
        <f t="shared" si="102"/>
        <v>658.59833733408311</v>
      </c>
      <c r="BI138" s="1">
        <f t="shared" si="102"/>
        <v>671.77030408076484</v>
      </c>
      <c r="BJ138" s="1">
        <f t="shared" si="102"/>
        <v>685.20571016238023</v>
      </c>
      <c r="BK138" s="1">
        <f t="shared" si="102"/>
        <v>698.90982436562774</v>
      </c>
      <c r="BL138" s="1">
        <f t="shared" si="102"/>
        <v>712.88802085294026</v>
      </c>
      <c r="BM138" s="1">
        <f t="shared" si="102"/>
        <v>727.14578126999936</v>
      </c>
      <c r="BN138" s="1">
        <f t="shared" si="102"/>
        <v>741.68869689539929</v>
      </c>
      <c r="BO138" s="1">
        <f t="shared" si="102"/>
        <v>756.52247083330735</v>
      </c>
      <c r="BP138" s="1">
        <f t="shared" si="102"/>
        <v>771.65292024997348</v>
      </c>
      <c r="BQ138" s="1">
        <f t="shared" si="102"/>
        <v>787.08597865497291</v>
      </c>
      <c r="BR138" s="1">
        <f t="shared" si="102"/>
        <v>802.82769822807234</v>
      </c>
      <c r="BS138" s="1">
        <f t="shared" ref="BS138:CE138" si="103">SUM($E$16*BS72,$E$17*BS105)</f>
        <v>818.88425219263377</v>
      </c>
      <c r="BT138" s="1">
        <f t="shared" si="103"/>
        <v>835.26193723648646</v>
      </c>
      <c r="BU138" s="1">
        <f t="shared" si="103"/>
        <v>851.96717598121609</v>
      </c>
      <c r="BV138" s="1">
        <f t="shared" si="103"/>
        <v>869.00651950084045</v>
      </c>
      <c r="BW138" s="1">
        <f t="shared" si="103"/>
        <v>886.38664989085737</v>
      </c>
      <c r="BX138" s="1">
        <f t="shared" si="103"/>
        <v>904.1143828886743</v>
      </c>
      <c r="BY138" s="1">
        <f t="shared" si="103"/>
        <v>922.19667054644788</v>
      </c>
      <c r="BZ138" s="1">
        <f t="shared" si="103"/>
        <v>940.64060395737681</v>
      </c>
      <c r="CA138" s="1">
        <f t="shared" si="103"/>
        <v>959.45341603652446</v>
      </c>
      <c r="CB138" s="1">
        <f t="shared" si="103"/>
        <v>978.64248435725472</v>
      </c>
      <c r="CC138" s="1">
        <f t="shared" si="103"/>
        <v>998.21533404439992</v>
      </c>
      <c r="CD138" s="1">
        <f t="shared" si="103"/>
        <v>1018.179640725288</v>
      </c>
      <c r="CE138" s="1">
        <f t="shared" si="103"/>
        <v>1038.5432335397936</v>
      </c>
    </row>
    <row r="139" spans="2:83" x14ac:dyDescent="0.35">
      <c r="B139">
        <f t="shared" si="49"/>
        <v>2043</v>
      </c>
      <c r="D139" t="s">
        <v>29</v>
      </c>
      <c r="G139" s="1">
        <f t="shared" ref="G139:AL139" si="104">SUM($E$16*G73,$E$17*G106)</f>
        <v>0</v>
      </c>
      <c r="H139" s="1">
        <f t="shared" si="104"/>
        <v>0</v>
      </c>
      <c r="I139" s="1">
        <f t="shared" si="104"/>
        <v>0</v>
      </c>
      <c r="J139" s="1">
        <f t="shared" si="104"/>
        <v>0</v>
      </c>
      <c r="K139" s="1">
        <f t="shared" si="104"/>
        <v>0</v>
      </c>
      <c r="L139" s="1">
        <f t="shared" si="104"/>
        <v>0</v>
      </c>
      <c r="M139" s="1">
        <f t="shared" si="104"/>
        <v>0</v>
      </c>
      <c r="N139" s="1">
        <f t="shared" si="104"/>
        <v>0</v>
      </c>
      <c r="O139" s="1">
        <f t="shared" si="104"/>
        <v>0</v>
      </c>
      <c r="P139" s="1">
        <f t="shared" si="104"/>
        <v>0</v>
      </c>
      <c r="Q139" s="1">
        <f t="shared" si="104"/>
        <v>0</v>
      </c>
      <c r="R139" s="1">
        <f t="shared" si="104"/>
        <v>0</v>
      </c>
      <c r="S139" s="1">
        <f t="shared" si="104"/>
        <v>0</v>
      </c>
      <c r="T139" s="1">
        <f t="shared" si="104"/>
        <v>0</v>
      </c>
      <c r="U139" s="1">
        <f t="shared" si="104"/>
        <v>0</v>
      </c>
      <c r="V139" s="1">
        <f t="shared" si="104"/>
        <v>0</v>
      </c>
      <c r="W139" s="1">
        <f t="shared" si="104"/>
        <v>0</v>
      </c>
      <c r="X139" s="1">
        <f t="shared" si="104"/>
        <v>0</v>
      </c>
      <c r="Y139" s="1">
        <f t="shared" si="104"/>
        <v>0</v>
      </c>
      <c r="Z139" s="1">
        <f t="shared" si="104"/>
        <v>346.84597333275326</v>
      </c>
      <c r="AA139" s="1">
        <f t="shared" si="104"/>
        <v>353.78289279940833</v>
      </c>
      <c r="AB139" s="1">
        <f t="shared" si="104"/>
        <v>360.85855065539647</v>
      </c>
      <c r="AC139" s="1">
        <f t="shared" si="104"/>
        <v>368.07572166850434</v>
      </c>
      <c r="AD139" s="1">
        <f t="shared" si="104"/>
        <v>375.43723610187448</v>
      </c>
      <c r="AE139" s="1">
        <f t="shared" si="104"/>
        <v>382.94598082391201</v>
      </c>
      <c r="AF139" s="1">
        <f t="shared" si="104"/>
        <v>390.60490044039028</v>
      </c>
      <c r="AG139" s="1">
        <f t="shared" si="104"/>
        <v>398.41699844919799</v>
      </c>
      <c r="AH139" s="1">
        <f t="shared" si="104"/>
        <v>406.38533841818196</v>
      </c>
      <c r="AI139" s="1">
        <f t="shared" si="104"/>
        <v>414.51304518654564</v>
      </c>
      <c r="AJ139" s="1">
        <f t="shared" si="104"/>
        <v>422.80330609027652</v>
      </c>
      <c r="AK139" s="1">
        <f t="shared" si="104"/>
        <v>431.25937221208204</v>
      </c>
      <c r="AL139" s="1">
        <f t="shared" si="104"/>
        <v>439.88455965632369</v>
      </c>
      <c r="AM139" s="1">
        <f t="shared" ref="AM139:BR139" si="105">SUM($E$16*AM73,$E$17*AM106)</f>
        <v>448.68225084945016</v>
      </c>
      <c r="AN139" s="1">
        <f t="shared" si="105"/>
        <v>457.65589586643921</v>
      </c>
      <c r="AO139" s="1">
        <f t="shared" si="105"/>
        <v>466.80901378376785</v>
      </c>
      <c r="AP139" s="1">
        <f t="shared" si="105"/>
        <v>476.14519405944333</v>
      </c>
      <c r="AQ139" s="1">
        <f t="shared" si="105"/>
        <v>485.66809794063221</v>
      </c>
      <c r="AR139" s="1">
        <f t="shared" si="105"/>
        <v>495.38145989944485</v>
      </c>
      <c r="AS139" s="1">
        <f t="shared" si="105"/>
        <v>505.2890890974337</v>
      </c>
      <c r="AT139" s="1">
        <f t="shared" si="105"/>
        <v>504.54985675248446</v>
      </c>
      <c r="AU139" s="1">
        <f t="shared" si="105"/>
        <v>514.64085388753415</v>
      </c>
      <c r="AV139" s="1">
        <f t="shared" si="105"/>
        <v>524.93367096528482</v>
      </c>
      <c r="AW139" s="1">
        <f t="shared" si="105"/>
        <v>535.43234438459046</v>
      </c>
      <c r="AX139" s="1">
        <f t="shared" si="105"/>
        <v>546.14099127228235</v>
      </c>
      <c r="AY139" s="1">
        <f t="shared" si="105"/>
        <v>557.06381109772803</v>
      </c>
      <c r="AZ139" s="1">
        <f t="shared" si="105"/>
        <v>568.20508731968255</v>
      </c>
      <c r="BA139" s="1">
        <f t="shared" si="105"/>
        <v>579.56918906607621</v>
      </c>
      <c r="BB139" s="1">
        <f t="shared" si="105"/>
        <v>591.1605728473977</v>
      </c>
      <c r="BC139" s="1">
        <f t="shared" si="105"/>
        <v>602.98378430434559</v>
      </c>
      <c r="BD139" s="1">
        <f t="shared" si="105"/>
        <v>608.44306153476009</v>
      </c>
      <c r="BE139" s="1">
        <f t="shared" si="105"/>
        <v>620.61192276545512</v>
      </c>
      <c r="BF139" s="1">
        <f t="shared" si="105"/>
        <v>633.02416122076431</v>
      </c>
      <c r="BG139" s="1">
        <f t="shared" si="105"/>
        <v>645.68464444517963</v>
      </c>
      <c r="BH139" s="1">
        <f t="shared" si="105"/>
        <v>658.59833733408323</v>
      </c>
      <c r="BI139" s="1">
        <f t="shared" si="105"/>
        <v>671.77030408076473</v>
      </c>
      <c r="BJ139" s="1">
        <f t="shared" si="105"/>
        <v>685.20571016238023</v>
      </c>
      <c r="BK139" s="1">
        <f t="shared" si="105"/>
        <v>698.90982436562774</v>
      </c>
      <c r="BL139" s="1">
        <f t="shared" si="105"/>
        <v>712.88802085294026</v>
      </c>
      <c r="BM139" s="1">
        <f t="shared" si="105"/>
        <v>727.14578126999913</v>
      </c>
      <c r="BN139" s="1">
        <f t="shared" si="105"/>
        <v>741.68869689539929</v>
      </c>
      <c r="BO139" s="1">
        <f t="shared" si="105"/>
        <v>756.52247083330735</v>
      </c>
      <c r="BP139" s="1">
        <f t="shared" si="105"/>
        <v>771.65292024997348</v>
      </c>
      <c r="BQ139" s="1">
        <f t="shared" si="105"/>
        <v>787.08597865497279</v>
      </c>
      <c r="BR139" s="1">
        <f t="shared" si="105"/>
        <v>802.82769822807234</v>
      </c>
      <c r="BS139" s="1">
        <f t="shared" ref="BS139:CE139" si="106">SUM($E$16*BS73,$E$17*BS106)</f>
        <v>818.88425219263377</v>
      </c>
      <c r="BT139" s="1">
        <f t="shared" si="106"/>
        <v>835.26193723648657</v>
      </c>
      <c r="BU139" s="1">
        <f t="shared" si="106"/>
        <v>851.96717598121609</v>
      </c>
      <c r="BV139" s="1">
        <f t="shared" si="106"/>
        <v>869.00651950084045</v>
      </c>
      <c r="BW139" s="1">
        <f t="shared" si="106"/>
        <v>886.38664989085737</v>
      </c>
      <c r="BX139" s="1">
        <f t="shared" si="106"/>
        <v>904.11438288867441</v>
      </c>
      <c r="BY139" s="1">
        <f t="shared" si="106"/>
        <v>922.19667054644788</v>
      </c>
      <c r="BZ139" s="1">
        <f t="shared" si="106"/>
        <v>940.64060395737692</v>
      </c>
      <c r="CA139" s="1">
        <f t="shared" si="106"/>
        <v>959.45341603652435</v>
      </c>
      <c r="CB139" s="1">
        <f t="shared" si="106"/>
        <v>978.64248435725494</v>
      </c>
      <c r="CC139" s="1">
        <f t="shared" si="106"/>
        <v>998.21533404439981</v>
      </c>
      <c r="CD139" s="1">
        <f t="shared" si="106"/>
        <v>1018.179640725288</v>
      </c>
      <c r="CE139" s="1">
        <f t="shared" si="106"/>
        <v>1038.5432335397938</v>
      </c>
    </row>
    <row r="140" spans="2:83" x14ac:dyDescent="0.35">
      <c r="B140">
        <f t="shared" si="49"/>
        <v>2044</v>
      </c>
      <c r="D140" t="s">
        <v>29</v>
      </c>
      <c r="G140" s="1">
        <f t="shared" ref="G140:AL140" si="107">SUM($E$16*G74,$E$17*G107)</f>
        <v>0</v>
      </c>
      <c r="H140" s="1">
        <f t="shared" si="107"/>
        <v>0</v>
      </c>
      <c r="I140" s="1">
        <f t="shared" si="107"/>
        <v>0</v>
      </c>
      <c r="J140" s="1">
        <f t="shared" si="107"/>
        <v>0</v>
      </c>
      <c r="K140" s="1">
        <f t="shared" si="107"/>
        <v>0</v>
      </c>
      <c r="L140" s="1">
        <f t="shared" si="107"/>
        <v>0</v>
      </c>
      <c r="M140" s="1">
        <f t="shared" si="107"/>
        <v>0</v>
      </c>
      <c r="N140" s="1">
        <f t="shared" si="107"/>
        <v>0</v>
      </c>
      <c r="O140" s="1">
        <f t="shared" si="107"/>
        <v>0</v>
      </c>
      <c r="P140" s="1">
        <f t="shared" si="107"/>
        <v>0</v>
      </c>
      <c r="Q140" s="1">
        <f t="shared" si="107"/>
        <v>0</v>
      </c>
      <c r="R140" s="1">
        <f t="shared" si="107"/>
        <v>0</v>
      </c>
      <c r="S140" s="1">
        <f t="shared" si="107"/>
        <v>0</v>
      </c>
      <c r="T140" s="1">
        <f t="shared" si="107"/>
        <v>0</v>
      </c>
      <c r="U140" s="1">
        <f t="shared" si="107"/>
        <v>0</v>
      </c>
      <c r="V140" s="1">
        <f t="shared" si="107"/>
        <v>0</v>
      </c>
      <c r="W140" s="1">
        <f t="shared" si="107"/>
        <v>0</v>
      </c>
      <c r="X140" s="1">
        <f t="shared" si="107"/>
        <v>0</v>
      </c>
      <c r="Y140" s="1">
        <f t="shared" si="107"/>
        <v>0</v>
      </c>
      <c r="Z140" s="1">
        <f t="shared" si="107"/>
        <v>0</v>
      </c>
      <c r="AA140" s="1">
        <f t="shared" si="107"/>
        <v>348.15393186302151</v>
      </c>
      <c r="AB140" s="1">
        <f t="shared" si="107"/>
        <v>355.11701050028199</v>
      </c>
      <c r="AC140" s="1">
        <f t="shared" si="107"/>
        <v>362.21935071028759</v>
      </c>
      <c r="AD140" s="1">
        <f t="shared" si="107"/>
        <v>369.46373772449334</v>
      </c>
      <c r="AE140" s="1">
        <f t="shared" si="107"/>
        <v>376.85301247898326</v>
      </c>
      <c r="AF140" s="1">
        <f t="shared" si="107"/>
        <v>384.39007272856287</v>
      </c>
      <c r="AG140" s="1">
        <f t="shared" si="107"/>
        <v>392.07787418313416</v>
      </c>
      <c r="AH140" s="1">
        <f t="shared" si="107"/>
        <v>399.91943166679675</v>
      </c>
      <c r="AI140" s="1">
        <f t="shared" si="107"/>
        <v>407.91782030013275</v>
      </c>
      <c r="AJ140" s="1">
        <f t="shared" si="107"/>
        <v>416.07617670613536</v>
      </c>
      <c r="AK140" s="1">
        <f t="shared" si="107"/>
        <v>424.39770024025813</v>
      </c>
      <c r="AL140" s="1">
        <f t="shared" si="107"/>
        <v>432.88565424506322</v>
      </c>
      <c r="AM140" s="1">
        <f t="shared" ref="AM140:BR140" si="108">SUM($E$16*AM74,$E$17*AM107)</f>
        <v>441.5433673299645</v>
      </c>
      <c r="AN140" s="1">
        <f t="shared" si="108"/>
        <v>450.37423467656379</v>
      </c>
      <c r="AO140" s="1">
        <f t="shared" si="108"/>
        <v>459.38171937009508</v>
      </c>
      <c r="AP140" s="1">
        <f t="shared" si="108"/>
        <v>468.56935375749686</v>
      </c>
      <c r="AQ140" s="1">
        <f t="shared" si="108"/>
        <v>477.94074083264695</v>
      </c>
      <c r="AR140" s="1">
        <f t="shared" si="108"/>
        <v>487.49955564929985</v>
      </c>
      <c r="AS140" s="1">
        <f t="shared" si="108"/>
        <v>497.24954676228583</v>
      </c>
      <c r="AT140" s="1">
        <f t="shared" si="108"/>
        <v>507.19453769753153</v>
      </c>
      <c r="AU140" s="1">
        <f t="shared" si="108"/>
        <v>511.84513902299693</v>
      </c>
      <c r="AV140" s="1">
        <f t="shared" si="108"/>
        <v>522.08204180345683</v>
      </c>
      <c r="AW140" s="1">
        <f t="shared" si="108"/>
        <v>532.52368263952599</v>
      </c>
      <c r="AX140" s="1">
        <f t="shared" si="108"/>
        <v>543.17415629231641</v>
      </c>
      <c r="AY140" s="1">
        <f t="shared" si="108"/>
        <v>554.03763941816283</v>
      </c>
      <c r="AZ140" s="1">
        <f t="shared" si="108"/>
        <v>565.1183922065261</v>
      </c>
      <c r="BA140" s="1">
        <f t="shared" si="108"/>
        <v>576.42076005065667</v>
      </c>
      <c r="BB140" s="1">
        <f t="shared" si="108"/>
        <v>587.94917525166966</v>
      </c>
      <c r="BC140" s="1">
        <f t="shared" si="108"/>
        <v>599.70815875670314</v>
      </c>
      <c r="BD140" s="1">
        <f t="shared" si="108"/>
        <v>611.7023219318371</v>
      </c>
      <c r="BE140" s="1">
        <f t="shared" si="108"/>
        <v>620.61192276545523</v>
      </c>
      <c r="BF140" s="1">
        <f t="shared" si="108"/>
        <v>633.0241612207642</v>
      </c>
      <c r="BG140" s="1">
        <f t="shared" si="108"/>
        <v>645.68464444517963</v>
      </c>
      <c r="BH140" s="1">
        <f t="shared" si="108"/>
        <v>658.59833733408323</v>
      </c>
      <c r="BI140" s="1">
        <f t="shared" si="108"/>
        <v>671.77030408076484</v>
      </c>
      <c r="BJ140" s="1">
        <f t="shared" si="108"/>
        <v>685.20571016238011</v>
      </c>
      <c r="BK140" s="1">
        <f t="shared" si="108"/>
        <v>698.90982436562774</v>
      </c>
      <c r="BL140" s="1">
        <f t="shared" si="108"/>
        <v>712.88802085294026</v>
      </c>
      <c r="BM140" s="1">
        <f t="shared" si="108"/>
        <v>727.14578126999913</v>
      </c>
      <c r="BN140" s="1">
        <f t="shared" si="108"/>
        <v>741.68869689539906</v>
      </c>
      <c r="BO140" s="1">
        <f t="shared" si="108"/>
        <v>756.52247083330735</v>
      </c>
      <c r="BP140" s="1">
        <f t="shared" si="108"/>
        <v>771.65292024997348</v>
      </c>
      <c r="BQ140" s="1">
        <f t="shared" si="108"/>
        <v>787.08597865497291</v>
      </c>
      <c r="BR140" s="1">
        <f t="shared" si="108"/>
        <v>802.82769822807245</v>
      </c>
      <c r="BS140" s="1">
        <f t="shared" ref="BS140:CE140" si="109">SUM($E$16*BS74,$E$17*BS107)</f>
        <v>818.88425219263388</v>
      </c>
      <c r="BT140" s="1">
        <f t="shared" si="109"/>
        <v>835.26193723648657</v>
      </c>
      <c r="BU140" s="1">
        <f t="shared" si="109"/>
        <v>851.96717598121631</v>
      </c>
      <c r="BV140" s="1">
        <f t="shared" si="109"/>
        <v>869.00651950084057</v>
      </c>
      <c r="BW140" s="1">
        <f t="shared" si="109"/>
        <v>886.38664989085737</v>
      </c>
      <c r="BX140" s="1">
        <f t="shared" si="109"/>
        <v>904.11438288867453</v>
      </c>
      <c r="BY140" s="1">
        <f t="shared" si="109"/>
        <v>922.1966705464481</v>
      </c>
      <c r="BZ140" s="1">
        <f t="shared" si="109"/>
        <v>940.64060395737692</v>
      </c>
      <c r="CA140" s="1">
        <f t="shared" si="109"/>
        <v>959.45341603652446</v>
      </c>
      <c r="CB140" s="1">
        <f t="shared" si="109"/>
        <v>978.64248435725494</v>
      </c>
      <c r="CC140" s="1">
        <f t="shared" si="109"/>
        <v>998.21533404440015</v>
      </c>
      <c r="CD140" s="1">
        <f t="shared" si="109"/>
        <v>1018.1796407252879</v>
      </c>
      <c r="CE140" s="1">
        <f t="shared" si="109"/>
        <v>1038.5432335397938</v>
      </c>
    </row>
    <row r="141" spans="2:83" x14ac:dyDescent="0.35">
      <c r="B141">
        <f t="shared" si="49"/>
        <v>2045</v>
      </c>
      <c r="D141" t="s">
        <v>29</v>
      </c>
      <c r="G141" s="1">
        <f t="shared" ref="G141:AL141" si="110">SUM($E$16*G75,$E$17*G108)</f>
        <v>0</v>
      </c>
      <c r="H141" s="1">
        <f t="shared" si="110"/>
        <v>0</v>
      </c>
      <c r="I141" s="1">
        <f t="shared" si="110"/>
        <v>0</v>
      </c>
      <c r="J141" s="1">
        <f t="shared" si="110"/>
        <v>0</v>
      </c>
      <c r="K141" s="1">
        <f t="shared" si="110"/>
        <v>0</v>
      </c>
      <c r="L141" s="1">
        <f t="shared" si="110"/>
        <v>0</v>
      </c>
      <c r="M141" s="1">
        <f t="shared" si="110"/>
        <v>0</v>
      </c>
      <c r="N141" s="1">
        <f t="shared" si="110"/>
        <v>0</v>
      </c>
      <c r="O141" s="1">
        <f t="shared" si="110"/>
        <v>0</v>
      </c>
      <c r="P141" s="1">
        <f t="shared" si="110"/>
        <v>0</v>
      </c>
      <c r="Q141" s="1">
        <f t="shared" si="110"/>
        <v>0</v>
      </c>
      <c r="R141" s="1">
        <f t="shared" si="110"/>
        <v>0</v>
      </c>
      <c r="S141" s="1">
        <f t="shared" si="110"/>
        <v>0</v>
      </c>
      <c r="T141" s="1">
        <f t="shared" si="110"/>
        <v>0</v>
      </c>
      <c r="U141" s="1">
        <f t="shared" si="110"/>
        <v>0</v>
      </c>
      <c r="V141" s="1">
        <f t="shared" si="110"/>
        <v>0</v>
      </c>
      <c r="W141" s="1">
        <f t="shared" si="110"/>
        <v>0</v>
      </c>
      <c r="X141" s="1">
        <f t="shared" si="110"/>
        <v>0</v>
      </c>
      <c r="Y141" s="1">
        <f t="shared" si="110"/>
        <v>0</v>
      </c>
      <c r="Z141" s="1">
        <f t="shared" si="110"/>
        <v>0</v>
      </c>
      <c r="AA141" s="1">
        <f t="shared" si="110"/>
        <v>0</v>
      </c>
      <c r="AB141" s="1">
        <f t="shared" si="110"/>
        <v>349.47421143091037</v>
      </c>
      <c r="AC141" s="1">
        <f t="shared" si="110"/>
        <v>356.46369565952858</v>
      </c>
      <c r="AD141" s="1">
        <f t="shared" si="110"/>
        <v>363.59296957271914</v>
      </c>
      <c r="AE141" s="1">
        <f t="shared" si="110"/>
        <v>370.86482896417346</v>
      </c>
      <c r="AF141" s="1">
        <f t="shared" si="110"/>
        <v>378.28212554345697</v>
      </c>
      <c r="AG141" s="1">
        <f t="shared" si="110"/>
        <v>385.84776805432608</v>
      </c>
      <c r="AH141" s="1">
        <f t="shared" si="110"/>
        <v>393.56472341541269</v>
      </c>
      <c r="AI141" s="1">
        <f t="shared" si="110"/>
        <v>401.43601788372087</v>
      </c>
      <c r="AJ141" s="1">
        <f t="shared" si="110"/>
        <v>409.46473824139525</v>
      </c>
      <c r="AK141" s="1">
        <f t="shared" si="110"/>
        <v>417.65403300622319</v>
      </c>
      <c r="AL141" s="1">
        <f t="shared" si="110"/>
        <v>426.00711366634766</v>
      </c>
      <c r="AM141" s="1">
        <f t="shared" ref="AM141:BR141" si="111">SUM($E$16*AM75,$E$17*AM108)</f>
        <v>434.52725593967455</v>
      </c>
      <c r="AN141" s="1">
        <f t="shared" si="111"/>
        <v>443.21780105846813</v>
      </c>
      <c r="AO141" s="1">
        <f t="shared" si="111"/>
        <v>452.08215707963745</v>
      </c>
      <c r="AP141" s="1">
        <f t="shared" si="111"/>
        <v>461.12380022123023</v>
      </c>
      <c r="AQ141" s="1">
        <f t="shared" si="111"/>
        <v>470.34627622565472</v>
      </c>
      <c r="AR141" s="1">
        <f t="shared" si="111"/>
        <v>479.75320175016793</v>
      </c>
      <c r="AS141" s="1">
        <f t="shared" si="111"/>
        <v>489.34826578517129</v>
      </c>
      <c r="AT141" s="1">
        <f t="shared" si="111"/>
        <v>499.13523110087465</v>
      </c>
      <c r="AU141" s="1">
        <f t="shared" si="111"/>
        <v>509.11793572289213</v>
      </c>
      <c r="AV141" s="1">
        <f t="shared" si="111"/>
        <v>519.30029443735009</v>
      </c>
      <c r="AW141" s="1">
        <f t="shared" si="111"/>
        <v>529.68630032609713</v>
      </c>
      <c r="AX141" s="1">
        <f t="shared" si="111"/>
        <v>540.28002633261906</v>
      </c>
      <c r="AY141" s="1">
        <f t="shared" si="111"/>
        <v>551.08562685927143</v>
      </c>
      <c r="AZ141" s="1">
        <f t="shared" si="111"/>
        <v>562.10733939645684</v>
      </c>
      <c r="BA141" s="1">
        <f t="shared" si="111"/>
        <v>573.34948618438602</v>
      </c>
      <c r="BB141" s="1">
        <f t="shared" si="111"/>
        <v>584.8164759080737</v>
      </c>
      <c r="BC141" s="1">
        <f t="shared" si="111"/>
        <v>596.5128054262351</v>
      </c>
      <c r="BD141" s="1">
        <f t="shared" si="111"/>
        <v>608.44306153475986</v>
      </c>
      <c r="BE141" s="1">
        <f t="shared" si="111"/>
        <v>620.61192276545501</v>
      </c>
      <c r="BF141" s="1">
        <f t="shared" si="111"/>
        <v>633.02416122076431</v>
      </c>
      <c r="BG141" s="1">
        <f t="shared" si="111"/>
        <v>645.68464444517952</v>
      </c>
      <c r="BH141" s="1">
        <f t="shared" si="111"/>
        <v>658.59833733408323</v>
      </c>
      <c r="BI141" s="1">
        <f t="shared" si="111"/>
        <v>671.77030408076484</v>
      </c>
      <c r="BJ141" s="1">
        <f t="shared" si="111"/>
        <v>685.20571016238023</v>
      </c>
      <c r="BK141" s="1">
        <f t="shared" si="111"/>
        <v>698.90982436562763</v>
      </c>
      <c r="BL141" s="1">
        <f t="shared" si="111"/>
        <v>712.88802085294037</v>
      </c>
      <c r="BM141" s="1">
        <f t="shared" si="111"/>
        <v>727.14578126999913</v>
      </c>
      <c r="BN141" s="1">
        <f t="shared" si="111"/>
        <v>741.68869689539906</v>
      </c>
      <c r="BO141" s="1">
        <f t="shared" si="111"/>
        <v>756.52247083330701</v>
      </c>
      <c r="BP141" s="1">
        <f t="shared" si="111"/>
        <v>771.65292024997348</v>
      </c>
      <c r="BQ141" s="1">
        <f t="shared" si="111"/>
        <v>787.08597865497291</v>
      </c>
      <c r="BR141" s="1">
        <f t="shared" si="111"/>
        <v>802.82769822807245</v>
      </c>
      <c r="BS141" s="1">
        <f t="shared" ref="BS141:CE141" si="112">SUM($E$16*BS75,$E$17*BS108)</f>
        <v>818.88425219263388</v>
      </c>
      <c r="BT141" s="1">
        <f t="shared" si="112"/>
        <v>835.26193723648646</v>
      </c>
      <c r="BU141" s="1">
        <f t="shared" si="112"/>
        <v>851.9671759812162</v>
      </c>
      <c r="BV141" s="1">
        <f t="shared" si="112"/>
        <v>869.00651950084057</v>
      </c>
      <c r="BW141" s="1">
        <f t="shared" si="112"/>
        <v>886.38664989085726</v>
      </c>
      <c r="BX141" s="1">
        <f t="shared" si="112"/>
        <v>904.11438288867441</v>
      </c>
      <c r="BY141" s="1">
        <f t="shared" si="112"/>
        <v>922.19667054644788</v>
      </c>
      <c r="BZ141" s="1">
        <f t="shared" si="112"/>
        <v>940.64060395737692</v>
      </c>
      <c r="CA141" s="1">
        <f t="shared" si="112"/>
        <v>959.45341603652435</v>
      </c>
      <c r="CB141" s="1">
        <f t="shared" si="112"/>
        <v>978.64248435725494</v>
      </c>
      <c r="CC141" s="1">
        <f t="shared" si="112"/>
        <v>998.21533404439992</v>
      </c>
      <c r="CD141" s="1">
        <f t="shared" si="112"/>
        <v>1018.1796407252881</v>
      </c>
      <c r="CE141" s="1">
        <f t="shared" si="112"/>
        <v>1038.5432335397936</v>
      </c>
    </row>
    <row r="142" spans="2:83" x14ac:dyDescent="0.35">
      <c r="B142">
        <f t="shared" si="49"/>
        <v>2046</v>
      </c>
      <c r="D142" t="s">
        <v>29</v>
      </c>
      <c r="G142" s="1">
        <f t="shared" ref="G142:AL142" si="113">SUM($E$16*G76,$E$17*G109)</f>
        <v>0</v>
      </c>
      <c r="H142" s="1">
        <f t="shared" si="113"/>
        <v>0</v>
      </c>
      <c r="I142" s="1">
        <f t="shared" si="113"/>
        <v>0</v>
      </c>
      <c r="J142" s="1">
        <f t="shared" si="113"/>
        <v>0</v>
      </c>
      <c r="K142" s="1">
        <f t="shared" si="113"/>
        <v>0</v>
      </c>
      <c r="L142" s="1">
        <f t="shared" si="113"/>
        <v>0</v>
      </c>
      <c r="M142" s="1">
        <f t="shared" si="113"/>
        <v>0</v>
      </c>
      <c r="N142" s="1">
        <f t="shared" si="113"/>
        <v>0</v>
      </c>
      <c r="O142" s="1">
        <f t="shared" si="113"/>
        <v>0</v>
      </c>
      <c r="P142" s="1">
        <f t="shared" si="113"/>
        <v>0</v>
      </c>
      <c r="Q142" s="1">
        <f t="shared" si="113"/>
        <v>0</v>
      </c>
      <c r="R142" s="1">
        <f t="shared" si="113"/>
        <v>0</v>
      </c>
      <c r="S142" s="1">
        <f t="shared" si="113"/>
        <v>0</v>
      </c>
      <c r="T142" s="1">
        <f t="shared" si="113"/>
        <v>0</v>
      </c>
      <c r="U142" s="1">
        <f t="shared" si="113"/>
        <v>0</v>
      </c>
      <c r="V142" s="1">
        <f t="shared" si="113"/>
        <v>0</v>
      </c>
      <c r="W142" s="1">
        <f t="shared" si="113"/>
        <v>0</v>
      </c>
      <c r="X142" s="1">
        <f t="shared" si="113"/>
        <v>0</v>
      </c>
      <c r="Y142" s="1">
        <f t="shared" si="113"/>
        <v>0</v>
      </c>
      <c r="Z142" s="1">
        <f t="shared" si="113"/>
        <v>0</v>
      </c>
      <c r="AA142" s="1">
        <f t="shared" si="113"/>
        <v>0</v>
      </c>
      <c r="AB142" s="1">
        <f t="shared" si="113"/>
        <v>0</v>
      </c>
      <c r="AC142" s="1">
        <f t="shared" si="113"/>
        <v>356.46369565952858</v>
      </c>
      <c r="AD142" s="1">
        <f t="shared" si="113"/>
        <v>363.59296957271914</v>
      </c>
      <c r="AE142" s="1">
        <f t="shared" si="113"/>
        <v>370.86482896417351</v>
      </c>
      <c r="AF142" s="1">
        <f t="shared" si="113"/>
        <v>378.28212554345697</v>
      </c>
      <c r="AG142" s="1">
        <f t="shared" si="113"/>
        <v>385.84776805432614</v>
      </c>
      <c r="AH142" s="1">
        <f t="shared" si="113"/>
        <v>393.56472341541269</v>
      </c>
      <c r="AI142" s="1">
        <f t="shared" si="113"/>
        <v>401.43601788372092</v>
      </c>
      <c r="AJ142" s="1">
        <f t="shared" si="113"/>
        <v>409.46473824139525</v>
      </c>
      <c r="AK142" s="1">
        <f t="shared" si="113"/>
        <v>417.65403300622319</v>
      </c>
      <c r="AL142" s="1">
        <f t="shared" si="113"/>
        <v>426.00711366634766</v>
      </c>
      <c r="AM142" s="1">
        <f t="shared" ref="AM142:BR142" si="114">SUM($E$16*AM76,$E$17*AM109)</f>
        <v>434.52725593967466</v>
      </c>
      <c r="AN142" s="1">
        <f t="shared" si="114"/>
        <v>443.21780105846801</v>
      </c>
      <c r="AO142" s="1">
        <f t="shared" si="114"/>
        <v>452.08215707963751</v>
      </c>
      <c r="AP142" s="1">
        <f t="shared" si="114"/>
        <v>461.12380022123023</v>
      </c>
      <c r="AQ142" s="1">
        <f t="shared" si="114"/>
        <v>470.34627622565483</v>
      </c>
      <c r="AR142" s="1">
        <f t="shared" si="114"/>
        <v>479.75320175016782</v>
      </c>
      <c r="AS142" s="1">
        <f t="shared" si="114"/>
        <v>489.34826578517129</v>
      </c>
      <c r="AT142" s="1">
        <f t="shared" si="114"/>
        <v>499.13523110087471</v>
      </c>
      <c r="AU142" s="1">
        <f t="shared" si="114"/>
        <v>509.11793572289218</v>
      </c>
      <c r="AV142" s="1">
        <f t="shared" si="114"/>
        <v>519.30029443734998</v>
      </c>
      <c r="AW142" s="1">
        <f t="shared" si="114"/>
        <v>529.68630032609713</v>
      </c>
      <c r="AX142" s="1">
        <f t="shared" si="114"/>
        <v>540.28002633261917</v>
      </c>
      <c r="AY142" s="1">
        <f t="shared" si="114"/>
        <v>551.08562685927154</v>
      </c>
      <c r="AZ142" s="1">
        <f t="shared" si="114"/>
        <v>562.10733939645684</v>
      </c>
      <c r="BA142" s="1">
        <f t="shared" si="114"/>
        <v>573.34948618438602</v>
      </c>
      <c r="BB142" s="1">
        <f t="shared" si="114"/>
        <v>584.81647590807381</v>
      </c>
      <c r="BC142" s="1">
        <f t="shared" si="114"/>
        <v>596.51280542623522</v>
      </c>
      <c r="BD142" s="1">
        <f t="shared" si="114"/>
        <v>608.44306153475986</v>
      </c>
      <c r="BE142" s="1">
        <f t="shared" si="114"/>
        <v>620.61192276545512</v>
      </c>
      <c r="BF142" s="1">
        <f t="shared" si="114"/>
        <v>633.0241612207642</v>
      </c>
      <c r="BG142" s="1">
        <f t="shared" si="114"/>
        <v>645.68464444517963</v>
      </c>
      <c r="BH142" s="1">
        <f t="shared" si="114"/>
        <v>658.59833733408323</v>
      </c>
      <c r="BI142" s="1">
        <f t="shared" si="114"/>
        <v>671.77030408076484</v>
      </c>
      <c r="BJ142" s="1">
        <f t="shared" si="114"/>
        <v>685.20571016238023</v>
      </c>
      <c r="BK142" s="1">
        <f t="shared" si="114"/>
        <v>698.90982436562774</v>
      </c>
      <c r="BL142" s="1">
        <f t="shared" si="114"/>
        <v>712.88802085294014</v>
      </c>
      <c r="BM142" s="1">
        <f t="shared" si="114"/>
        <v>727.14578126999913</v>
      </c>
      <c r="BN142" s="1">
        <f t="shared" si="114"/>
        <v>741.68869689539918</v>
      </c>
      <c r="BO142" s="1">
        <f t="shared" si="114"/>
        <v>756.52247083330712</v>
      </c>
      <c r="BP142" s="1">
        <f t="shared" si="114"/>
        <v>771.65292024997314</v>
      </c>
      <c r="BQ142" s="1">
        <f t="shared" si="114"/>
        <v>787.08597865497291</v>
      </c>
      <c r="BR142" s="1">
        <f t="shared" si="114"/>
        <v>802.82769822807234</v>
      </c>
      <c r="BS142" s="1">
        <f t="shared" ref="BS142:CE142" si="115">SUM($E$16*BS76,$E$17*BS109)</f>
        <v>818.88425219263388</v>
      </c>
      <c r="BT142" s="1">
        <f t="shared" si="115"/>
        <v>835.26193723648646</v>
      </c>
      <c r="BU142" s="1">
        <f t="shared" si="115"/>
        <v>851.96717598121631</v>
      </c>
      <c r="BV142" s="1">
        <f t="shared" si="115"/>
        <v>869.00651950084057</v>
      </c>
      <c r="BW142" s="1">
        <f t="shared" si="115"/>
        <v>886.38664989085748</v>
      </c>
      <c r="BX142" s="1">
        <f t="shared" si="115"/>
        <v>904.11438288867441</v>
      </c>
      <c r="BY142" s="1">
        <f t="shared" si="115"/>
        <v>922.19667054644788</v>
      </c>
      <c r="BZ142" s="1">
        <f t="shared" si="115"/>
        <v>940.64060395737692</v>
      </c>
      <c r="CA142" s="1">
        <f t="shared" si="115"/>
        <v>959.45341603652446</v>
      </c>
      <c r="CB142" s="1">
        <f t="shared" si="115"/>
        <v>978.64248435725483</v>
      </c>
      <c r="CC142" s="1">
        <f t="shared" si="115"/>
        <v>998.21533404440015</v>
      </c>
      <c r="CD142" s="1">
        <f t="shared" si="115"/>
        <v>1018.179640725288</v>
      </c>
      <c r="CE142" s="1">
        <f t="shared" si="115"/>
        <v>1038.5432335397938</v>
      </c>
    </row>
    <row r="143" spans="2:83" x14ac:dyDescent="0.35">
      <c r="B143">
        <f t="shared" si="49"/>
        <v>2047</v>
      </c>
      <c r="D143" t="s">
        <v>29</v>
      </c>
      <c r="G143" s="1">
        <f t="shared" ref="G143:AL143" si="116">SUM($E$16*G77,$E$17*G110)</f>
        <v>0</v>
      </c>
      <c r="H143" s="1">
        <f t="shared" si="116"/>
        <v>0</v>
      </c>
      <c r="I143" s="1">
        <f t="shared" si="116"/>
        <v>0</v>
      </c>
      <c r="J143" s="1">
        <f t="shared" si="116"/>
        <v>0</v>
      </c>
      <c r="K143" s="1">
        <f t="shared" si="116"/>
        <v>0</v>
      </c>
      <c r="L143" s="1">
        <f t="shared" si="116"/>
        <v>0</v>
      </c>
      <c r="M143" s="1">
        <f t="shared" si="116"/>
        <v>0</v>
      </c>
      <c r="N143" s="1">
        <f t="shared" si="116"/>
        <v>0</v>
      </c>
      <c r="O143" s="1">
        <f t="shared" si="116"/>
        <v>0</v>
      </c>
      <c r="P143" s="1">
        <f t="shared" si="116"/>
        <v>0</v>
      </c>
      <c r="Q143" s="1">
        <f t="shared" si="116"/>
        <v>0</v>
      </c>
      <c r="R143" s="1">
        <f t="shared" si="116"/>
        <v>0</v>
      </c>
      <c r="S143" s="1">
        <f t="shared" si="116"/>
        <v>0</v>
      </c>
      <c r="T143" s="1">
        <f t="shared" si="116"/>
        <v>0</v>
      </c>
      <c r="U143" s="1">
        <f t="shared" si="116"/>
        <v>0</v>
      </c>
      <c r="V143" s="1">
        <f t="shared" si="116"/>
        <v>0</v>
      </c>
      <c r="W143" s="1">
        <f t="shared" si="116"/>
        <v>0</v>
      </c>
      <c r="X143" s="1">
        <f t="shared" si="116"/>
        <v>0</v>
      </c>
      <c r="Y143" s="1">
        <f t="shared" si="116"/>
        <v>0</v>
      </c>
      <c r="Z143" s="1">
        <f t="shared" si="116"/>
        <v>0</v>
      </c>
      <c r="AA143" s="1">
        <f t="shared" si="116"/>
        <v>0</v>
      </c>
      <c r="AB143" s="1">
        <f t="shared" si="116"/>
        <v>0</v>
      </c>
      <c r="AC143" s="1">
        <f t="shared" si="116"/>
        <v>0</v>
      </c>
      <c r="AD143" s="1">
        <f t="shared" si="116"/>
        <v>363.59296957271914</v>
      </c>
      <c r="AE143" s="1">
        <f t="shared" si="116"/>
        <v>370.86482896417351</v>
      </c>
      <c r="AF143" s="1">
        <f t="shared" si="116"/>
        <v>378.28212554345697</v>
      </c>
      <c r="AG143" s="1">
        <f t="shared" si="116"/>
        <v>385.84776805432608</v>
      </c>
      <c r="AH143" s="1">
        <f t="shared" si="116"/>
        <v>393.56472341541263</v>
      </c>
      <c r="AI143" s="1">
        <f t="shared" si="116"/>
        <v>401.43601788372092</v>
      </c>
      <c r="AJ143" s="1">
        <f t="shared" si="116"/>
        <v>409.46473824139531</v>
      </c>
      <c r="AK143" s="1">
        <f t="shared" si="116"/>
        <v>417.65403300622319</v>
      </c>
      <c r="AL143" s="1">
        <f t="shared" si="116"/>
        <v>426.00711366634766</v>
      </c>
      <c r="AM143" s="1">
        <f t="shared" ref="AM143:BR143" si="117">SUM($E$16*AM77,$E$17*AM110)</f>
        <v>434.52725593967466</v>
      </c>
      <c r="AN143" s="1">
        <f t="shared" si="117"/>
        <v>443.21780105846813</v>
      </c>
      <c r="AO143" s="1">
        <f t="shared" si="117"/>
        <v>452.0821570796374</v>
      </c>
      <c r="AP143" s="1">
        <f t="shared" si="117"/>
        <v>461.12380022123023</v>
      </c>
      <c r="AQ143" s="1">
        <f t="shared" si="117"/>
        <v>470.34627622565483</v>
      </c>
      <c r="AR143" s="1">
        <f t="shared" si="117"/>
        <v>479.75320175016793</v>
      </c>
      <c r="AS143" s="1">
        <f t="shared" si="117"/>
        <v>489.34826578517118</v>
      </c>
      <c r="AT143" s="1">
        <f t="shared" si="117"/>
        <v>499.13523110087465</v>
      </c>
      <c r="AU143" s="1">
        <f t="shared" si="117"/>
        <v>509.11793572289218</v>
      </c>
      <c r="AV143" s="1">
        <f t="shared" si="117"/>
        <v>519.30029443734998</v>
      </c>
      <c r="AW143" s="1">
        <f t="shared" si="117"/>
        <v>529.68630032609701</v>
      </c>
      <c r="AX143" s="1">
        <f t="shared" si="117"/>
        <v>540.28002633261917</v>
      </c>
      <c r="AY143" s="1">
        <f t="shared" si="117"/>
        <v>551.08562685927154</v>
      </c>
      <c r="AZ143" s="1">
        <f t="shared" si="117"/>
        <v>562.10733939645695</v>
      </c>
      <c r="BA143" s="1">
        <f t="shared" si="117"/>
        <v>573.34948618438602</v>
      </c>
      <c r="BB143" s="1">
        <f t="shared" si="117"/>
        <v>584.81647590807381</v>
      </c>
      <c r="BC143" s="1">
        <f t="shared" si="117"/>
        <v>596.51280542623522</v>
      </c>
      <c r="BD143" s="1">
        <f t="shared" si="117"/>
        <v>608.44306153475998</v>
      </c>
      <c r="BE143" s="1">
        <f t="shared" si="117"/>
        <v>620.61192276545512</v>
      </c>
      <c r="BF143" s="1">
        <f t="shared" si="117"/>
        <v>633.0241612207642</v>
      </c>
      <c r="BG143" s="1">
        <f t="shared" si="117"/>
        <v>645.68464444517952</v>
      </c>
      <c r="BH143" s="1">
        <f t="shared" si="117"/>
        <v>658.59833733408323</v>
      </c>
      <c r="BI143" s="1">
        <f t="shared" si="117"/>
        <v>671.77030408076484</v>
      </c>
      <c r="BJ143" s="1">
        <f t="shared" si="117"/>
        <v>685.20571016238023</v>
      </c>
      <c r="BK143" s="1">
        <f t="shared" si="117"/>
        <v>698.90982436562774</v>
      </c>
      <c r="BL143" s="1">
        <f t="shared" si="117"/>
        <v>712.88802085294037</v>
      </c>
      <c r="BM143" s="1">
        <f t="shared" si="117"/>
        <v>727.14578126999902</v>
      </c>
      <c r="BN143" s="1">
        <f t="shared" si="117"/>
        <v>741.68869689539906</v>
      </c>
      <c r="BO143" s="1">
        <f t="shared" si="117"/>
        <v>756.52247083330712</v>
      </c>
      <c r="BP143" s="1">
        <f t="shared" si="117"/>
        <v>771.65292024997325</v>
      </c>
      <c r="BQ143" s="1">
        <f t="shared" si="117"/>
        <v>787.08597865497268</v>
      </c>
      <c r="BR143" s="1">
        <f t="shared" si="117"/>
        <v>802.82769822807245</v>
      </c>
      <c r="BS143" s="1">
        <f t="shared" ref="BS143:CE143" si="118">SUM($E$16*BS77,$E$17*BS110)</f>
        <v>818.88425219263377</v>
      </c>
      <c r="BT143" s="1">
        <f t="shared" si="118"/>
        <v>835.26193723648657</v>
      </c>
      <c r="BU143" s="1">
        <f t="shared" si="118"/>
        <v>851.96717598121631</v>
      </c>
      <c r="BV143" s="1">
        <f t="shared" si="118"/>
        <v>869.00651950084057</v>
      </c>
      <c r="BW143" s="1">
        <f t="shared" si="118"/>
        <v>886.38664989085737</v>
      </c>
      <c r="BX143" s="1">
        <f t="shared" si="118"/>
        <v>904.11438288867453</v>
      </c>
      <c r="BY143" s="1">
        <f t="shared" si="118"/>
        <v>922.19667054644799</v>
      </c>
      <c r="BZ143" s="1">
        <f t="shared" si="118"/>
        <v>940.64060395737692</v>
      </c>
      <c r="CA143" s="1">
        <f t="shared" si="118"/>
        <v>959.45341603652446</v>
      </c>
      <c r="CB143" s="1">
        <f t="shared" si="118"/>
        <v>978.64248435725506</v>
      </c>
      <c r="CC143" s="1">
        <f t="shared" si="118"/>
        <v>998.21533404440004</v>
      </c>
      <c r="CD143" s="1">
        <f t="shared" si="118"/>
        <v>1018.1796407252881</v>
      </c>
      <c r="CE143" s="1">
        <f t="shared" si="118"/>
        <v>1038.5432335397938</v>
      </c>
    </row>
    <row r="144" spans="2:83" x14ac:dyDescent="0.35">
      <c r="B144">
        <f t="shared" si="49"/>
        <v>2048</v>
      </c>
      <c r="D144" t="s">
        <v>29</v>
      </c>
      <c r="G144" s="1">
        <f t="shared" ref="G144:AL144" si="119">SUM($E$16*G78,$E$17*G111)</f>
        <v>0</v>
      </c>
      <c r="H144" s="1">
        <f t="shared" si="119"/>
        <v>0</v>
      </c>
      <c r="I144" s="1">
        <f t="shared" si="119"/>
        <v>0</v>
      </c>
      <c r="J144" s="1">
        <f t="shared" si="119"/>
        <v>0</v>
      </c>
      <c r="K144" s="1">
        <f t="shared" si="119"/>
        <v>0</v>
      </c>
      <c r="L144" s="1">
        <f t="shared" si="119"/>
        <v>0</v>
      </c>
      <c r="M144" s="1">
        <f t="shared" si="119"/>
        <v>0</v>
      </c>
      <c r="N144" s="1">
        <f t="shared" si="119"/>
        <v>0</v>
      </c>
      <c r="O144" s="1">
        <f t="shared" si="119"/>
        <v>0</v>
      </c>
      <c r="P144" s="1">
        <f t="shared" si="119"/>
        <v>0</v>
      </c>
      <c r="Q144" s="1">
        <f t="shared" si="119"/>
        <v>0</v>
      </c>
      <c r="R144" s="1">
        <f t="shared" si="119"/>
        <v>0</v>
      </c>
      <c r="S144" s="1">
        <f t="shared" si="119"/>
        <v>0</v>
      </c>
      <c r="T144" s="1">
        <f t="shared" si="119"/>
        <v>0</v>
      </c>
      <c r="U144" s="1">
        <f t="shared" si="119"/>
        <v>0</v>
      </c>
      <c r="V144" s="1">
        <f t="shared" si="119"/>
        <v>0</v>
      </c>
      <c r="W144" s="1">
        <f t="shared" si="119"/>
        <v>0</v>
      </c>
      <c r="X144" s="1">
        <f t="shared" si="119"/>
        <v>0</v>
      </c>
      <c r="Y144" s="1">
        <f t="shared" si="119"/>
        <v>0</v>
      </c>
      <c r="Z144" s="1">
        <f t="shared" si="119"/>
        <v>0</v>
      </c>
      <c r="AA144" s="1">
        <f t="shared" si="119"/>
        <v>0</v>
      </c>
      <c r="AB144" s="1">
        <f t="shared" si="119"/>
        <v>0</v>
      </c>
      <c r="AC144" s="1">
        <f t="shared" si="119"/>
        <v>0</v>
      </c>
      <c r="AD144" s="1">
        <f t="shared" si="119"/>
        <v>0</v>
      </c>
      <c r="AE144" s="1">
        <f t="shared" si="119"/>
        <v>370.86482896417351</v>
      </c>
      <c r="AF144" s="1">
        <f t="shared" si="119"/>
        <v>378.28212554345697</v>
      </c>
      <c r="AG144" s="1">
        <f t="shared" si="119"/>
        <v>385.84776805432614</v>
      </c>
      <c r="AH144" s="1">
        <f t="shared" si="119"/>
        <v>393.56472341541257</v>
      </c>
      <c r="AI144" s="1">
        <f t="shared" si="119"/>
        <v>401.43601788372087</v>
      </c>
      <c r="AJ144" s="1">
        <f t="shared" si="119"/>
        <v>409.46473824139531</v>
      </c>
      <c r="AK144" s="1">
        <f t="shared" si="119"/>
        <v>417.65403300622324</v>
      </c>
      <c r="AL144" s="1">
        <f t="shared" si="119"/>
        <v>426.00711366634761</v>
      </c>
      <c r="AM144" s="1">
        <f t="shared" ref="AM144:BR144" si="120">SUM($E$16*AM78,$E$17*AM111)</f>
        <v>434.52725593967466</v>
      </c>
      <c r="AN144" s="1">
        <f t="shared" si="120"/>
        <v>443.21780105846813</v>
      </c>
      <c r="AO144" s="1">
        <f t="shared" si="120"/>
        <v>452.08215707963751</v>
      </c>
      <c r="AP144" s="1">
        <f t="shared" si="120"/>
        <v>461.12380022123017</v>
      </c>
      <c r="AQ144" s="1">
        <f t="shared" si="120"/>
        <v>470.34627622565483</v>
      </c>
      <c r="AR144" s="1">
        <f t="shared" si="120"/>
        <v>479.75320175016793</v>
      </c>
      <c r="AS144" s="1">
        <f t="shared" si="120"/>
        <v>489.34826578517129</v>
      </c>
      <c r="AT144" s="1">
        <f t="shared" si="120"/>
        <v>499.13523110087459</v>
      </c>
      <c r="AU144" s="1">
        <f t="shared" si="120"/>
        <v>509.11793572289218</v>
      </c>
      <c r="AV144" s="1">
        <f t="shared" si="120"/>
        <v>519.30029443735009</v>
      </c>
      <c r="AW144" s="1">
        <f t="shared" si="120"/>
        <v>529.68630032609701</v>
      </c>
      <c r="AX144" s="1">
        <f t="shared" si="120"/>
        <v>540.28002633261895</v>
      </c>
      <c r="AY144" s="1">
        <f t="shared" si="120"/>
        <v>551.08562685927154</v>
      </c>
      <c r="AZ144" s="1">
        <f t="shared" si="120"/>
        <v>562.10733939645695</v>
      </c>
      <c r="BA144" s="1">
        <f t="shared" si="120"/>
        <v>573.34948618438602</v>
      </c>
      <c r="BB144" s="1">
        <f t="shared" si="120"/>
        <v>584.8164759080737</v>
      </c>
      <c r="BC144" s="1">
        <f t="shared" si="120"/>
        <v>596.51280542623522</v>
      </c>
      <c r="BD144" s="1">
        <f t="shared" si="120"/>
        <v>608.44306153475998</v>
      </c>
      <c r="BE144" s="1">
        <f t="shared" si="120"/>
        <v>620.61192276545523</v>
      </c>
      <c r="BF144" s="1">
        <f t="shared" si="120"/>
        <v>633.0241612207642</v>
      </c>
      <c r="BG144" s="1">
        <f t="shared" si="120"/>
        <v>645.68464444517952</v>
      </c>
      <c r="BH144" s="1">
        <f t="shared" si="120"/>
        <v>658.59833733408311</v>
      </c>
      <c r="BI144" s="1">
        <f t="shared" si="120"/>
        <v>671.77030408076496</v>
      </c>
      <c r="BJ144" s="1">
        <f t="shared" si="120"/>
        <v>685.20571016238011</v>
      </c>
      <c r="BK144" s="1">
        <f t="shared" si="120"/>
        <v>698.90982436562786</v>
      </c>
      <c r="BL144" s="1">
        <f t="shared" si="120"/>
        <v>712.88802085294026</v>
      </c>
      <c r="BM144" s="1">
        <f t="shared" si="120"/>
        <v>727.14578126999925</v>
      </c>
      <c r="BN144" s="1">
        <f t="shared" si="120"/>
        <v>741.68869689539895</v>
      </c>
      <c r="BO144" s="1">
        <f t="shared" si="120"/>
        <v>756.52247083330712</v>
      </c>
      <c r="BP144" s="1">
        <f t="shared" si="120"/>
        <v>771.65292024997336</v>
      </c>
      <c r="BQ144" s="1">
        <f t="shared" si="120"/>
        <v>787.08597865497268</v>
      </c>
      <c r="BR144" s="1">
        <f t="shared" si="120"/>
        <v>802.82769822807211</v>
      </c>
      <c r="BS144" s="1">
        <f t="shared" ref="BS144:CE144" si="121">SUM($E$16*BS78,$E$17*BS111)</f>
        <v>818.88425219263388</v>
      </c>
      <c r="BT144" s="1">
        <f t="shared" si="121"/>
        <v>835.26193723648657</v>
      </c>
      <c r="BU144" s="1">
        <f t="shared" si="121"/>
        <v>851.96717598121631</v>
      </c>
      <c r="BV144" s="1">
        <f t="shared" si="121"/>
        <v>869.00651950084045</v>
      </c>
      <c r="BW144" s="1">
        <f t="shared" si="121"/>
        <v>886.38664989085737</v>
      </c>
      <c r="BX144" s="1">
        <f t="shared" si="121"/>
        <v>904.11438288867453</v>
      </c>
      <c r="BY144" s="1">
        <f t="shared" si="121"/>
        <v>922.1966705464481</v>
      </c>
      <c r="BZ144" s="1">
        <f t="shared" si="121"/>
        <v>940.64060395737692</v>
      </c>
      <c r="CA144" s="1">
        <f t="shared" si="121"/>
        <v>959.45341603652446</v>
      </c>
      <c r="CB144" s="1">
        <f t="shared" si="121"/>
        <v>978.64248435725494</v>
      </c>
      <c r="CC144" s="1">
        <f t="shared" si="121"/>
        <v>998.21533404440015</v>
      </c>
      <c r="CD144" s="1">
        <f t="shared" si="121"/>
        <v>1018.179640725288</v>
      </c>
      <c r="CE144" s="1">
        <f t="shared" si="121"/>
        <v>1038.5432335397938</v>
      </c>
    </row>
    <row r="145" spans="2:83" x14ac:dyDescent="0.35">
      <c r="B145">
        <f t="shared" si="49"/>
        <v>2049</v>
      </c>
      <c r="D145" t="s">
        <v>29</v>
      </c>
      <c r="G145" s="1">
        <f t="shared" ref="G145:AL145" si="122">SUM($E$16*G79,$E$17*G112)</f>
        <v>0</v>
      </c>
      <c r="H145" s="1">
        <f t="shared" si="122"/>
        <v>0</v>
      </c>
      <c r="I145" s="1">
        <f t="shared" si="122"/>
        <v>0</v>
      </c>
      <c r="J145" s="1">
        <f t="shared" si="122"/>
        <v>0</v>
      </c>
      <c r="K145" s="1">
        <f t="shared" si="122"/>
        <v>0</v>
      </c>
      <c r="L145" s="1">
        <f t="shared" si="122"/>
        <v>0</v>
      </c>
      <c r="M145" s="1">
        <f t="shared" si="122"/>
        <v>0</v>
      </c>
      <c r="N145" s="1">
        <f t="shared" si="122"/>
        <v>0</v>
      </c>
      <c r="O145" s="1">
        <f t="shared" si="122"/>
        <v>0</v>
      </c>
      <c r="P145" s="1">
        <f t="shared" si="122"/>
        <v>0</v>
      </c>
      <c r="Q145" s="1">
        <f t="shared" si="122"/>
        <v>0</v>
      </c>
      <c r="R145" s="1">
        <f t="shared" si="122"/>
        <v>0</v>
      </c>
      <c r="S145" s="1">
        <f t="shared" si="122"/>
        <v>0</v>
      </c>
      <c r="T145" s="1">
        <f t="shared" si="122"/>
        <v>0</v>
      </c>
      <c r="U145" s="1">
        <f t="shared" si="122"/>
        <v>0</v>
      </c>
      <c r="V145" s="1">
        <f t="shared" si="122"/>
        <v>0</v>
      </c>
      <c r="W145" s="1">
        <f t="shared" si="122"/>
        <v>0</v>
      </c>
      <c r="X145" s="1">
        <f t="shared" si="122"/>
        <v>0</v>
      </c>
      <c r="Y145" s="1">
        <f t="shared" si="122"/>
        <v>0</v>
      </c>
      <c r="Z145" s="1">
        <f t="shared" si="122"/>
        <v>0</v>
      </c>
      <c r="AA145" s="1">
        <f t="shared" si="122"/>
        <v>0</v>
      </c>
      <c r="AB145" s="1">
        <f t="shared" si="122"/>
        <v>0</v>
      </c>
      <c r="AC145" s="1">
        <f t="shared" si="122"/>
        <v>0</v>
      </c>
      <c r="AD145" s="1">
        <f t="shared" si="122"/>
        <v>0</v>
      </c>
      <c r="AE145" s="1">
        <f t="shared" si="122"/>
        <v>0</v>
      </c>
      <c r="AF145" s="1">
        <f t="shared" si="122"/>
        <v>378.28212554345697</v>
      </c>
      <c r="AG145" s="1">
        <f t="shared" si="122"/>
        <v>385.84776805432608</v>
      </c>
      <c r="AH145" s="1">
        <f t="shared" si="122"/>
        <v>393.56472341541263</v>
      </c>
      <c r="AI145" s="1">
        <f t="shared" si="122"/>
        <v>401.43601788372087</v>
      </c>
      <c r="AJ145" s="1">
        <f t="shared" si="122"/>
        <v>409.46473824139531</v>
      </c>
      <c r="AK145" s="1">
        <f t="shared" si="122"/>
        <v>417.65403300622319</v>
      </c>
      <c r="AL145" s="1">
        <f t="shared" si="122"/>
        <v>426.00711366634766</v>
      </c>
      <c r="AM145" s="1">
        <f t="shared" ref="AM145:BR145" si="123">SUM($E$16*AM79,$E$17*AM112)</f>
        <v>434.52725593967455</v>
      </c>
      <c r="AN145" s="1">
        <f t="shared" si="123"/>
        <v>443.21780105846813</v>
      </c>
      <c r="AO145" s="1">
        <f t="shared" si="123"/>
        <v>452.08215707963745</v>
      </c>
      <c r="AP145" s="1">
        <f t="shared" si="123"/>
        <v>461.12380022123023</v>
      </c>
      <c r="AQ145" s="1">
        <f t="shared" si="123"/>
        <v>470.34627622565472</v>
      </c>
      <c r="AR145" s="1">
        <f t="shared" si="123"/>
        <v>479.75320175016793</v>
      </c>
      <c r="AS145" s="1">
        <f t="shared" si="123"/>
        <v>489.34826578517124</v>
      </c>
      <c r="AT145" s="1">
        <f t="shared" si="123"/>
        <v>499.13523110087471</v>
      </c>
      <c r="AU145" s="1">
        <f t="shared" si="123"/>
        <v>509.11793572289207</v>
      </c>
      <c r="AV145" s="1">
        <f t="shared" si="123"/>
        <v>519.30029443734998</v>
      </c>
      <c r="AW145" s="1">
        <f t="shared" si="123"/>
        <v>529.68630032609701</v>
      </c>
      <c r="AX145" s="1">
        <f t="shared" si="123"/>
        <v>540.28002633261895</v>
      </c>
      <c r="AY145" s="1">
        <f t="shared" si="123"/>
        <v>551.08562685927131</v>
      </c>
      <c r="AZ145" s="1">
        <f t="shared" si="123"/>
        <v>562.10733939645695</v>
      </c>
      <c r="BA145" s="1">
        <f t="shared" si="123"/>
        <v>573.34948618438614</v>
      </c>
      <c r="BB145" s="1">
        <f t="shared" si="123"/>
        <v>584.81647590807381</v>
      </c>
      <c r="BC145" s="1">
        <f t="shared" si="123"/>
        <v>596.51280542623522</v>
      </c>
      <c r="BD145" s="1">
        <f t="shared" si="123"/>
        <v>608.44306153475998</v>
      </c>
      <c r="BE145" s="1">
        <f t="shared" si="123"/>
        <v>620.61192276545523</v>
      </c>
      <c r="BF145" s="1">
        <f t="shared" si="123"/>
        <v>633.02416122076431</v>
      </c>
      <c r="BG145" s="1">
        <f t="shared" si="123"/>
        <v>645.6846444451794</v>
      </c>
      <c r="BH145" s="1">
        <f t="shared" si="123"/>
        <v>658.59833733408323</v>
      </c>
      <c r="BI145" s="1">
        <f t="shared" si="123"/>
        <v>671.77030408076484</v>
      </c>
      <c r="BJ145" s="1">
        <f t="shared" si="123"/>
        <v>685.20571016238034</v>
      </c>
      <c r="BK145" s="1">
        <f t="shared" si="123"/>
        <v>698.90982436562774</v>
      </c>
      <c r="BL145" s="1">
        <f t="shared" si="123"/>
        <v>712.88802085294037</v>
      </c>
      <c r="BM145" s="1">
        <f t="shared" si="123"/>
        <v>727.14578126999925</v>
      </c>
      <c r="BN145" s="1">
        <f t="shared" si="123"/>
        <v>741.68869689539918</v>
      </c>
      <c r="BO145" s="1">
        <f t="shared" si="123"/>
        <v>756.52247083330701</v>
      </c>
      <c r="BP145" s="1">
        <f t="shared" si="123"/>
        <v>771.65292024997325</v>
      </c>
      <c r="BQ145" s="1">
        <f t="shared" si="123"/>
        <v>787.08597865497291</v>
      </c>
      <c r="BR145" s="1">
        <f t="shared" si="123"/>
        <v>802.82769822807222</v>
      </c>
      <c r="BS145" s="1">
        <f t="shared" ref="BS145:CE145" si="124">SUM($E$16*BS79,$E$17*BS112)</f>
        <v>818.88425219263365</v>
      </c>
      <c r="BT145" s="1">
        <f t="shared" si="124"/>
        <v>835.26193723648657</v>
      </c>
      <c r="BU145" s="1">
        <f t="shared" si="124"/>
        <v>851.9671759812162</v>
      </c>
      <c r="BV145" s="1">
        <f t="shared" si="124"/>
        <v>869.00651950084057</v>
      </c>
      <c r="BW145" s="1">
        <f t="shared" si="124"/>
        <v>886.38664989085737</v>
      </c>
      <c r="BX145" s="1">
        <f t="shared" si="124"/>
        <v>904.11438288867453</v>
      </c>
      <c r="BY145" s="1">
        <f t="shared" si="124"/>
        <v>922.1966705464481</v>
      </c>
      <c r="BZ145" s="1">
        <f t="shared" si="124"/>
        <v>940.64060395737715</v>
      </c>
      <c r="CA145" s="1">
        <f t="shared" si="124"/>
        <v>959.45341603652446</v>
      </c>
      <c r="CB145" s="1">
        <f t="shared" si="124"/>
        <v>978.64248435725506</v>
      </c>
      <c r="CC145" s="1">
        <f t="shared" si="124"/>
        <v>998.21533404440015</v>
      </c>
      <c r="CD145" s="1">
        <f t="shared" si="124"/>
        <v>1018.1796407252882</v>
      </c>
      <c r="CE145" s="1">
        <f t="shared" si="124"/>
        <v>1038.5432335397936</v>
      </c>
    </row>
    <row r="146" spans="2:83" x14ac:dyDescent="0.35">
      <c r="B146">
        <f t="shared" si="49"/>
        <v>2050</v>
      </c>
      <c r="D146" t="s">
        <v>29</v>
      </c>
      <c r="G146" s="1">
        <f t="shared" ref="G146:AL146" si="125">SUM($E$16*G80,$E$17*G113)</f>
        <v>0</v>
      </c>
      <c r="H146" s="1">
        <f t="shared" si="125"/>
        <v>0</v>
      </c>
      <c r="I146" s="1">
        <f t="shared" si="125"/>
        <v>0</v>
      </c>
      <c r="J146" s="1">
        <f t="shared" si="125"/>
        <v>0</v>
      </c>
      <c r="K146" s="1">
        <f t="shared" si="125"/>
        <v>0</v>
      </c>
      <c r="L146" s="1">
        <f t="shared" si="125"/>
        <v>0</v>
      </c>
      <c r="M146" s="1">
        <f t="shared" si="125"/>
        <v>0</v>
      </c>
      <c r="N146" s="1">
        <f t="shared" si="125"/>
        <v>0</v>
      </c>
      <c r="O146" s="1">
        <f t="shared" si="125"/>
        <v>0</v>
      </c>
      <c r="P146" s="1">
        <f t="shared" si="125"/>
        <v>0</v>
      </c>
      <c r="Q146" s="1">
        <f t="shared" si="125"/>
        <v>0</v>
      </c>
      <c r="R146" s="1">
        <f t="shared" si="125"/>
        <v>0</v>
      </c>
      <c r="S146" s="1">
        <f t="shared" si="125"/>
        <v>0</v>
      </c>
      <c r="T146" s="1">
        <f t="shared" si="125"/>
        <v>0</v>
      </c>
      <c r="U146" s="1">
        <f t="shared" si="125"/>
        <v>0</v>
      </c>
      <c r="V146" s="1">
        <f t="shared" si="125"/>
        <v>0</v>
      </c>
      <c r="W146" s="1">
        <f t="shared" si="125"/>
        <v>0</v>
      </c>
      <c r="X146" s="1">
        <f t="shared" si="125"/>
        <v>0</v>
      </c>
      <c r="Y146" s="1">
        <f t="shared" si="125"/>
        <v>0</v>
      </c>
      <c r="Z146" s="1">
        <f t="shared" si="125"/>
        <v>0</v>
      </c>
      <c r="AA146" s="1">
        <f t="shared" si="125"/>
        <v>0</v>
      </c>
      <c r="AB146" s="1">
        <f t="shared" si="125"/>
        <v>0</v>
      </c>
      <c r="AC146" s="1">
        <f t="shared" si="125"/>
        <v>0</v>
      </c>
      <c r="AD146" s="1">
        <f t="shared" si="125"/>
        <v>0</v>
      </c>
      <c r="AE146" s="1">
        <f t="shared" si="125"/>
        <v>0</v>
      </c>
      <c r="AF146" s="1">
        <f t="shared" si="125"/>
        <v>0</v>
      </c>
      <c r="AG146" s="1">
        <f t="shared" si="125"/>
        <v>385.84776805432608</v>
      </c>
      <c r="AH146" s="1">
        <f t="shared" si="125"/>
        <v>393.56472341541263</v>
      </c>
      <c r="AI146" s="1">
        <f t="shared" si="125"/>
        <v>401.43601788372087</v>
      </c>
      <c r="AJ146" s="1">
        <f t="shared" si="125"/>
        <v>409.46473824139525</v>
      </c>
      <c r="AK146" s="1">
        <f t="shared" si="125"/>
        <v>417.65403300622319</v>
      </c>
      <c r="AL146" s="1">
        <f t="shared" si="125"/>
        <v>426.00711366634766</v>
      </c>
      <c r="AM146" s="1">
        <f t="shared" ref="AM146:BR146" si="126">SUM($E$16*AM80,$E$17*AM113)</f>
        <v>434.52725593967466</v>
      </c>
      <c r="AN146" s="1">
        <f t="shared" si="126"/>
        <v>443.21780105846801</v>
      </c>
      <c r="AO146" s="1">
        <f t="shared" si="126"/>
        <v>452.08215707963745</v>
      </c>
      <c r="AP146" s="1">
        <f t="shared" si="126"/>
        <v>461.12380022123017</v>
      </c>
      <c r="AQ146" s="1">
        <f t="shared" si="126"/>
        <v>470.34627622565483</v>
      </c>
      <c r="AR146" s="1">
        <f t="shared" si="126"/>
        <v>479.75320175016782</v>
      </c>
      <c r="AS146" s="1">
        <f t="shared" si="126"/>
        <v>489.34826578517124</v>
      </c>
      <c r="AT146" s="1">
        <f t="shared" si="126"/>
        <v>499.13523110087465</v>
      </c>
      <c r="AU146" s="1">
        <f t="shared" si="126"/>
        <v>509.11793572289218</v>
      </c>
      <c r="AV146" s="1">
        <f t="shared" si="126"/>
        <v>519.30029443734986</v>
      </c>
      <c r="AW146" s="1">
        <f t="shared" si="126"/>
        <v>529.68630032609701</v>
      </c>
      <c r="AX146" s="1">
        <f t="shared" si="126"/>
        <v>540.28002633261895</v>
      </c>
      <c r="AY146" s="1">
        <f t="shared" si="126"/>
        <v>551.08562685927131</v>
      </c>
      <c r="AZ146" s="1">
        <f t="shared" si="126"/>
        <v>562.10733939645672</v>
      </c>
      <c r="BA146" s="1">
        <f t="shared" si="126"/>
        <v>573.34948618438614</v>
      </c>
      <c r="BB146" s="1">
        <f t="shared" si="126"/>
        <v>584.81647590807393</v>
      </c>
      <c r="BC146" s="1">
        <f t="shared" si="126"/>
        <v>596.51280542623533</v>
      </c>
      <c r="BD146" s="1">
        <f t="shared" si="126"/>
        <v>608.44306153475998</v>
      </c>
      <c r="BE146" s="1">
        <f t="shared" si="126"/>
        <v>620.61192276545523</v>
      </c>
      <c r="BF146" s="1">
        <f t="shared" si="126"/>
        <v>633.02416122076431</v>
      </c>
      <c r="BG146" s="1">
        <f t="shared" si="126"/>
        <v>645.68464444517963</v>
      </c>
      <c r="BH146" s="1">
        <f t="shared" si="126"/>
        <v>658.59833733408311</v>
      </c>
      <c r="BI146" s="1">
        <f t="shared" si="126"/>
        <v>671.77030408076484</v>
      </c>
      <c r="BJ146" s="1">
        <f t="shared" si="126"/>
        <v>685.20571016238023</v>
      </c>
      <c r="BK146" s="1">
        <f t="shared" si="126"/>
        <v>698.90982436562786</v>
      </c>
      <c r="BL146" s="1">
        <f t="shared" si="126"/>
        <v>712.88802085294037</v>
      </c>
      <c r="BM146" s="1">
        <f t="shared" si="126"/>
        <v>727.14578126999925</v>
      </c>
      <c r="BN146" s="1">
        <f t="shared" si="126"/>
        <v>741.68869689539918</v>
      </c>
      <c r="BO146" s="1">
        <f t="shared" si="126"/>
        <v>756.52247083330724</v>
      </c>
      <c r="BP146" s="1">
        <f t="shared" si="126"/>
        <v>771.65292024997325</v>
      </c>
      <c r="BQ146" s="1">
        <f t="shared" si="126"/>
        <v>787.08597865497279</v>
      </c>
      <c r="BR146" s="1">
        <f t="shared" si="126"/>
        <v>802.82769822807222</v>
      </c>
      <c r="BS146" s="1">
        <f t="shared" ref="BS146:CE146" si="127">SUM($E$16*BS80,$E$17*BS113)</f>
        <v>818.88425219263365</v>
      </c>
      <c r="BT146" s="1">
        <f t="shared" si="127"/>
        <v>835.26193723648635</v>
      </c>
      <c r="BU146" s="1">
        <f t="shared" si="127"/>
        <v>851.96717598121631</v>
      </c>
      <c r="BV146" s="1">
        <f t="shared" si="127"/>
        <v>869.00651950084057</v>
      </c>
      <c r="BW146" s="1">
        <f t="shared" si="127"/>
        <v>886.38664989085737</v>
      </c>
      <c r="BX146" s="1">
        <f t="shared" si="127"/>
        <v>904.11438288867453</v>
      </c>
      <c r="BY146" s="1">
        <f t="shared" si="127"/>
        <v>922.1966705464481</v>
      </c>
      <c r="BZ146" s="1">
        <f t="shared" si="127"/>
        <v>940.64060395737692</v>
      </c>
      <c r="CA146" s="1">
        <f t="shared" si="127"/>
        <v>959.45341603652469</v>
      </c>
      <c r="CB146" s="1">
        <f t="shared" si="127"/>
        <v>978.64248435725494</v>
      </c>
      <c r="CC146" s="1">
        <f t="shared" si="127"/>
        <v>998.21533404440015</v>
      </c>
      <c r="CD146" s="1">
        <f t="shared" si="127"/>
        <v>1018.1796407252881</v>
      </c>
      <c r="CE146" s="1">
        <f t="shared" si="127"/>
        <v>1038.5432335397938</v>
      </c>
    </row>
    <row r="147" spans="2:83" x14ac:dyDescent="0.35">
      <c r="B147" s="45">
        <f t="shared" si="49"/>
        <v>2051</v>
      </c>
      <c r="C147" s="45"/>
      <c r="D147" s="45" t="s">
        <v>29</v>
      </c>
      <c r="E147" s="45"/>
      <c r="G147" s="1">
        <f t="shared" ref="G147:AL147" si="128">SUM($E$16*G81,$E$17*G114)</f>
        <v>0</v>
      </c>
      <c r="H147" s="1">
        <f t="shared" si="128"/>
        <v>0</v>
      </c>
      <c r="I147" s="1">
        <f t="shared" si="128"/>
        <v>0</v>
      </c>
      <c r="J147" s="1">
        <f t="shared" si="128"/>
        <v>0</v>
      </c>
      <c r="K147" s="1">
        <f t="shared" si="128"/>
        <v>0</v>
      </c>
      <c r="L147" s="1">
        <f t="shared" si="128"/>
        <v>0</v>
      </c>
      <c r="M147" s="1">
        <f t="shared" si="128"/>
        <v>0</v>
      </c>
      <c r="N147" s="1">
        <f t="shared" si="128"/>
        <v>0</v>
      </c>
      <c r="O147" s="1">
        <f t="shared" si="128"/>
        <v>0</v>
      </c>
      <c r="P147" s="1">
        <f t="shared" si="128"/>
        <v>0</v>
      </c>
      <c r="Q147" s="1">
        <f t="shared" si="128"/>
        <v>0</v>
      </c>
      <c r="R147" s="1">
        <f t="shared" si="128"/>
        <v>0</v>
      </c>
      <c r="S147" s="1">
        <f t="shared" si="128"/>
        <v>0</v>
      </c>
      <c r="T147" s="1">
        <f t="shared" si="128"/>
        <v>0</v>
      </c>
      <c r="U147" s="1">
        <f t="shared" si="128"/>
        <v>0</v>
      </c>
      <c r="V147" s="1">
        <f t="shared" si="128"/>
        <v>0</v>
      </c>
      <c r="W147" s="1">
        <f t="shared" si="128"/>
        <v>0</v>
      </c>
      <c r="X147" s="1">
        <f t="shared" si="128"/>
        <v>0</v>
      </c>
      <c r="Y147" s="1">
        <f t="shared" si="128"/>
        <v>0</v>
      </c>
      <c r="Z147" s="1">
        <f t="shared" si="128"/>
        <v>0</v>
      </c>
      <c r="AA147" s="1">
        <f t="shared" si="128"/>
        <v>0</v>
      </c>
      <c r="AB147" s="1">
        <f t="shared" si="128"/>
        <v>0</v>
      </c>
      <c r="AC147" s="1">
        <f t="shared" si="128"/>
        <v>0</v>
      </c>
      <c r="AD147" s="1">
        <f t="shared" si="128"/>
        <v>0</v>
      </c>
      <c r="AE147" s="1">
        <f t="shared" si="128"/>
        <v>0</v>
      </c>
      <c r="AF147" s="1">
        <f t="shared" si="128"/>
        <v>0</v>
      </c>
      <c r="AG147" s="1">
        <f t="shared" si="128"/>
        <v>0</v>
      </c>
      <c r="AH147" s="1">
        <f t="shared" si="128"/>
        <v>393.56472341541263</v>
      </c>
      <c r="AI147" s="1">
        <f t="shared" si="128"/>
        <v>401.43601788372087</v>
      </c>
      <c r="AJ147" s="1">
        <f t="shared" si="128"/>
        <v>409.46473824139525</v>
      </c>
      <c r="AK147" s="1">
        <f t="shared" si="128"/>
        <v>417.65403300622319</v>
      </c>
      <c r="AL147" s="1">
        <f t="shared" si="128"/>
        <v>426.00711366634766</v>
      </c>
      <c r="AM147" s="1">
        <f t="shared" ref="AM147:BR147" si="129">SUM($E$16*AM81,$E$17*AM114)</f>
        <v>434.5272559396746</v>
      </c>
      <c r="AN147" s="1">
        <f t="shared" si="129"/>
        <v>443.21780105846813</v>
      </c>
      <c r="AO147" s="1">
        <f t="shared" si="129"/>
        <v>452.0821570796374</v>
      </c>
      <c r="AP147" s="1">
        <f t="shared" si="129"/>
        <v>461.12380022123023</v>
      </c>
      <c r="AQ147" s="1">
        <f t="shared" si="129"/>
        <v>470.34627622565483</v>
      </c>
      <c r="AR147" s="1">
        <f t="shared" si="129"/>
        <v>479.75320175016793</v>
      </c>
      <c r="AS147" s="1">
        <f t="shared" si="129"/>
        <v>489.34826578517118</v>
      </c>
      <c r="AT147" s="1">
        <f t="shared" si="129"/>
        <v>499.13523110087465</v>
      </c>
      <c r="AU147" s="1">
        <f t="shared" si="129"/>
        <v>509.11793572289213</v>
      </c>
      <c r="AV147" s="1">
        <f t="shared" si="129"/>
        <v>519.30029443735009</v>
      </c>
      <c r="AW147" s="1">
        <f t="shared" si="129"/>
        <v>529.6863003260969</v>
      </c>
      <c r="AX147" s="1">
        <f t="shared" si="129"/>
        <v>540.28002633261895</v>
      </c>
      <c r="AY147" s="1">
        <f t="shared" si="129"/>
        <v>551.08562685927131</v>
      </c>
      <c r="AZ147" s="1">
        <f t="shared" si="129"/>
        <v>562.10733939645672</v>
      </c>
      <c r="BA147" s="1">
        <f t="shared" si="129"/>
        <v>573.34948618438591</v>
      </c>
      <c r="BB147" s="1">
        <f t="shared" si="129"/>
        <v>584.81647590807393</v>
      </c>
      <c r="BC147" s="1">
        <f t="shared" si="129"/>
        <v>596.51280542623533</v>
      </c>
      <c r="BD147" s="1">
        <f t="shared" si="129"/>
        <v>608.44306153476009</v>
      </c>
      <c r="BE147" s="1">
        <f t="shared" si="129"/>
        <v>620.61192276545523</v>
      </c>
      <c r="BF147" s="1">
        <f t="shared" si="129"/>
        <v>633.02416122076431</v>
      </c>
      <c r="BG147" s="1">
        <f t="shared" si="129"/>
        <v>645.68464444517963</v>
      </c>
      <c r="BH147" s="1">
        <f t="shared" si="129"/>
        <v>658.59833733408323</v>
      </c>
      <c r="BI147" s="1">
        <f t="shared" si="129"/>
        <v>671.77030408076484</v>
      </c>
      <c r="BJ147" s="1">
        <f t="shared" si="129"/>
        <v>685.20571016238023</v>
      </c>
      <c r="BK147" s="1">
        <f t="shared" si="129"/>
        <v>698.90982436562774</v>
      </c>
      <c r="BL147" s="1">
        <f t="shared" si="129"/>
        <v>712.88802085294037</v>
      </c>
      <c r="BM147" s="1">
        <f t="shared" si="129"/>
        <v>727.14578126999913</v>
      </c>
      <c r="BN147" s="1">
        <f t="shared" si="129"/>
        <v>741.68869689539918</v>
      </c>
      <c r="BO147" s="1">
        <f t="shared" si="129"/>
        <v>756.52247083330724</v>
      </c>
      <c r="BP147" s="1">
        <f t="shared" si="129"/>
        <v>771.65292024997336</v>
      </c>
      <c r="BQ147" s="1">
        <f t="shared" si="129"/>
        <v>787.08597865497279</v>
      </c>
      <c r="BR147" s="1">
        <f t="shared" si="129"/>
        <v>802.82769822807234</v>
      </c>
      <c r="BS147" s="1">
        <f t="shared" ref="BS147:CE147" si="130">SUM($E$16*BS81,$E$17*BS114)</f>
        <v>818.88425219263377</v>
      </c>
      <c r="BT147" s="1">
        <f t="shared" si="130"/>
        <v>835.26193723648635</v>
      </c>
      <c r="BU147" s="1">
        <f t="shared" si="130"/>
        <v>851.96717598121609</v>
      </c>
      <c r="BV147" s="1">
        <f t="shared" si="130"/>
        <v>869.00651950084057</v>
      </c>
      <c r="BW147" s="1">
        <f t="shared" si="130"/>
        <v>886.38664989085748</v>
      </c>
      <c r="BX147" s="1">
        <f t="shared" si="130"/>
        <v>904.11438288867453</v>
      </c>
      <c r="BY147" s="1">
        <f t="shared" si="130"/>
        <v>922.19667054644799</v>
      </c>
      <c r="BZ147" s="1">
        <f t="shared" si="130"/>
        <v>940.64060395737704</v>
      </c>
      <c r="CA147" s="1">
        <f t="shared" si="130"/>
        <v>959.45341603652446</v>
      </c>
      <c r="CB147" s="1">
        <f t="shared" si="130"/>
        <v>978.64248435725506</v>
      </c>
      <c r="CC147" s="1">
        <f t="shared" si="130"/>
        <v>998.21533404440004</v>
      </c>
      <c r="CD147" s="1">
        <f t="shared" si="130"/>
        <v>1018.1796407252881</v>
      </c>
      <c r="CE147" s="1">
        <f t="shared" si="130"/>
        <v>1038.5432335397938</v>
      </c>
    </row>
    <row r="149" spans="2:83" x14ac:dyDescent="0.35">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row>
    <row r="150" spans="2:83" x14ac:dyDescent="0.35">
      <c r="B150" s="7" t="s">
        <v>99</v>
      </c>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row>
    <row r="151" spans="2:83" x14ac:dyDescent="0.35">
      <c r="B151" s="10" t="s">
        <v>100</v>
      </c>
    </row>
    <row r="152" spans="2:83" x14ac:dyDescent="0.35">
      <c r="B152" s="10" t="s">
        <v>101</v>
      </c>
    </row>
    <row r="153" spans="2:83" x14ac:dyDescent="0.35">
      <c r="B153" s="10" t="s">
        <v>37</v>
      </c>
    </row>
    <row r="154" spans="2:83" ht="16" customHeight="1" x14ac:dyDescent="0.35">
      <c r="B154" s="6" t="s">
        <v>102</v>
      </c>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row>
    <row r="155" spans="2:83" x14ac:dyDescent="0.35">
      <c r="B155">
        <v>2024</v>
      </c>
      <c r="D155" t="s">
        <v>29</v>
      </c>
      <c r="G155" s="1" cm="1">
        <f t="array" aca="1" ref="G155" ca="1">IF(AND($B155=G$28,$B155=$B156-1),NPV(discount_rate,OFFSET(G120,,,,COUNTA($G$120:$CE$120)-COUNTA($G$120:G$120)+1)-OFFSET(G121,,,,COUNTA($G$120:$CE$120)-COUNTA($G$120:G$120)+1))*(1+discount_rate),0)</f>
        <v>349.28832945664249</v>
      </c>
      <c r="H155" s="1" cm="1">
        <f t="array" aca="1" ref="H155" ca="1">IF(AND($B155=H$28,$B155=$B156-1),NPV(discount_rate,OFFSET(H120,,,,COUNTA($G$120:$CE$120)-COUNTA($G$120:H$120)+1)-OFFSET(H121,,,,COUNTA($G$120:$CE$120)-COUNTA($G$120:H$120)+1))*(1+discount_rate),0)</f>
        <v>0</v>
      </c>
      <c r="I155" s="1" cm="1">
        <f t="array" aca="1" ref="I155" ca="1">IF(AND($B155=I$28,$B155=$B156-1),NPV(discount_rate,OFFSET(I120,,,,COUNTA($G$120:$CE$120)-COUNTA($G$120:I$120)+1)-OFFSET(I121,,,,COUNTA($G$120:$CE$120)-COUNTA($G$120:I$120)+1))*(1+discount_rate),0)</f>
        <v>0</v>
      </c>
      <c r="J155" s="1" cm="1">
        <f t="array" aca="1" ref="J155" ca="1">IF(AND($B155=J$28,$B155=$B156-1),NPV(discount_rate,OFFSET(J120,,,,COUNTA($G$120:$CE$120)-COUNTA($G$120:J$120)+1)-OFFSET(J121,,,,COUNTA($G$120:$CE$120)-COUNTA($G$120:J$120)+1))*(1+discount_rate),0)</f>
        <v>0</v>
      </c>
      <c r="K155" s="1" cm="1">
        <f t="array" aca="1" ref="K155" ca="1">IF(AND($B155=K$28,$B155=$B156-1),NPV(discount_rate,OFFSET(K120,,,,COUNTA($G$120:$CE$120)-COUNTA($G$120:K$120)+1)-OFFSET(K121,,,,COUNTA($G$120:$CE$120)-COUNTA($G$120:K$120)+1))*(1+discount_rate),0)</f>
        <v>0</v>
      </c>
      <c r="L155" s="1" cm="1">
        <f t="array" aca="1" ref="L155" ca="1">IF(AND($B155=L$28,$B155=$B156-1),NPV(discount_rate,OFFSET(L120,,,,COUNTA($G$120:$CE$120)-COUNTA($G$120:L$120)+1)-OFFSET(L121,,,,COUNTA($G$120:$CE$120)-COUNTA($G$120:L$120)+1))*(1+discount_rate),0)</f>
        <v>0</v>
      </c>
      <c r="M155" s="1" cm="1">
        <f t="array" aca="1" ref="M155" ca="1">IF(AND($B155=M$28,$B155=$B156-1),NPV(discount_rate,OFFSET(M120,,,,COUNTA($G$120:$CE$120)-COUNTA($G$120:M$120)+1)-OFFSET(M121,,,,COUNTA($G$120:$CE$120)-COUNTA($G$120:M$120)+1))*(1+discount_rate),0)</f>
        <v>0</v>
      </c>
      <c r="N155" s="1" cm="1">
        <f t="array" aca="1" ref="N155" ca="1">IF(AND($B155=N$28,$B155=$B156-1),NPV(discount_rate,OFFSET(N120,,,,COUNTA($G$120:$CE$120)-COUNTA($G$120:N$120)+1)-OFFSET(N121,,,,COUNTA($G$120:$CE$120)-COUNTA($G$120:N$120)+1))*(1+discount_rate),0)</f>
        <v>0</v>
      </c>
      <c r="O155" s="1" cm="1">
        <f t="array" aca="1" ref="O155" ca="1">IF(AND($B155=O$28,$B155=$B156-1),NPV(discount_rate,OFFSET(O120,,,,COUNTA($G$120:$CE$120)-COUNTA($G$120:O$120)+1)-OFFSET(O121,,,,COUNTA($G$120:$CE$120)-COUNTA($G$120:O$120)+1))*(1+discount_rate),0)</f>
        <v>0</v>
      </c>
      <c r="P155" s="1" cm="1">
        <f t="array" aca="1" ref="P155" ca="1">IF(AND($B155=P$28,$B155=$B156-1),NPV(discount_rate,OFFSET(P120,,,,COUNTA($G$120:$CE$120)-COUNTA($G$120:P$120)+1)-OFFSET(P121,,,,COUNTA($G$120:$CE$120)-COUNTA($G$120:P$120)+1))*(1+discount_rate),0)</f>
        <v>0</v>
      </c>
      <c r="Q155" s="1" cm="1">
        <f t="array" aca="1" ref="Q155" ca="1">IF(AND($B155=Q$28,$B155=$B156-1),NPV(discount_rate,OFFSET(Q120,,,,COUNTA($G$120:$CE$120)-COUNTA($G$120:Q$120)+1)-OFFSET(Q121,,,,COUNTA($G$120:$CE$120)-COUNTA($G$120:Q$120)+1))*(1+discount_rate),0)</f>
        <v>0</v>
      </c>
      <c r="R155" s="1" cm="1">
        <f t="array" aca="1" ref="R155" ca="1">IF(AND($B155=R$28,$B155=$B156-1),NPV(discount_rate,OFFSET(R120,,,,COUNTA($G$120:$CE$120)-COUNTA($G$120:R$120)+1)-OFFSET(R121,,,,COUNTA($G$120:$CE$120)-COUNTA($G$120:R$120)+1))*(1+discount_rate),0)</f>
        <v>0</v>
      </c>
      <c r="S155" s="1" cm="1">
        <f t="array" aca="1" ref="S155" ca="1">IF(AND($B155=S$28,$B155=$B156-1),NPV(discount_rate,OFFSET(S120,,,,COUNTA($G$120:$CE$120)-COUNTA($G$120:S$120)+1)-OFFSET(S121,,,,COUNTA($G$120:$CE$120)-COUNTA($G$120:S$120)+1))*(1+discount_rate),0)</f>
        <v>0</v>
      </c>
      <c r="T155" s="1" cm="1">
        <f t="array" aca="1" ref="T155" ca="1">IF(AND($B155=T$28,$B155=$B156-1),NPV(discount_rate,OFFSET(T120,,,,COUNTA($G$120:$CE$120)-COUNTA($G$120:T$120)+1)-OFFSET(T121,,,,COUNTA($G$120:$CE$120)-COUNTA($G$120:T$120)+1))*(1+discount_rate),0)</f>
        <v>0</v>
      </c>
      <c r="U155" s="1" cm="1">
        <f t="array" aca="1" ref="U155" ca="1">IF(AND($B155=U$28,$B155=$B156-1),NPV(discount_rate,OFFSET(U120,,,,COUNTA($G$120:$CE$120)-COUNTA($G$120:U$120)+1)-OFFSET(U121,,,,COUNTA($G$120:$CE$120)-COUNTA($G$120:U$120)+1))*(1+discount_rate),0)</f>
        <v>0</v>
      </c>
      <c r="V155" s="1" cm="1">
        <f t="array" aca="1" ref="V155" ca="1">IF(AND($B155=V$28,$B155=$B156-1),NPV(discount_rate,OFFSET(V120,,,,COUNTA($G$120:$CE$120)-COUNTA($G$120:V$120)+1)-OFFSET(V121,,,,COUNTA($G$120:$CE$120)-COUNTA($G$120:V$120)+1))*(1+discount_rate),0)</f>
        <v>0</v>
      </c>
      <c r="W155" s="1" cm="1">
        <f t="array" aca="1" ref="W155" ca="1">IF(AND($B155=W$28,$B155=$B156-1),NPV(discount_rate,OFFSET(W120,,,,COUNTA($G$120:$CE$120)-COUNTA($G$120:W$120)+1)-OFFSET(W121,,,,COUNTA($G$120:$CE$120)-COUNTA($G$120:W$120)+1))*(1+discount_rate),0)</f>
        <v>0</v>
      </c>
      <c r="X155" s="1" cm="1">
        <f t="array" aca="1" ref="X155" ca="1">IF(AND($B155=X$28,$B155=$B156-1),NPV(discount_rate,OFFSET(X120,,,,COUNTA($G$120:$CE$120)-COUNTA($G$120:X$120)+1)-OFFSET(X121,,,,COUNTA($G$120:$CE$120)-COUNTA($G$120:X$120)+1))*(1+discount_rate),0)</f>
        <v>0</v>
      </c>
      <c r="Y155" s="1" cm="1">
        <f t="array" aca="1" ref="Y155" ca="1">IF(AND($B155=Y$28,$B155=$B156-1),NPV(discount_rate,OFFSET(Y120,,,,COUNTA($G$120:$CE$120)-COUNTA($G$120:Y$120)+1)-OFFSET(Y121,,,,COUNTA($G$120:$CE$120)-COUNTA($G$120:Y$120)+1))*(1+discount_rate),0)</f>
        <v>0</v>
      </c>
      <c r="Z155" s="1" cm="1">
        <f t="array" aca="1" ref="Z155" ca="1">IF(AND($B155=Z$28,$B155=$B156-1),NPV(discount_rate,OFFSET(Z120,,,,COUNTA($G$120:$CE$120)-COUNTA($G$120:Z$120)+1)-OFFSET(Z121,,,,COUNTA($G$120:$CE$120)-COUNTA($G$120:Z$120)+1))*(1+discount_rate),0)</f>
        <v>0</v>
      </c>
      <c r="AA155" s="1" cm="1">
        <f t="array" aca="1" ref="AA155" ca="1">IF(AND($B155=AA$28,$B155=$B156-1),NPV(discount_rate,OFFSET(AA120,,,,COUNTA($G$120:$CE$120)-COUNTA($G$120:AA$120)+1)-OFFSET(AA121,,,,COUNTA($G$120:$CE$120)-COUNTA($G$120:AA$120)+1))*(1+discount_rate),0)</f>
        <v>0</v>
      </c>
      <c r="AB155" s="1" cm="1">
        <f t="array" aca="1" ref="AB155" ca="1">IF(AND($B155=AB$28,$B155=$B156-1),NPV(discount_rate,OFFSET(AB120,,,,COUNTA($G$120:$CE$120)-COUNTA($G$120:AB$120)+1)-OFFSET(AB121,,,,COUNTA($G$120:$CE$120)-COUNTA($G$120:AB$120)+1))*(1+discount_rate),0)</f>
        <v>0</v>
      </c>
      <c r="AC155" s="1" cm="1">
        <f t="array" aca="1" ref="AC155" ca="1">IF(AND($B155=AC$28,$B155=$B156-1),NPV(discount_rate,OFFSET(AC120,,,,COUNTA($G$120:$CE$120)-COUNTA($G$120:AC$120)+1)-OFFSET(AC121,,,,COUNTA($G$120:$CE$120)-COUNTA($G$120:AC$120)+1))*(1+discount_rate),0)</f>
        <v>0</v>
      </c>
      <c r="AD155" s="1" cm="1">
        <f t="array" aca="1" ref="AD155" ca="1">IF(AND($B155=AD$28,$B155=$B156-1),NPV(discount_rate,OFFSET(AD120,,,,COUNTA($G$120:$CE$120)-COUNTA($G$120:AD$120)+1)-OFFSET(AD121,,,,COUNTA($G$120:$CE$120)-COUNTA($G$120:AD$120)+1))*(1+discount_rate),0)</f>
        <v>0</v>
      </c>
      <c r="AE155" s="1" cm="1">
        <f t="array" aca="1" ref="AE155" ca="1">IF(AND($B155=AE$28,$B155=$B156-1),NPV(discount_rate,OFFSET(AE120,,,,COUNTA($G$120:$CE$120)-COUNTA($G$120:AE$120)+1)-OFFSET(AE121,,,,COUNTA($G$120:$CE$120)-COUNTA($G$120:AE$120)+1))*(1+discount_rate),0)</f>
        <v>0</v>
      </c>
      <c r="AF155" s="1" cm="1">
        <f t="array" aca="1" ref="AF155" ca="1">IF(AND($B155=AF$28,$B155=$B156-1),NPV(discount_rate,OFFSET(AF120,,,,COUNTA($G$120:$CE$120)-COUNTA($G$120:AF$120)+1)-OFFSET(AF121,,,,COUNTA($G$120:$CE$120)-COUNTA($G$120:AF$120)+1))*(1+discount_rate),0)</f>
        <v>0</v>
      </c>
      <c r="AG155" s="1" cm="1">
        <f t="array" aca="1" ref="AG155" ca="1">IF(AND($B155=AG$28,$B155=$B156-1),NPV(discount_rate,OFFSET(AG120,,,,COUNTA($G$120:$CE$120)-COUNTA($G$120:AG$120)+1)-OFFSET(AG121,,,,COUNTA($G$120:$CE$120)-COUNTA($G$120:AG$120)+1))*(1+discount_rate),0)</f>
        <v>0</v>
      </c>
      <c r="AH155" s="1" cm="1">
        <f t="array" aca="1" ref="AH155" ca="1">IF(AND($B155=AH$28,$B155=$B156-1),NPV(discount_rate,OFFSET(AH120,,,,COUNTA($G$120:$CE$120)-COUNTA($G$120:AH$120)+1)-OFFSET(AH121,,,,COUNTA($G$120:$CE$120)-COUNTA($G$120:AH$120)+1))*(1+discount_rate),0)</f>
        <v>0</v>
      </c>
      <c r="AI155" s="1" cm="1">
        <f t="array" aca="1" ref="AI155" ca="1">IF(AND($B155=AI$28,$B155=$B156-1),NPV(discount_rate,OFFSET(AI120,,,,COUNTA($G$120:$CE$120)-COUNTA($G$120:AI$120)+1)-OFFSET(AI121,,,,COUNTA($G$120:$CE$120)-COUNTA($G$120:AI$120)+1))*(1+discount_rate),0)</f>
        <v>0</v>
      </c>
      <c r="AJ155" s="1" cm="1">
        <f t="array" aca="1" ref="AJ155" ca="1">IF(AND($B155=AJ$28,$B155=$B156-1),NPV(discount_rate,OFFSET(AJ120,,,,COUNTA($G$120:$CE$120)-COUNTA($G$120:AJ$120)+1)-OFFSET(AJ121,,,,COUNTA($G$120:$CE$120)-COUNTA($G$120:AJ$120)+1))*(1+discount_rate),0)</f>
        <v>0</v>
      </c>
      <c r="AK155" s="1" cm="1">
        <f t="array" aca="1" ref="AK155" ca="1">IF(AND($B155=AK$28,$B155=$B156-1),NPV(discount_rate,OFFSET(AK120,,,,COUNTA($G$120:$CE$120)-COUNTA($G$120:AK$120)+1)-OFFSET(AK121,,,,COUNTA($G$120:$CE$120)-COUNTA($G$120:AK$120)+1))*(1+discount_rate),0)</f>
        <v>0</v>
      </c>
      <c r="AL155" s="1" cm="1">
        <f t="array" aca="1" ref="AL155" ca="1">IF(AND($B155=AL$28,$B155=$B156-1),NPV(discount_rate,OFFSET(AL120,,,,COUNTA($G$120:$CE$120)-COUNTA($G$120:AL$120)+1)-OFFSET(AL121,,,,COUNTA($G$120:$CE$120)-COUNTA($G$120:AL$120)+1))*(1+discount_rate),0)</f>
        <v>0</v>
      </c>
      <c r="AM155" s="1" cm="1">
        <f t="array" aca="1" ref="AM155" ca="1">IF(AND($B155=AM$28,$B155=$B156-1),NPV(discount_rate,OFFSET(AM120,,,,COUNTA($G$120:$CE$120)-COUNTA($G$120:AM$120)+1)-OFFSET(AM121,,,,COUNTA($G$120:$CE$120)-COUNTA($G$120:AM$120)+1))*(1+discount_rate),0)</f>
        <v>0</v>
      </c>
      <c r="AN155" s="1" cm="1">
        <f t="array" aca="1" ref="AN155" ca="1">IF(AND($B155=AN$28,$B155=$B156-1),NPV(discount_rate,OFFSET(AN120,,,,COUNTA($G$120:$CE$120)-COUNTA($G$120:AN$120)+1)-OFFSET(AN121,,,,COUNTA($G$120:$CE$120)-COUNTA($G$120:AN$120)+1))*(1+discount_rate),0)</f>
        <v>0</v>
      </c>
      <c r="AO155" s="1" cm="1">
        <f t="array" aca="1" ref="AO155" ca="1">IF(AND($B155=AO$28,$B155=$B156-1),NPV(discount_rate,OFFSET(AO120,,,,COUNTA($G$120:$CE$120)-COUNTA($G$120:AO$120)+1)-OFFSET(AO121,,,,COUNTA($G$120:$CE$120)-COUNTA($G$120:AO$120)+1))*(1+discount_rate),0)</f>
        <v>0</v>
      </c>
      <c r="AP155" s="1" cm="1">
        <f t="array" aca="1" ref="AP155" ca="1">IF(AND($B155=AP$28,$B155=$B156-1),NPV(discount_rate,OFFSET(AP120,,,,COUNTA($G$120:$CE$120)-COUNTA($G$120:AP$120)+1)-OFFSET(AP121,,,,COUNTA($G$120:$CE$120)-COUNTA($G$120:AP$120)+1))*(1+discount_rate),0)</f>
        <v>0</v>
      </c>
      <c r="AQ155" s="1" cm="1">
        <f t="array" aca="1" ref="AQ155" ca="1">IF(AND($B155=AQ$28,$B155=$B156-1),NPV(discount_rate,OFFSET(AQ120,,,,COUNTA($G$120:$CE$120)-COUNTA($G$120:AQ$120)+1)-OFFSET(AQ121,,,,COUNTA($G$120:$CE$120)-COUNTA($G$120:AQ$120)+1))*(1+discount_rate),0)</f>
        <v>0</v>
      </c>
      <c r="AR155" s="1" cm="1">
        <f t="array" aca="1" ref="AR155" ca="1">IF(AND($B155=AR$28,$B155=$B156-1),NPV(discount_rate,OFFSET(AR120,,,,COUNTA($G$120:$CE$120)-COUNTA($G$120:AR$120)+1)-OFFSET(AR121,,,,COUNTA($G$120:$CE$120)-COUNTA($G$120:AR$120)+1))*(1+discount_rate),0)</f>
        <v>0</v>
      </c>
      <c r="AS155" s="1" cm="1">
        <f t="array" aca="1" ref="AS155" ca="1">IF(AND($B155=AS$28,$B155=$B156-1),NPV(discount_rate,OFFSET(AS120,,,,COUNTA($G$120:$CE$120)-COUNTA($G$120:AS$120)+1)-OFFSET(AS121,,,,COUNTA($G$120:$CE$120)-COUNTA($G$120:AS$120)+1))*(1+discount_rate),0)</f>
        <v>0</v>
      </c>
      <c r="AT155" s="1" cm="1">
        <f t="array" aca="1" ref="AT155" ca="1">IF(AND($B155=AT$28,$B155=$B156-1),NPV(discount_rate,OFFSET(AT120,,,,COUNTA($G$120:$CE$120)-COUNTA($G$120:AT$120)+1)-OFFSET(AT121,,,,COUNTA($G$120:$CE$120)-COUNTA($G$120:AT$120)+1))*(1+discount_rate),0)</f>
        <v>0</v>
      </c>
      <c r="AU155" s="1" cm="1">
        <f t="array" aca="1" ref="AU155" ca="1">IF(AND($B155=AU$28,$B155=$B156-1),NPV(discount_rate,OFFSET(AU120,,,,COUNTA($G$120:$CE$120)-COUNTA($G$120:AU$120)+1)-OFFSET(AU121,,,,COUNTA($G$120:$CE$120)-COUNTA($G$120:AU$120)+1))*(1+discount_rate),0)</f>
        <v>0</v>
      </c>
      <c r="AV155" s="1" cm="1">
        <f t="array" aca="1" ref="AV155" ca="1">IF(AND($B155=AV$28,$B155=$B156-1),NPV(discount_rate,OFFSET(AV120,,,,COUNTA($G$120:$CE$120)-COUNTA($G$120:AV$120)+1)-OFFSET(AV121,,,,COUNTA($G$120:$CE$120)-COUNTA($G$120:AV$120)+1))*(1+discount_rate),0)</f>
        <v>0</v>
      </c>
      <c r="AW155" s="1" cm="1">
        <f t="array" aca="1" ref="AW155" ca="1">IF(AND($B155=AW$28,$B155=$B156-1),NPV(discount_rate,OFFSET(AW120,,,,COUNTA($G$120:$CE$120)-COUNTA($G$120:AW$120)+1)-OFFSET(AW121,,,,COUNTA($G$120:$CE$120)-COUNTA($G$120:AW$120)+1))*(1+discount_rate),0)</f>
        <v>0</v>
      </c>
      <c r="AX155" s="1" cm="1">
        <f t="array" aca="1" ref="AX155" ca="1">IF(AND($B155=AX$28,$B155=$B156-1),NPV(discount_rate,OFFSET(AX120,,,,COUNTA($G$120:$CE$120)-COUNTA($G$120:AX$120)+1)-OFFSET(AX121,,,,COUNTA($G$120:$CE$120)-COUNTA($G$120:AX$120)+1))*(1+discount_rate),0)</f>
        <v>0</v>
      </c>
      <c r="AY155" s="1" cm="1">
        <f t="array" aca="1" ref="AY155" ca="1">IF(AND($B155=AY$28,$B155=$B156-1),NPV(discount_rate,OFFSET(AY120,,,,COUNTA($G$120:$CE$120)-COUNTA($G$120:AY$120)+1)-OFFSET(AY121,,,,COUNTA($G$120:$CE$120)-COUNTA($G$120:AY$120)+1))*(1+discount_rate),0)</f>
        <v>0</v>
      </c>
      <c r="AZ155" s="1" cm="1">
        <f t="array" aca="1" ref="AZ155" ca="1">IF(AND($B155=AZ$28,$B155=$B156-1),NPV(discount_rate,OFFSET(AZ120,,,,COUNTA($G$120:$CE$120)-COUNTA($G$120:AZ$120)+1)-OFFSET(AZ121,,,,COUNTA($G$120:$CE$120)-COUNTA($G$120:AZ$120)+1))*(1+discount_rate),0)</f>
        <v>0</v>
      </c>
      <c r="BA155" s="1" cm="1">
        <f t="array" aca="1" ref="BA155" ca="1">IF(AND($B155=BA$28,$B155=$B156-1),NPV(discount_rate,OFFSET(BA120,,,,COUNTA($G$120:$CE$120)-COUNTA($G$120:BA$120)+1)-OFFSET(BA121,,,,COUNTA($G$120:$CE$120)-COUNTA($G$120:BA$120)+1))*(1+discount_rate),0)</f>
        <v>0</v>
      </c>
      <c r="BB155" s="1" cm="1">
        <f t="array" aca="1" ref="BB155" ca="1">IF(AND($B155=BB$28,$B155=$B156-1),NPV(discount_rate,OFFSET(BB120,,,,COUNTA($G$120:$CE$120)-COUNTA($G$120:BB$120)+1)-OFFSET(BB121,,,,COUNTA($G$120:$CE$120)-COUNTA($G$120:BB$120)+1))*(1+discount_rate),0)</f>
        <v>0</v>
      </c>
      <c r="BC155" s="1" cm="1">
        <f t="array" aca="1" ref="BC155" ca="1">IF(AND($B155=BC$28,$B155=$B156-1),NPV(discount_rate,OFFSET(BC120,,,,COUNTA($G$120:$CE$120)-COUNTA($G$120:BC$120)+1)-OFFSET(BC121,,,,COUNTA($G$120:$CE$120)-COUNTA($G$120:BC$120)+1))*(1+discount_rate),0)</f>
        <v>0</v>
      </c>
      <c r="BD155" s="1" cm="1">
        <f t="array" aca="1" ref="BD155" ca="1">IF(AND($B155=BD$28,$B155=$B156-1),NPV(discount_rate,OFFSET(BD120,,,,COUNTA($G$120:$CE$120)-COUNTA($G$120:BD$120)+1)-OFFSET(BD121,,,,COUNTA($G$120:$CE$120)-COUNTA($G$120:BD$120)+1))*(1+discount_rate),0)</f>
        <v>0</v>
      </c>
      <c r="BE155" s="1" cm="1">
        <f t="array" aca="1" ref="BE155" ca="1">IF(AND($B155=BE$28,$B155=$B156-1),NPV(discount_rate,OFFSET(BE120,,,,COUNTA($G$120:$CE$120)-COUNTA($G$120:BE$120)+1)-OFFSET(BE121,,,,COUNTA($G$120:$CE$120)-COUNTA($G$120:BE$120)+1))*(1+discount_rate),0)</f>
        <v>0</v>
      </c>
      <c r="BF155" s="1" cm="1">
        <f t="array" aca="1" ref="BF155" ca="1">IF(AND($B155=BF$28,$B155=$B156-1),NPV(discount_rate,OFFSET(BF120,,,,COUNTA($G$120:$CE$120)-COUNTA($G$120:BF$120)+1)-OFFSET(BF121,,,,COUNTA($G$120:$CE$120)-COUNTA($G$120:BF$120)+1))*(1+discount_rate),0)</f>
        <v>0</v>
      </c>
      <c r="BG155" s="1" cm="1">
        <f t="array" aca="1" ref="BG155" ca="1">IF(AND($B155=BG$28,$B155=$B156-1),NPV(discount_rate,OFFSET(BG120,,,,COUNTA($G$120:$CE$120)-COUNTA($G$120:BG$120)+1)-OFFSET(BG121,,,,COUNTA($G$120:$CE$120)-COUNTA($G$120:BG$120)+1))*(1+discount_rate),0)</f>
        <v>0</v>
      </c>
      <c r="BH155" s="1" cm="1">
        <f t="array" aca="1" ref="BH155" ca="1">IF(AND($B155=BH$28,$B155=$B156-1),NPV(discount_rate,OFFSET(BH120,,,,COUNTA($G$120:$CE$120)-COUNTA($G$120:BH$120)+1)-OFFSET(BH121,,,,COUNTA($G$120:$CE$120)-COUNTA($G$120:BH$120)+1))*(1+discount_rate),0)</f>
        <v>0</v>
      </c>
      <c r="BI155" s="1" cm="1">
        <f t="array" aca="1" ref="BI155" ca="1">IF(AND($B155=BI$28,$B155=$B156-1),NPV(discount_rate,OFFSET(BI120,,,,COUNTA($G$120:$CE$120)-COUNTA($G$120:BI$120)+1)-OFFSET(BI121,,,,COUNTA($G$120:$CE$120)-COUNTA($G$120:BI$120)+1))*(1+discount_rate),0)</f>
        <v>0</v>
      </c>
      <c r="BJ155" s="1" cm="1">
        <f t="array" aca="1" ref="BJ155" ca="1">IF(AND($B155=BJ$28,$B155=$B156-1),NPV(discount_rate,OFFSET(BJ120,,,,COUNTA($G$120:$CE$120)-COUNTA($G$120:BJ$120)+1)-OFFSET(BJ121,,,,COUNTA($G$120:$CE$120)-COUNTA($G$120:BJ$120)+1))*(1+discount_rate),0)</f>
        <v>0</v>
      </c>
      <c r="BK155" s="1" cm="1">
        <f t="array" aca="1" ref="BK155" ca="1">IF(AND($B155=BK$28,$B155=$B156-1),NPV(discount_rate,OFFSET(BK120,,,,COUNTA($G$120:$CE$120)-COUNTA($G$120:BK$120)+1)-OFFSET(BK121,,,,COUNTA($G$120:$CE$120)-COUNTA($G$120:BK$120)+1))*(1+discount_rate),0)</f>
        <v>0</v>
      </c>
      <c r="BL155" s="1" cm="1">
        <f t="array" aca="1" ref="BL155" ca="1">IF(AND($B155=BL$28,$B155=$B156-1),NPV(discount_rate,OFFSET(BL120,,,,COUNTA($G$120:$CE$120)-COUNTA($G$120:BL$120)+1)-OFFSET(BL121,,,,COUNTA($G$120:$CE$120)-COUNTA($G$120:BL$120)+1))*(1+discount_rate),0)</f>
        <v>0</v>
      </c>
      <c r="BM155" s="1" cm="1">
        <f t="array" aca="1" ref="BM155" ca="1">IF(AND($B155=BM$28,$B155=$B156-1),NPV(discount_rate,OFFSET(BM120,,,,COUNTA($G$120:$CE$120)-COUNTA($G$120:BM$120)+1)-OFFSET(BM121,,,,COUNTA($G$120:$CE$120)-COUNTA($G$120:BM$120)+1))*(1+discount_rate),0)</f>
        <v>0</v>
      </c>
      <c r="BN155" s="1" cm="1">
        <f t="array" aca="1" ref="BN155" ca="1">IF(AND($B155=BN$28,$B155=$B156-1),NPV(discount_rate,OFFSET(BN120,,,,COUNTA($G$120:$CE$120)-COUNTA($G$120:BN$120)+1)-OFFSET(BN121,,,,COUNTA($G$120:$CE$120)-COUNTA($G$120:BN$120)+1))*(1+discount_rate),0)</f>
        <v>0</v>
      </c>
      <c r="BO155" s="1" cm="1">
        <f t="array" aca="1" ref="BO155" ca="1">IF(AND($B155=BO$28,$B155=$B156-1),NPV(discount_rate,OFFSET(BO120,,,,COUNTA($G$120:$CE$120)-COUNTA($G$120:BO$120)+1)-OFFSET(BO121,,,,COUNTA($G$120:$CE$120)-COUNTA($G$120:BO$120)+1))*(1+discount_rate),0)</f>
        <v>0</v>
      </c>
      <c r="BP155" s="1" cm="1">
        <f t="array" aca="1" ref="BP155" ca="1">IF(AND($B155=BP$28,$B155=$B156-1),NPV(discount_rate,OFFSET(BP120,,,,COUNTA($G$120:$CE$120)-COUNTA($G$120:BP$120)+1)-OFFSET(BP121,,,,COUNTA($G$120:$CE$120)-COUNTA($G$120:BP$120)+1))*(1+discount_rate),0)</f>
        <v>0</v>
      </c>
      <c r="BQ155" s="1" cm="1">
        <f t="array" aca="1" ref="BQ155" ca="1">IF(AND($B155=BQ$28,$B155=$B156-1),NPV(discount_rate,OFFSET(BQ120,,,,COUNTA($G$120:$CE$120)-COUNTA($G$120:BQ$120)+1)-OFFSET(BQ121,,,,COUNTA($G$120:$CE$120)-COUNTA($G$120:BQ$120)+1))*(1+discount_rate),0)</f>
        <v>0</v>
      </c>
      <c r="BR155" s="1" cm="1">
        <f t="array" aca="1" ref="BR155" ca="1">IF(AND($B155=BR$28,$B155=$B156-1),NPV(discount_rate,OFFSET(BR120,,,,COUNTA($G$120:$CE$120)-COUNTA($G$120:BR$120)+1)-OFFSET(BR121,,,,COUNTA($G$120:$CE$120)-COUNTA($G$120:BR$120)+1))*(1+discount_rate),0)</f>
        <v>0</v>
      </c>
      <c r="BS155" s="1" cm="1">
        <f t="array" aca="1" ref="BS155" ca="1">IF(AND($B155=BS$28,$B155=$B156-1),NPV(discount_rate,OFFSET(BS120,,,,COUNTA($G$120:$CE$120)-COUNTA($G$120:BS$120)+1)-OFFSET(BS121,,,,COUNTA($G$120:$CE$120)-COUNTA($G$120:BS$120)+1))*(1+discount_rate),0)</f>
        <v>0</v>
      </c>
      <c r="BT155" s="1" cm="1">
        <f t="array" aca="1" ref="BT155" ca="1">IF(AND($B155=BT$28,$B155=$B156-1),NPV(discount_rate,OFFSET(BT120,,,,COUNTA($G$120:$CE$120)-COUNTA($G$120:BT$120)+1)-OFFSET(BT121,,,,COUNTA($G$120:$CE$120)-COUNTA($G$120:BT$120)+1))*(1+discount_rate),0)</f>
        <v>0</v>
      </c>
      <c r="BU155" s="1" cm="1">
        <f t="array" aca="1" ref="BU155" ca="1">IF(AND($B155=BU$28,$B155=$B156-1),NPV(discount_rate,OFFSET(BU120,,,,COUNTA($G$120:$CE$120)-COUNTA($G$120:BU$120)+1)-OFFSET(BU121,,,,COUNTA($G$120:$CE$120)-COUNTA($G$120:BU$120)+1))*(1+discount_rate),0)</f>
        <v>0</v>
      </c>
      <c r="BV155" s="1" cm="1">
        <f t="array" aca="1" ref="BV155" ca="1">IF(AND($B155=BV$28,$B155=$B156-1),NPV(discount_rate,OFFSET(BV120,,,,COUNTA($G$120:$CE$120)-COUNTA($G$120:BV$120)+1)-OFFSET(BV121,,,,COUNTA($G$120:$CE$120)-COUNTA($G$120:BV$120)+1))*(1+discount_rate),0)</f>
        <v>0</v>
      </c>
      <c r="BW155" s="1" cm="1">
        <f t="array" aca="1" ref="BW155" ca="1">IF(AND($B155=BW$28,$B155=$B156-1),NPV(discount_rate,OFFSET(BW120,,,,COUNTA($G$120:$CE$120)-COUNTA($G$120:BW$120)+1)-OFFSET(BW121,,,,COUNTA($G$120:$CE$120)-COUNTA($G$120:BW$120)+1))*(1+discount_rate),0)</f>
        <v>0</v>
      </c>
      <c r="BX155" s="1" cm="1">
        <f t="array" aca="1" ref="BX155" ca="1">IF(AND($B155=BX$28,$B155=$B156-1),NPV(discount_rate,OFFSET(BX120,,,,COUNTA($G$120:$CE$120)-COUNTA($G$120:BX$120)+1)-OFFSET(BX121,,,,COUNTA($G$120:$CE$120)-COUNTA($G$120:BX$120)+1))*(1+discount_rate),0)</f>
        <v>0</v>
      </c>
      <c r="BY155" s="1" cm="1">
        <f t="array" aca="1" ref="BY155" ca="1">IF(AND($B155=BY$28,$B155=$B156-1),NPV(discount_rate,OFFSET(BY120,,,,COUNTA($G$120:$CE$120)-COUNTA($G$120:BY$120)+1)-OFFSET(BY121,,,,COUNTA($G$120:$CE$120)-COUNTA($G$120:BY$120)+1))*(1+discount_rate),0)</f>
        <v>0</v>
      </c>
      <c r="BZ155" s="1" cm="1">
        <f t="array" aca="1" ref="BZ155" ca="1">IF(AND($B155=BZ$28,$B155=$B156-1),NPV(discount_rate,OFFSET(BZ120,,,,COUNTA($G$120:$CE$120)-COUNTA($G$120:BZ$120)+1)-OFFSET(BZ121,,,,COUNTA($G$120:$CE$120)-COUNTA($G$120:BZ$120)+1))*(1+discount_rate),0)</f>
        <v>0</v>
      </c>
      <c r="CA155" s="1" cm="1">
        <f t="array" aca="1" ref="CA155" ca="1">IF(AND($B155=CA$28,$B155=$B156-1),NPV(discount_rate,OFFSET(CA120,,,,COUNTA($G$120:$CE$120)-COUNTA($G$120:CA$120)+1)-OFFSET(CA121,,,,COUNTA($G$120:$CE$120)-COUNTA($G$120:CA$120)+1))*(1+discount_rate),0)</f>
        <v>0</v>
      </c>
      <c r="CB155" s="1" cm="1">
        <f t="array" aca="1" ref="CB155" ca="1">IF(AND($B155=CB$28,$B155=$B156-1),NPV(discount_rate,OFFSET(CB120,,,,COUNTA($G$120:$CE$120)-COUNTA($G$120:CB$120)+1)-OFFSET(CB121,,,,COUNTA($G$120:$CE$120)-COUNTA($G$120:CB$120)+1))*(1+discount_rate),0)</f>
        <v>0</v>
      </c>
      <c r="CC155" s="1" cm="1">
        <f t="array" aca="1" ref="CC155" ca="1">IF(AND($B155=CC$28,$B155=$B156-1),NPV(discount_rate,OFFSET(CC120,,,,COUNTA($G$120:$CE$120)-COUNTA($G$120:CC$120)+1)-OFFSET(CC121,,,,COUNTA($G$120:$CE$120)-COUNTA($G$120:CC$120)+1))*(1+discount_rate),0)</f>
        <v>0</v>
      </c>
      <c r="CD155" s="1" cm="1">
        <f t="array" aca="1" ref="CD155" ca="1">IF(AND($B155=CD$28,$B155=$B156-1),NPV(discount_rate,OFFSET(CD120,,,,COUNTA($G$120:$CE$120)-COUNTA($G$120:CD$120)+1)-OFFSET(CD121,,,,COUNTA($G$120:$CE$120)-COUNTA($G$120:CD$120)+1))*(1+discount_rate),0)</f>
        <v>0</v>
      </c>
      <c r="CE155" s="1" cm="1">
        <f t="array" aca="1" ref="CE155" ca="1">IF(AND($B155=CE$28,$B155=$B156-1),NPV(discount_rate,OFFSET(CE120,,,,COUNTA($G$120:$CE$120)-COUNTA($G$120:CE$120)+1)-OFFSET(CE121,,,,COUNTA($G$120:$CE$120)-COUNTA($G$120:CE$120)+1))*(1+discount_rate),0)</f>
        <v>0</v>
      </c>
    </row>
    <row r="156" spans="2:83" x14ac:dyDescent="0.35">
      <c r="B156">
        <f t="shared" ref="B156:B182" si="131">B155+1</f>
        <v>2025</v>
      </c>
      <c r="D156" t="s">
        <v>29</v>
      </c>
      <c r="G156" s="1" cm="1">
        <f t="array" aca="1" ref="G156" ca="1">IF(AND($B156=G$28,$B156=$B157-1),NPV(discount_rate,OFFSET(G121,,,,COUNTA($G$120:$CE$120)-COUNTA($G$120:G$120)+1)-OFFSET(G122,,,,COUNTA($G$120:$CE$120)-COUNTA($G$120:G$120)+1))*(1+discount_rate),0)</f>
        <v>0</v>
      </c>
      <c r="H156" s="1" cm="1">
        <f t="array" aca="1" ref="H156" ca="1">IF(AND($B156=H$28,$B156=$B157-1),NPV(discount_rate,OFFSET(H121,,,,COUNTA($G$120:$CE$120)-COUNTA($G$120:H$120)+1)-OFFSET(H122,,,,COUNTA($G$120:$CE$120)-COUNTA($G$120:H$120)+1))*(1+discount_rate),0)</f>
        <v>309.68360841951778</v>
      </c>
      <c r="I156" s="1" cm="1">
        <f t="array" aca="1" ref="I156" ca="1">IF(AND($B156=I$28,$B156=$B157-1),NPV(discount_rate,OFFSET(I121,,,,COUNTA($G$120:$CE$120)-COUNTA($G$120:I$120)+1)-OFFSET(I122,,,,COUNTA($G$120:$CE$120)-COUNTA($G$120:I$120)+1))*(1+discount_rate),0)</f>
        <v>0</v>
      </c>
      <c r="J156" s="1" cm="1">
        <f t="array" aca="1" ref="J156" ca="1">IF(AND($B156=J$28,$B156=$B157-1),NPV(discount_rate,OFFSET(J121,,,,COUNTA($G$120:$CE$120)-COUNTA($G$120:J$120)+1)-OFFSET(J122,,,,COUNTA($G$120:$CE$120)-COUNTA($G$120:J$120)+1))*(1+discount_rate),0)</f>
        <v>0</v>
      </c>
      <c r="K156" s="1" cm="1">
        <f t="array" aca="1" ref="K156" ca="1">IF(AND($B156=K$28,$B156=$B157-1),NPV(discount_rate,OFFSET(K121,,,,COUNTA($G$120:$CE$120)-COUNTA($G$120:K$120)+1)-OFFSET(K122,,,,COUNTA($G$120:$CE$120)-COUNTA($G$120:K$120)+1))*(1+discount_rate),0)</f>
        <v>0</v>
      </c>
      <c r="L156" s="1" cm="1">
        <f t="array" aca="1" ref="L156" ca="1">IF(AND($B156=L$28,$B156=$B157-1),NPV(discount_rate,OFFSET(L121,,,,COUNTA($G$120:$CE$120)-COUNTA($G$120:L$120)+1)-OFFSET(L122,,,,COUNTA($G$120:$CE$120)-COUNTA($G$120:L$120)+1))*(1+discount_rate),0)</f>
        <v>0</v>
      </c>
      <c r="M156" s="1" cm="1">
        <f t="array" aca="1" ref="M156" ca="1">IF(AND($B156=M$28,$B156=$B157-1),NPV(discount_rate,OFFSET(M121,,,,COUNTA($G$120:$CE$120)-COUNTA($G$120:M$120)+1)-OFFSET(M122,,,,COUNTA($G$120:$CE$120)-COUNTA($G$120:M$120)+1))*(1+discount_rate),0)</f>
        <v>0</v>
      </c>
      <c r="N156" s="1" cm="1">
        <f t="array" aca="1" ref="N156" ca="1">IF(AND($B156=N$28,$B156=$B157-1),NPV(discount_rate,OFFSET(N121,,,,COUNTA($G$120:$CE$120)-COUNTA($G$120:N$120)+1)-OFFSET(N122,,,,COUNTA($G$120:$CE$120)-COUNTA($G$120:N$120)+1))*(1+discount_rate),0)</f>
        <v>0</v>
      </c>
      <c r="O156" s="1" cm="1">
        <f t="array" aca="1" ref="O156" ca="1">IF(AND($B156=O$28,$B156=$B157-1),NPV(discount_rate,OFFSET(O121,,,,COUNTA($G$120:$CE$120)-COUNTA($G$120:O$120)+1)-OFFSET(O122,,,,COUNTA($G$120:$CE$120)-COUNTA($G$120:O$120)+1))*(1+discount_rate),0)</f>
        <v>0</v>
      </c>
      <c r="P156" s="1" cm="1">
        <f t="array" aca="1" ref="P156" ca="1">IF(AND($B156=P$28,$B156=$B157-1),NPV(discount_rate,OFFSET(P121,,,,COUNTA($G$120:$CE$120)-COUNTA($G$120:P$120)+1)-OFFSET(P122,,,,COUNTA($G$120:$CE$120)-COUNTA($G$120:P$120)+1))*(1+discount_rate),0)</f>
        <v>0</v>
      </c>
      <c r="Q156" s="1" cm="1">
        <f t="array" aca="1" ref="Q156" ca="1">IF(AND($B156=Q$28,$B156=$B157-1),NPV(discount_rate,OFFSET(Q121,,,,COUNTA($G$120:$CE$120)-COUNTA($G$120:Q$120)+1)-OFFSET(Q122,,,,COUNTA($G$120:$CE$120)-COUNTA($G$120:Q$120)+1))*(1+discount_rate),0)</f>
        <v>0</v>
      </c>
      <c r="R156" s="1" cm="1">
        <f t="array" aca="1" ref="R156" ca="1">IF(AND($B156=R$28,$B156=$B157-1),NPV(discount_rate,OFFSET(R121,,,,COUNTA($G$120:$CE$120)-COUNTA($G$120:R$120)+1)-OFFSET(R122,,,,COUNTA($G$120:$CE$120)-COUNTA($G$120:R$120)+1))*(1+discount_rate),0)</f>
        <v>0</v>
      </c>
      <c r="S156" s="1" cm="1">
        <f t="array" aca="1" ref="S156" ca="1">IF(AND($B156=S$28,$B156=$B157-1),NPV(discount_rate,OFFSET(S121,,,,COUNTA($G$120:$CE$120)-COUNTA($G$120:S$120)+1)-OFFSET(S122,,,,COUNTA($G$120:$CE$120)-COUNTA($G$120:S$120)+1))*(1+discount_rate),0)</f>
        <v>0</v>
      </c>
      <c r="T156" s="1" cm="1">
        <f t="array" aca="1" ref="T156" ca="1">IF(AND($B156=T$28,$B156=$B157-1),NPV(discount_rate,OFFSET(T121,,,,COUNTA($G$120:$CE$120)-COUNTA($G$120:T$120)+1)-OFFSET(T122,,,,COUNTA($G$120:$CE$120)-COUNTA($G$120:T$120)+1))*(1+discount_rate),0)</f>
        <v>0</v>
      </c>
      <c r="U156" s="1" cm="1">
        <f t="array" aca="1" ref="U156" ca="1">IF(AND($B156=U$28,$B156=$B157-1),NPV(discount_rate,OFFSET(U121,,,,COUNTA($G$120:$CE$120)-COUNTA($G$120:U$120)+1)-OFFSET(U122,,,,COUNTA($G$120:$CE$120)-COUNTA($G$120:U$120)+1))*(1+discount_rate),0)</f>
        <v>0</v>
      </c>
      <c r="V156" s="1" cm="1">
        <f t="array" aca="1" ref="V156" ca="1">IF(AND($B156=V$28,$B156=$B157-1),NPV(discount_rate,OFFSET(V121,,,,COUNTA($G$120:$CE$120)-COUNTA($G$120:V$120)+1)-OFFSET(V122,,,,COUNTA($G$120:$CE$120)-COUNTA($G$120:V$120)+1))*(1+discount_rate),0)</f>
        <v>0</v>
      </c>
      <c r="W156" s="1" cm="1">
        <f t="array" aca="1" ref="W156" ca="1">IF(AND($B156=W$28,$B156=$B157-1),NPV(discount_rate,OFFSET(W121,,,,COUNTA($G$120:$CE$120)-COUNTA($G$120:W$120)+1)-OFFSET(W122,,,,COUNTA($G$120:$CE$120)-COUNTA($G$120:W$120)+1))*(1+discount_rate),0)</f>
        <v>0</v>
      </c>
      <c r="X156" s="1" cm="1">
        <f t="array" aca="1" ref="X156" ca="1">IF(AND($B156=X$28,$B156=$B157-1),NPV(discount_rate,OFFSET(X121,,,,COUNTA($G$120:$CE$120)-COUNTA($G$120:X$120)+1)-OFFSET(X122,,,,COUNTA($G$120:$CE$120)-COUNTA($G$120:X$120)+1))*(1+discount_rate),0)</f>
        <v>0</v>
      </c>
      <c r="Y156" s="1" cm="1">
        <f t="array" aca="1" ref="Y156" ca="1">IF(AND($B156=Y$28,$B156=$B157-1),NPV(discount_rate,OFFSET(Y121,,,,COUNTA($G$120:$CE$120)-COUNTA($G$120:Y$120)+1)-OFFSET(Y122,,,,COUNTA($G$120:$CE$120)-COUNTA($G$120:Y$120)+1))*(1+discount_rate),0)</f>
        <v>0</v>
      </c>
      <c r="Z156" s="1" cm="1">
        <f t="array" aca="1" ref="Z156" ca="1">IF(AND($B156=Z$28,$B156=$B157-1),NPV(discount_rate,OFFSET(Z121,,,,COUNTA($G$120:$CE$120)-COUNTA($G$120:Z$120)+1)-OFFSET(Z122,,,,COUNTA($G$120:$CE$120)-COUNTA($G$120:Z$120)+1))*(1+discount_rate),0)</f>
        <v>0</v>
      </c>
      <c r="AA156" s="1" cm="1">
        <f t="array" aca="1" ref="AA156" ca="1">IF(AND($B156=AA$28,$B156=$B157-1),NPV(discount_rate,OFFSET(AA121,,,,COUNTA($G$120:$CE$120)-COUNTA($G$120:AA$120)+1)-OFFSET(AA122,,,,COUNTA($G$120:$CE$120)-COUNTA($G$120:AA$120)+1))*(1+discount_rate),0)</f>
        <v>0</v>
      </c>
      <c r="AB156" s="1" cm="1">
        <f t="array" aca="1" ref="AB156" ca="1">IF(AND($B156=AB$28,$B156=$B157-1),NPV(discount_rate,OFFSET(AB121,,,,COUNTA($G$120:$CE$120)-COUNTA($G$120:AB$120)+1)-OFFSET(AB122,,,,COUNTA($G$120:$CE$120)-COUNTA($G$120:AB$120)+1))*(1+discount_rate),0)</f>
        <v>0</v>
      </c>
      <c r="AC156" s="1" cm="1">
        <f t="array" aca="1" ref="AC156" ca="1">IF(AND($B156=AC$28,$B156=$B157-1),NPV(discount_rate,OFFSET(AC121,,,,COUNTA($G$120:$CE$120)-COUNTA($G$120:AC$120)+1)-OFFSET(AC122,,,,COUNTA($G$120:$CE$120)-COUNTA($G$120:AC$120)+1))*(1+discount_rate),0)</f>
        <v>0</v>
      </c>
      <c r="AD156" s="1" cm="1">
        <f t="array" aca="1" ref="AD156" ca="1">IF(AND($B156=AD$28,$B156=$B157-1),NPV(discount_rate,OFFSET(AD121,,,,COUNTA($G$120:$CE$120)-COUNTA($G$120:AD$120)+1)-OFFSET(AD122,,,,COUNTA($G$120:$CE$120)-COUNTA($G$120:AD$120)+1))*(1+discount_rate),0)</f>
        <v>0</v>
      </c>
      <c r="AE156" s="1" cm="1">
        <f t="array" aca="1" ref="AE156" ca="1">IF(AND($B156=AE$28,$B156=$B157-1),NPV(discount_rate,OFFSET(AE121,,,,COUNTA($G$120:$CE$120)-COUNTA($G$120:AE$120)+1)-OFFSET(AE122,,,,COUNTA($G$120:$CE$120)-COUNTA($G$120:AE$120)+1))*(1+discount_rate),0)</f>
        <v>0</v>
      </c>
      <c r="AF156" s="1" cm="1">
        <f t="array" aca="1" ref="AF156" ca="1">IF(AND($B156=AF$28,$B156=$B157-1),NPV(discount_rate,OFFSET(AF121,,,,COUNTA($G$120:$CE$120)-COUNTA($G$120:AF$120)+1)-OFFSET(AF122,,,,COUNTA($G$120:$CE$120)-COUNTA($G$120:AF$120)+1))*(1+discount_rate),0)</f>
        <v>0</v>
      </c>
      <c r="AG156" s="1" cm="1">
        <f t="array" aca="1" ref="AG156" ca="1">IF(AND($B156=AG$28,$B156=$B157-1),NPV(discount_rate,OFFSET(AG121,,,,COUNTA($G$120:$CE$120)-COUNTA($G$120:AG$120)+1)-OFFSET(AG122,,,,COUNTA($G$120:$CE$120)-COUNTA($G$120:AG$120)+1))*(1+discount_rate),0)</f>
        <v>0</v>
      </c>
      <c r="AH156" s="1" cm="1">
        <f t="array" aca="1" ref="AH156" ca="1">IF(AND($B156=AH$28,$B156=$B157-1),NPV(discount_rate,OFFSET(AH121,,,,COUNTA($G$120:$CE$120)-COUNTA($G$120:AH$120)+1)-OFFSET(AH122,,,,COUNTA($G$120:$CE$120)-COUNTA($G$120:AH$120)+1))*(1+discount_rate),0)</f>
        <v>0</v>
      </c>
      <c r="AI156" s="1" cm="1">
        <f t="array" aca="1" ref="AI156" ca="1">IF(AND($B156=AI$28,$B156=$B157-1),NPV(discount_rate,OFFSET(AI121,,,,COUNTA($G$120:$CE$120)-COUNTA($G$120:AI$120)+1)-OFFSET(AI122,,,,COUNTA($G$120:$CE$120)-COUNTA($G$120:AI$120)+1))*(1+discount_rate),0)</f>
        <v>0</v>
      </c>
      <c r="AJ156" s="1" cm="1">
        <f t="array" aca="1" ref="AJ156" ca="1">IF(AND($B156=AJ$28,$B156=$B157-1),NPV(discount_rate,OFFSET(AJ121,,,,COUNTA($G$120:$CE$120)-COUNTA($G$120:AJ$120)+1)-OFFSET(AJ122,,,,COUNTA($G$120:$CE$120)-COUNTA($G$120:AJ$120)+1))*(1+discount_rate),0)</f>
        <v>0</v>
      </c>
      <c r="AK156" s="1" cm="1">
        <f t="array" aca="1" ref="AK156" ca="1">IF(AND($B156=AK$28,$B156=$B157-1),NPV(discount_rate,OFFSET(AK121,,,,COUNTA($G$120:$CE$120)-COUNTA($G$120:AK$120)+1)-OFFSET(AK122,,,,COUNTA($G$120:$CE$120)-COUNTA($G$120:AK$120)+1))*(1+discount_rate),0)</f>
        <v>0</v>
      </c>
      <c r="AL156" s="1" cm="1">
        <f t="array" aca="1" ref="AL156" ca="1">IF(AND($B156=AL$28,$B156=$B157-1),NPV(discount_rate,OFFSET(AL121,,,,COUNTA($G$120:$CE$120)-COUNTA($G$120:AL$120)+1)-OFFSET(AL122,,,,COUNTA($G$120:$CE$120)-COUNTA($G$120:AL$120)+1))*(1+discount_rate),0)</f>
        <v>0</v>
      </c>
      <c r="AM156" s="1" cm="1">
        <f t="array" aca="1" ref="AM156" ca="1">IF(AND($B156=AM$28,$B156=$B157-1),NPV(discount_rate,OFFSET(AM121,,,,COUNTA($G$120:$CE$120)-COUNTA($G$120:AM$120)+1)-OFFSET(AM122,,,,COUNTA($G$120:$CE$120)-COUNTA($G$120:AM$120)+1))*(1+discount_rate),0)</f>
        <v>0</v>
      </c>
      <c r="AN156" s="1" cm="1">
        <f t="array" aca="1" ref="AN156" ca="1">IF(AND($B156=AN$28,$B156=$B157-1),NPV(discount_rate,OFFSET(AN121,,,,COUNTA($G$120:$CE$120)-COUNTA($G$120:AN$120)+1)-OFFSET(AN122,,,,COUNTA($G$120:$CE$120)-COUNTA($G$120:AN$120)+1))*(1+discount_rate),0)</f>
        <v>0</v>
      </c>
      <c r="AO156" s="1" cm="1">
        <f t="array" aca="1" ref="AO156" ca="1">IF(AND($B156=AO$28,$B156=$B157-1),NPV(discount_rate,OFFSET(AO121,,,,COUNTA($G$120:$CE$120)-COUNTA($G$120:AO$120)+1)-OFFSET(AO122,,,,COUNTA($G$120:$CE$120)-COUNTA($G$120:AO$120)+1))*(1+discount_rate),0)</f>
        <v>0</v>
      </c>
      <c r="AP156" s="1" cm="1">
        <f t="array" aca="1" ref="AP156" ca="1">IF(AND($B156=AP$28,$B156=$B157-1),NPV(discount_rate,OFFSET(AP121,,,,COUNTA($G$120:$CE$120)-COUNTA($G$120:AP$120)+1)-OFFSET(AP122,,,,COUNTA($G$120:$CE$120)-COUNTA($G$120:AP$120)+1))*(1+discount_rate),0)</f>
        <v>0</v>
      </c>
      <c r="AQ156" s="1" cm="1">
        <f t="array" aca="1" ref="AQ156" ca="1">IF(AND($B156=AQ$28,$B156=$B157-1),NPV(discount_rate,OFFSET(AQ121,,,,COUNTA($G$120:$CE$120)-COUNTA($G$120:AQ$120)+1)-OFFSET(AQ122,,,,COUNTA($G$120:$CE$120)-COUNTA($G$120:AQ$120)+1))*(1+discount_rate),0)</f>
        <v>0</v>
      </c>
      <c r="AR156" s="1" cm="1">
        <f t="array" aca="1" ref="AR156" ca="1">IF(AND($B156=AR$28,$B156=$B157-1),NPV(discount_rate,OFFSET(AR121,,,,COUNTA($G$120:$CE$120)-COUNTA($G$120:AR$120)+1)-OFFSET(AR122,,,,COUNTA($G$120:$CE$120)-COUNTA($G$120:AR$120)+1))*(1+discount_rate),0)</f>
        <v>0</v>
      </c>
      <c r="AS156" s="1" cm="1">
        <f t="array" aca="1" ref="AS156" ca="1">IF(AND($B156=AS$28,$B156=$B157-1),NPV(discount_rate,OFFSET(AS121,,,,COUNTA($G$120:$CE$120)-COUNTA($G$120:AS$120)+1)-OFFSET(AS122,,,,COUNTA($G$120:$CE$120)-COUNTA($G$120:AS$120)+1))*(1+discount_rate),0)</f>
        <v>0</v>
      </c>
      <c r="AT156" s="1" cm="1">
        <f t="array" aca="1" ref="AT156" ca="1">IF(AND($B156=AT$28,$B156=$B157-1),NPV(discount_rate,OFFSET(AT121,,,,COUNTA($G$120:$CE$120)-COUNTA($G$120:AT$120)+1)-OFFSET(AT122,,,,COUNTA($G$120:$CE$120)-COUNTA($G$120:AT$120)+1))*(1+discount_rate),0)</f>
        <v>0</v>
      </c>
      <c r="AU156" s="1" cm="1">
        <f t="array" aca="1" ref="AU156" ca="1">IF(AND($B156=AU$28,$B156=$B157-1),NPV(discount_rate,OFFSET(AU121,,,,COUNTA($G$120:$CE$120)-COUNTA($G$120:AU$120)+1)-OFFSET(AU122,,,,COUNTA($G$120:$CE$120)-COUNTA($G$120:AU$120)+1))*(1+discount_rate),0)</f>
        <v>0</v>
      </c>
      <c r="AV156" s="1" cm="1">
        <f t="array" aca="1" ref="AV156" ca="1">IF(AND($B156=AV$28,$B156=$B157-1),NPV(discount_rate,OFFSET(AV121,,,,COUNTA($G$120:$CE$120)-COUNTA($G$120:AV$120)+1)-OFFSET(AV122,,,,COUNTA($G$120:$CE$120)-COUNTA($G$120:AV$120)+1))*(1+discount_rate),0)</f>
        <v>0</v>
      </c>
      <c r="AW156" s="1" cm="1">
        <f t="array" aca="1" ref="AW156" ca="1">IF(AND($B156=AW$28,$B156=$B157-1),NPV(discount_rate,OFFSET(AW121,,,,COUNTA($G$120:$CE$120)-COUNTA($G$120:AW$120)+1)-OFFSET(AW122,,,,COUNTA($G$120:$CE$120)-COUNTA($G$120:AW$120)+1))*(1+discount_rate),0)</f>
        <v>0</v>
      </c>
      <c r="AX156" s="1" cm="1">
        <f t="array" aca="1" ref="AX156" ca="1">IF(AND($B156=AX$28,$B156=$B157-1),NPV(discount_rate,OFFSET(AX121,,,,COUNTA($G$120:$CE$120)-COUNTA($G$120:AX$120)+1)-OFFSET(AX122,,,,COUNTA($G$120:$CE$120)-COUNTA($G$120:AX$120)+1))*(1+discount_rate),0)</f>
        <v>0</v>
      </c>
      <c r="AY156" s="1" cm="1">
        <f t="array" aca="1" ref="AY156" ca="1">IF(AND($B156=AY$28,$B156=$B157-1),NPV(discount_rate,OFFSET(AY121,,,,COUNTA($G$120:$CE$120)-COUNTA($G$120:AY$120)+1)-OFFSET(AY122,,,,COUNTA($G$120:$CE$120)-COUNTA($G$120:AY$120)+1))*(1+discount_rate),0)</f>
        <v>0</v>
      </c>
      <c r="AZ156" s="1" cm="1">
        <f t="array" aca="1" ref="AZ156" ca="1">IF(AND($B156=AZ$28,$B156=$B157-1),NPV(discount_rate,OFFSET(AZ121,,,,COUNTA($G$120:$CE$120)-COUNTA($G$120:AZ$120)+1)-OFFSET(AZ122,,,,COUNTA($G$120:$CE$120)-COUNTA($G$120:AZ$120)+1))*(1+discount_rate),0)</f>
        <v>0</v>
      </c>
      <c r="BA156" s="1" cm="1">
        <f t="array" aca="1" ref="BA156" ca="1">IF(AND($B156=BA$28,$B156=$B157-1),NPV(discount_rate,OFFSET(BA121,,,,COUNTA($G$120:$CE$120)-COUNTA($G$120:BA$120)+1)-OFFSET(BA122,,,,COUNTA($G$120:$CE$120)-COUNTA($G$120:BA$120)+1))*(1+discount_rate),0)</f>
        <v>0</v>
      </c>
      <c r="BB156" s="1" cm="1">
        <f t="array" aca="1" ref="BB156" ca="1">IF(AND($B156=BB$28,$B156=$B157-1),NPV(discount_rate,OFFSET(BB121,,,,COUNTA($G$120:$CE$120)-COUNTA($G$120:BB$120)+1)-OFFSET(BB122,,,,COUNTA($G$120:$CE$120)-COUNTA($G$120:BB$120)+1))*(1+discount_rate),0)</f>
        <v>0</v>
      </c>
      <c r="BC156" s="1" cm="1">
        <f t="array" aca="1" ref="BC156" ca="1">IF(AND($B156=BC$28,$B156=$B157-1),NPV(discount_rate,OFFSET(BC121,,,,COUNTA($G$120:$CE$120)-COUNTA($G$120:BC$120)+1)-OFFSET(BC122,,,,COUNTA($G$120:$CE$120)-COUNTA($G$120:BC$120)+1))*(1+discount_rate),0)</f>
        <v>0</v>
      </c>
      <c r="BD156" s="1" cm="1">
        <f t="array" aca="1" ref="BD156" ca="1">IF(AND($B156=BD$28,$B156=$B157-1),NPV(discount_rate,OFFSET(BD121,,,,COUNTA($G$120:$CE$120)-COUNTA($G$120:BD$120)+1)-OFFSET(BD122,,,,COUNTA($G$120:$CE$120)-COUNTA($G$120:BD$120)+1))*(1+discount_rate),0)</f>
        <v>0</v>
      </c>
      <c r="BE156" s="1" cm="1">
        <f t="array" aca="1" ref="BE156" ca="1">IF(AND($B156=BE$28,$B156=$B157-1),NPV(discount_rate,OFFSET(BE121,,,,COUNTA($G$120:$CE$120)-COUNTA($G$120:BE$120)+1)-OFFSET(BE122,,,,COUNTA($G$120:$CE$120)-COUNTA($G$120:BE$120)+1))*(1+discount_rate),0)</f>
        <v>0</v>
      </c>
      <c r="BF156" s="1" cm="1">
        <f t="array" aca="1" ref="BF156" ca="1">IF(AND($B156=BF$28,$B156=$B157-1),NPV(discount_rate,OFFSET(BF121,,,,COUNTA($G$120:$CE$120)-COUNTA($G$120:BF$120)+1)-OFFSET(BF122,,,,COUNTA($G$120:$CE$120)-COUNTA($G$120:BF$120)+1))*(1+discount_rate),0)</f>
        <v>0</v>
      </c>
      <c r="BG156" s="1" cm="1">
        <f t="array" aca="1" ref="BG156" ca="1">IF(AND($B156=BG$28,$B156=$B157-1),NPV(discount_rate,OFFSET(BG121,,,,COUNTA($G$120:$CE$120)-COUNTA($G$120:BG$120)+1)-OFFSET(BG122,,,,COUNTA($G$120:$CE$120)-COUNTA($G$120:BG$120)+1))*(1+discount_rate),0)</f>
        <v>0</v>
      </c>
      <c r="BH156" s="1" cm="1">
        <f t="array" aca="1" ref="BH156" ca="1">IF(AND($B156=BH$28,$B156=$B157-1),NPV(discount_rate,OFFSET(BH121,,,,COUNTA($G$120:$CE$120)-COUNTA($G$120:BH$120)+1)-OFFSET(BH122,,,,COUNTA($G$120:$CE$120)-COUNTA($G$120:BH$120)+1))*(1+discount_rate),0)</f>
        <v>0</v>
      </c>
      <c r="BI156" s="1" cm="1">
        <f t="array" aca="1" ref="BI156" ca="1">IF(AND($B156=BI$28,$B156=$B157-1),NPV(discount_rate,OFFSET(BI121,,,,COUNTA($G$120:$CE$120)-COUNTA($G$120:BI$120)+1)-OFFSET(BI122,,,,COUNTA($G$120:$CE$120)-COUNTA($G$120:BI$120)+1))*(1+discount_rate),0)</f>
        <v>0</v>
      </c>
      <c r="BJ156" s="1" cm="1">
        <f t="array" aca="1" ref="BJ156" ca="1">IF(AND($B156=BJ$28,$B156=$B157-1),NPV(discount_rate,OFFSET(BJ121,,,,COUNTA($G$120:$CE$120)-COUNTA($G$120:BJ$120)+1)-OFFSET(BJ122,,,,COUNTA($G$120:$CE$120)-COUNTA($G$120:BJ$120)+1))*(1+discount_rate),0)</f>
        <v>0</v>
      </c>
      <c r="BK156" s="1" cm="1">
        <f t="array" aca="1" ref="BK156" ca="1">IF(AND($B156=BK$28,$B156=$B157-1),NPV(discount_rate,OFFSET(BK121,,,,COUNTA($G$120:$CE$120)-COUNTA($G$120:BK$120)+1)-OFFSET(BK122,,,,COUNTA($G$120:$CE$120)-COUNTA($G$120:BK$120)+1))*(1+discount_rate),0)</f>
        <v>0</v>
      </c>
      <c r="BL156" s="1" cm="1">
        <f t="array" aca="1" ref="BL156" ca="1">IF(AND($B156=BL$28,$B156=$B157-1),NPV(discount_rate,OFFSET(BL121,,,,COUNTA($G$120:$CE$120)-COUNTA($G$120:BL$120)+1)-OFFSET(BL122,,,,COUNTA($G$120:$CE$120)-COUNTA($G$120:BL$120)+1))*(1+discount_rate),0)</f>
        <v>0</v>
      </c>
      <c r="BM156" s="1" cm="1">
        <f t="array" aca="1" ref="BM156" ca="1">IF(AND($B156=BM$28,$B156=$B157-1),NPV(discount_rate,OFFSET(BM121,,,,COUNTA($G$120:$CE$120)-COUNTA($G$120:BM$120)+1)-OFFSET(BM122,,,,COUNTA($G$120:$CE$120)-COUNTA($G$120:BM$120)+1))*(1+discount_rate),0)</f>
        <v>0</v>
      </c>
      <c r="BN156" s="1" cm="1">
        <f t="array" aca="1" ref="BN156" ca="1">IF(AND($B156=BN$28,$B156=$B157-1),NPV(discount_rate,OFFSET(BN121,,,,COUNTA($G$120:$CE$120)-COUNTA($G$120:BN$120)+1)-OFFSET(BN122,,,,COUNTA($G$120:$CE$120)-COUNTA($G$120:BN$120)+1))*(1+discount_rate),0)</f>
        <v>0</v>
      </c>
      <c r="BO156" s="1" cm="1">
        <f t="array" aca="1" ref="BO156" ca="1">IF(AND($B156=BO$28,$B156=$B157-1),NPV(discount_rate,OFFSET(BO121,,,,COUNTA($G$120:$CE$120)-COUNTA($G$120:BO$120)+1)-OFFSET(BO122,,,,COUNTA($G$120:$CE$120)-COUNTA($G$120:BO$120)+1))*(1+discount_rate),0)</f>
        <v>0</v>
      </c>
      <c r="BP156" s="1" cm="1">
        <f t="array" aca="1" ref="BP156" ca="1">IF(AND($B156=BP$28,$B156=$B157-1),NPV(discount_rate,OFFSET(BP121,,,,COUNTA($G$120:$CE$120)-COUNTA($G$120:BP$120)+1)-OFFSET(BP122,,,,COUNTA($G$120:$CE$120)-COUNTA($G$120:BP$120)+1))*(1+discount_rate),0)</f>
        <v>0</v>
      </c>
      <c r="BQ156" s="1" cm="1">
        <f t="array" aca="1" ref="BQ156" ca="1">IF(AND($B156=BQ$28,$B156=$B157-1),NPV(discount_rate,OFFSET(BQ121,,,,COUNTA($G$120:$CE$120)-COUNTA($G$120:BQ$120)+1)-OFFSET(BQ122,,,,COUNTA($G$120:$CE$120)-COUNTA($G$120:BQ$120)+1))*(1+discount_rate),0)</f>
        <v>0</v>
      </c>
      <c r="BR156" s="1" cm="1">
        <f t="array" aca="1" ref="BR156" ca="1">IF(AND($B156=BR$28,$B156=$B157-1),NPV(discount_rate,OFFSET(BR121,,,,COUNTA($G$120:$CE$120)-COUNTA($G$120:BR$120)+1)-OFFSET(BR122,,,,COUNTA($G$120:$CE$120)-COUNTA($G$120:BR$120)+1))*(1+discount_rate),0)</f>
        <v>0</v>
      </c>
      <c r="BS156" s="1" cm="1">
        <f t="array" aca="1" ref="BS156" ca="1">IF(AND($B156=BS$28,$B156=$B157-1),NPV(discount_rate,OFFSET(BS121,,,,COUNTA($G$120:$CE$120)-COUNTA($G$120:BS$120)+1)-OFFSET(BS122,,,,COUNTA($G$120:$CE$120)-COUNTA($G$120:BS$120)+1))*(1+discount_rate),0)</f>
        <v>0</v>
      </c>
      <c r="BT156" s="1" cm="1">
        <f t="array" aca="1" ref="BT156" ca="1">IF(AND($B156=BT$28,$B156=$B157-1),NPV(discount_rate,OFFSET(BT121,,,,COUNTA($G$120:$CE$120)-COUNTA($G$120:BT$120)+1)-OFFSET(BT122,,,,COUNTA($G$120:$CE$120)-COUNTA($G$120:BT$120)+1))*(1+discount_rate),0)</f>
        <v>0</v>
      </c>
      <c r="BU156" s="1" cm="1">
        <f t="array" aca="1" ref="BU156" ca="1">IF(AND($B156=BU$28,$B156=$B157-1),NPV(discount_rate,OFFSET(BU121,,,,COUNTA($G$120:$CE$120)-COUNTA($G$120:BU$120)+1)-OFFSET(BU122,,,,COUNTA($G$120:$CE$120)-COUNTA($G$120:BU$120)+1))*(1+discount_rate),0)</f>
        <v>0</v>
      </c>
      <c r="BV156" s="1" cm="1">
        <f t="array" aca="1" ref="BV156" ca="1">IF(AND($B156=BV$28,$B156=$B157-1),NPV(discount_rate,OFFSET(BV121,,,,COUNTA($G$120:$CE$120)-COUNTA($G$120:BV$120)+1)-OFFSET(BV122,,,,COUNTA($G$120:$CE$120)-COUNTA($G$120:BV$120)+1))*(1+discount_rate),0)</f>
        <v>0</v>
      </c>
      <c r="BW156" s="1" cm="1">
        <f t="array" aca="1" ref="BW156" ca="1">IF(AND($B156=BW$28,$B156=$B157-1),NPV(discount_rate,OFFSET(BW121,,,,COUNTA($G$120:$CE$120)-COUNTA($G$120:BW$120)+1)-OFFSET(BW122,,,,COUNTA($G$120:$CE$120)-COUNTA($G$120:BW$120)+1))*(1+discount_rate),0)</f>
        <v>0</v>
      </c>
      <c r="BX156" s="1" cm="1">
        <f t="array" aca="1" ref="BX156" ca="1">IF(AND($B156=BX$28,$B156=$B157-1),NPV(discount_rate,OFFSET(BX121,,,,COUNTA($G$120:$CE$120)-COUNTA($G$120:BX$120)+1)-OFFSET(BX122,,,,COUNTA($G$120:$CE$120)-COUNTA($G$120:BX$120)+1))*(1+discount_rate),0)</f>
        <v>0</v>
      </c>
      <c r="BY156" s="1" cm="1">
        <f t="array" aca="1" ref="BY156" ca="1">IF(AND($B156=BY$28,$B156=$B157-1),NPV(discount_rate,OFFSET(BY121,,,,COUNTA($G$120:$CE$120)-COUNTA($G$120:BY$120)+1)-OFFSET(BY122,,,,COUNTA($G$120:$CE$120)-COUNTA($G$120:BY$120)+1))*(1+discount_rate),0)</f>
        <v>0</v>
      </c>
      <c r="BZ156" s="1" cm="1">
        <f t="array" aca="1" ref="BZ156" ca="1">IF(AND($B156=BZ$28,$B156=$B157-1),NPV(discount_rate,OFFSET(BZ121,,,,COUNTA($G$120:$CE$120)-COUNTA($G$120:BZ$120)+1)-OFFSET(BZ122,,,,COUNTA($G$120:$CE$120)-COUNTA($G$120:BZ$120)+1))*(1+discount_rate),0)</f>
        <v>0</v>
      </c>
      <c r="CA156" s="1" cm="1">
        <f t="array" aca="1" ref="CA156" ca="1">IF(AND($B156=CA$28,$B156=$B157-1),NPV(discount_rate,OFFSET(CA121,,,,COUNTA($G$120:$CE$120)-COUNTA($G$120:CA$120)+1)-OFFSET(CA122,,,,COUNTA($G$120:$CE$120)-COUNTA($G$120:CA$120)+1))*(1+discount_rate),0)</f>
        <v>0</v>
      </c>
      <c r="CB156" s="1" cm="1">
        <f t="array" aca="1" ref="CB156" ca="1">IF(AND($B156=CB$28,$B156=$B157-1),NPV(discount_rate,OFFSET(CB121,,,,COUNTA($G$120:$CE$120)-COUNTA($G$120:CB$120)+1)-OFFSET(CB122,,,,COUNTA($G$120:$CE$120)-COUNTA($G$120:CB$120)+1))*(1+discount_rate),0)</f>
        <v>0</v>
      </c>
      <c r="CC156" s="1" cm="1">
        <f t="array" aca="1" ref="CC156" ca="1">IF(AND($B156=CC$28,$B156=$B157-1),NPV(discount_rate,OFFSET(CC121,,,,COUNTA($G$120:$CE$120)-COUNTA($G$120:CC$120)+1)-OFFSET(CC122,,,,COUNTA($G$120:$CE$120)-COUNTA($G$120:CC$120)+1))*(1+discount_rate),0)</f>
        <v>0</v>
      </c>
      <c r="CD156" s="1" cm="1">
        <f t="array" aca="1" ref="CD156" ca="1">IF(AND($B156=CD$28,$B156=$B157-1),NPV(discount_rate,OFFSET(CD121,,,,COUNTA($G$120:$CE$120)-COUNTA($G$120:CD$120)+1)-OFFSET(CD122,,,,COUNTA($G$120:$CE$120)-COUNTA($G$120:CD$120)+1))*(1+discount_rate),0)</f>
        <v>0</v>
      </c>
      <c r="CE156" s="1" cm="1">
        <f t="array" aca="1" ref="CE156" ca="1">IF(AND($B156=CE$28,$B156=$B157-1),NPV(discount_rate,OFFSET(CE121,,,,COUNTA($G$120:$CE$120)-COUNTA($G$120:CE$120)+1)-OFFSET(CE122,,,,COUNTA($G$120:$CE$120)-COUNTA($G$120:CE$120)+1))*(1+discount_rate),0)</f>
        <v>0</v>
      </c>
    </row>
    <row r="157" spans="2:83" x14ac:dyDescent="0.35">
      <c r="B157">
        <f t="shared" si="131"/>
        <v>2026</v>
      </c>
      <c r="D157" t="s">
        <v>29</v>
      </c>
      <c r="G157" s="1" cm="1">
        <f t="array" aca="1" ref="G157" ca="1">IF(AND($B157=G$28,$B157=$B158-1),NPV(discount_rate,OFFSET(G122,,,,COUNTA($G$120:$CE$120)-COUNTA($G$120:G$120)+1)-OFFSET(G123,,,,COUNTA($G$120:$CE$120)-COUNTA($G$120:G$120)+1))*(1+discount_rate),0)</f>
        <v>0</v>
      </c>
      <c r="H157" s="1" cm="1">
        <f t="array" aca="1" ref="H157" ca="1">IF(AND($B157=H$28,$B157=$B158-1),NPV(discount_rate,OFFSET(H122,,,,COUNTA($G$120:$CE$120)-COUNTA($G$120:H$120)+1)-OFFSET(H123,,,,COUNTA($G$120:$CE$120)-COUNTA($G$120:H$120)+1))*(1+discount_rate),0)</f>
        <v>0</v>
      </c>
      <c r="I157" s="1" cm="1">
        <f t="array" aca="1" ref="I157" ca="1">IF(AND($B157=I$28,$B157=$B158-1),NPV(discount_rate,OFFSET(I122,,,,COUNTA($G$120:$CE$120)-COUNTA($G$120:I$120)+1)-OFFSET(I123,,,,COUNTA($G$120:$CE$120)-COUNTA($G$120:I$120)+1))*(1+discount_rate),0)</f>
        <v>428.14384811527293</v>
      </c>
      <c r="J157" s="1" cm="1">
        <f t="array" aca="1" ref="J157" ca="1">IF(AND($B157=J$28,$B157=$B158-1),NPV(discount_rate,OFFSET(J122,,,,COUNTA($G$120:$CE$120)-COUNTA($G$120:J$120)+1)-OFFSET(J123,,,,COUNTA($G$120:$CE$120)-COUNTA($G$120:J$120)+1))*(1+discount_rate),0)</f>
        <v>0</v>
      </c>
      <c r="K157" s="1" cm="1">
        <f t="array" aca="1" ref="K157" ca="1">IF(AND($B157=K$28,$B157=$B158-1),NPV(discount_rate,OFFSET(K122,,,,COUNTA($G$120:$CE$120)-COUNTA($G$120:K$120)+1)-OFFSET(K123,,,,COUNTA($G$120:$CE$120)-COUNTA($G$120:K$120)+1))*(1+discount_rate),0)</f>
        <v>0</v>
      </c>
      <c r="L157" s="1" cm="1">
        <f t="array" aca="1" ref="L157" ca="1">IF(AND($B157=L$28,$B157=$B158-1),NPV(discount_rate,OFFSET(L122,,,,COUNTA($G$120:$CE$120)-COUNTA($G$120:L$120)+1)-OFFSET(L123,,,,COUNTA($G$120:$CE$120)-COUNTA($G$120:L$120)+1))*(1+discount_rate),0)</f>
        <v>0</v>
      </c>
      <c r="M157" s="1" cm="1">
        <f t="array" aca="1" ref="M157" ca="1">IF(AND($B157=M$28,$B157=$B158-1),NPV(discount_rate,OFFSET(M122,,,,COUNTA($G$120:$CE$120)-COUNTA($G$120:M$120)+1)-OFFSET(M123,,,,COUNTA($G$120:$CE$120)-COUNTA($G$120:M$120)+1))*(1+discount_rate),0)</f>
        <v>0</v>
      </c>
      <c r="N157" s="1" cm="1">
        <f t="array" aca="1" ref="N157" ca="1">IF(AND($B157=N$28,$B157=$B158-1),NPV(discount_rate,OFFSET(N122,,,,COUNTA($G$120:$CE$120)-COUNTA($G$120:N$120)+1)-OFFSET(N123,,,,COUNTA($G$120:$CE$120)-COUNTA($G$120:N$120)+1))*(1+discount_rate),0)</f>
        <v>0</v>
      </c>
      <c r="O157" s="1" cm="1">
        <f t="array" aca="1" ref="O157" ca="1">IF(AND($B157=O$28,$B157=$B158-1),NPV(discount_rate,OFFSET(O122,,,,COUNTA($G$120:$CE$120)-COUNTA($G$120:O$120)+1)-OFFSET(O123,,,,COUNTA($G$120:$CE$120)-COUNTA($G$120:O$120)+1))*(1+discount_rate),0)</f>
        <v>0</v>
      </c>
      <c r="P157" s="1" cm="1">
        <f t="array" aca="1" ref="P157" ca="1">IF(AND($B157=P$28,$B157=$B158-1),NPV(discount_rate,OFFSET(P122,,,,COUNTA($G$120:$CE$120)-COUNTA($G$120:P$120)+1)-OFFSET(P123,,,,COUNTA($G$120:$CE$120)-COUNTA($G$120:P$120)+1))*(1+discount_rate),0)</f>
        <v>0</v>
      </c>
      <c r="Q157" s="1" cm="1">
        <f t="array" aca="1" ref="Q157" ca="1">IF(AND($B157=Q$28,$B157=$B158-1),NPV(discount_rate,OFFSET(Q122,,,,COUNTA($G$120:$CE$120)-COUNTA($G$120:Q$120)+1)-OFFSET(Q123,,,,COUNTA($G$120:$CE$120)-COUNTA($G$120:Q$120)+1))*(1+discount_rate),0)</f>
        <v>0</v>
      </c>
      <c r="R157" s="1" cm="1">
        <f t="array" aca="1" ref="R157" ca="1">IF(AND($B157=R$28,$B157=$B158-1),NPV(discount_rate,OFFSET(R122,,,,COUNTA($G$120:$CE$120)-COUNTA($G$120:R$120)+1)-OFFSET(R123,,,,COUNTA($G$120:$CE$120)-COUNTA($G$120:R$120)+1))*(1+discount_rate),0)</f>
        <v>0</v>
      </c>
      <c r="S157" s="1" cm="1">
        <f t="array" aca="1" ref="S157" ca="1">IF(AND($B157=S$28,$B157=$B158-1),NPV(discount_rate,OFFSET(S122,,,,COUNTA($G$120:$CE$120)-COUNTA($G$120:S$120)+1)-OFFSET(S123,,,,COUNTA($G$120:$CE$120)-COUNTA($G$120:S$120)+1))*(1+discount_rate),0)</f>
        <v>0</v>
      </c>
      <c r="T157" s="1" cm="1">
        <f t="array" aca="1" ref="T157" ca="1">IF(AND($B157=T$28,$B157=$B158-1),NPV(discount_rate,OFFSET(T122,,,,COUNTA($G$120:$CE$120)-COUNTA($G$120:T$120)+1)-OFFSET(T123,,,,COUNTA($G$120:$CE$120)-COUNTA($G$120:T$120)+1))*(1+discount_rate),0)</f>
        <v>0</v>
      </c>
      <c r="U157" s="1" cm="1">
        <f t="array" aca="1" ref="U157" ca="1">IF(AND($B157=U$28,$B157=$B158-1),NPV(discount_rate,OFFSET(U122,,,,COUNTA($G$120:$CE$120)-COUNTA($G$120:U$120)+1)-OFFSET(U123,,,,COUNTA($G$120:$CE$120)-COUNTA($G$120:U$120)+1))*(1+discount_rate),0)</f>
        <v>0</v>
      </c>
      <c r="V157" s="1" cm="1">
        <f t="array" aca="1" ref="V157" ca="1">IF(AND($B157=V$28,$B157=$B158-1),NPV(discount_rate,OFFSET(V122,,,,COUNTA($G$120:$CE$120)-COUNTA($G$120:V$120)+1)-OFFSET(V123,,,,COUNTA($G$120:$CE$120)-COUNTA($G$120:V$120)+1))*(1+discount_rate),0)</f>
        <v>0</v>
      </c>
      <c r="W157" s="1" cm="1">
        <f t="array" aca="1" ref="W157" ca="1">IF(AND($B157=W$28,$B157=$B158-1),NPV(discount_rate,OFFSET(W122,,,,COUNTA($G$120:$CE$120)-COUNTA($G$120:W$120)+1)-OFFSET(W123,,,,COUNTA($G$120:$CE$120)-COUNTA($G$120:W$120)+1))*(1+discount_rate),0)</f>
        <v>0</v>
      </c>
      <c r="X157" s="1" cm="1">
        <f t="array" aca="1" ref="X157" ca="1">IF(AND($B157=X$28,$B157=$B158-1),NPV(discount_rate,OFFSET(X122,,,,COUNTA($G$120:$CE$120)-COUNTA($G$120:X$120)+1)-OFFSET(X123,,,,COUNTA($G$120:$CE$120)-COUNTA($G$120:X$120)+1))*(1+discount_rate),0)</f>
        <v>0</v>
      </c>
      <c r="Y157" s="1" cm="1">
        <f t="array" aca="1" ref="Y157" ca="1">IF(AND($B157=Y$28,$B157=$B158-1),NPV(discount_rate,OFFSET(Y122,,,,COUNTA($G$120:$CE$120)-COUNTA($G$120:Y$120)+1)-OFFSET(Y123,,,,COUNTA($G$120:$CE$120)-COUNTA($G$120:Y$120)+1))*(1+discount_rate),0)</f>
        <v>0</v>
      </c>
      <c r="Z157" s="1" cm="1">
        <f t="array" aca="1" ref="Z157" ca="1">IF(AND($B157=Z$28,$B157=$B158-1),NPV(discount_rate,OFFSET(Z122,,,,COUNTA($G$120:$CE$120)-COUNTA($G$120:Z$120)+1)-OFFSET(Z123,,,,COUNTA($G$120:$CE$120)-COUNTA($G$120:Z$120)+1))*(1+discount_rate),0)</f>
        <v>0</v>
      </c>
      <c r="AA157" s="1" cm="1">
        <f t="array" aca="1" ref="AA157" ca="1">IF(AND($B157=AA$28,$B157=$B158-1),NPV(discount_rate,OFFSET(AA122,,,,COUNTA($G$120:$CE$120)-COUNTA($G$120:AA$120)+1)-OFFSET(AA123,,,,COUNTA($G$120:$CE$120)-COUNTA($G$120:AA$120)+1))*(1+discount_rate),0)</f>
        <v>0</v>
      </c>
      <c r="AB157" s="1" cm="1">
        <f t="array" aca="1" ref="AB157" ca="1">IF(AND($B157=AB$28,$B157=$B158-1),NPV(discount_rate,OFFSET(AB122,,,,COUNTA($G$120:$CE$120)-COUNTA($G$120:AB$120)+1)-OFFSET(AB123,,,,COUNTA($G$120:$CE$120)-COUNTA($G$120:AB$120)+1))*(1+discount_rate),0)</f>
        <v>0</v>
      </c>
      <c r="AC157" s="1" cm="1">
        <f t="array" aca="1" ref="AC157" ca="1">IF(AND($B157=AC$28,$B157=$B158-1),NPV(discount_rate,OFFSET(AC122,,,,COUNTA($G$120:$CE$120)-COUNTA($G$120:AC$120)+1)-OFFSET(AC123,,,,COUNTA($G$120:$CE$120)-COUNTA($G$120:AC$120)+1))*(1+discount_rate),0)</f>
        <v>0</v>
      </c>
      <c r="AD157" s="1" cm="1">
        <f t="array" aca="1" ref="AD157" ca="1">IF(AND($B157=AD$28,$B157=$B158-1),NPV(discount_rate,OFFSET(AD122,,,,COUNTA($G$120:$CE$120)-COUNTA($G$120:AD$120)+1)-OFFSET(AD123,,,,COUNTA($G$120:$CE$120)-COUNTA($G$120:AD$120)+1))*(1+discount_rate),0)</f>
        <v>0</v>
      </c>
      <c r="AE157" s="1" cm="1">
        <f t="array" aca="1" ref="AE157" ca="1">IF(AND($B157=AE$28,$B157=$B158-1),NPV(discount_rate,OFFSET(AE122,,,,COUNTA($G$120:$CE$120)-COUNTA($G$120:AE$120)+1)-OFFSET(AE123,,,,COUNTA($G$120:$CE$120)-COUNTA($G$120:AE$120)+1))*(1+discount_rate),0)</f>
        <v>0</v>
      </c>
      <c r="AF157" s="1" cm="1">
        <f t="array" aca="1" ref="AF157" ca="1">IF(AND($B157=AF$28,$B157=$B158-1),NPV(discount_rate,OFFSET(AF122,,,,COUNTA($G$120:$CE$120)-COUNTA($G$120:AF$120)+1)-OFFSET(AF123,,,,COUNTA($G$120:$CE$120)-COUNTA($G$120:AF$120)+1))*(1+discount_rate),0)</f>
        <v>0</v>
      </c>
      <c r="AG157" s="1" cm="1">
        <f t="array" aca="1" ref="AG157" ca="1">IF(AND($B157=AG$28,$B157=$B158-1),NPV(discount_rate,OFFSET(AG122,,,,COUNTA($G$120:$CE$120)-COUNTA($G$120:AG$120)+1)-OFFSET(AG123,,,,COUNTA($G$120:$CE$120)-COUNTA($G$120:AG$120)+1))*(1+discount_rate),0)</f>
        <v>0</v>
      </c>
      <c r="AH157" s="1" cm="1">
        <f t="array" aca="1" ref="AH157" ca="1">IF(AND($B157=AH$28,$B157=$B158-1),NPV(discount_rate,OFFSET(AH122,,,,COUNTA($G$120:$CE$120)-COUNTA($G$120:AH$120)+1)-OFFSET(AH123,,,,COUNTA($G$120:$CE$120)-COUNTA($G$120:AH$120)+1))*(1+discount_rate),0)</f>
        <v>0</v>
      </c>
      <c r="AI157" s="1" cm="1">
        <f t="array" aca="1" ref="AI157" ca="1">IF(AND($B157=AI$28,$B157=$B158-1),NPV(discount_rate,OFFSET(AI122,,,,COUNTA($G$120:$CE$120)-COUNTA($G$120:AI$120)+1)-OFFSET(AI123,,,,COUNTA($G$120:$CE$120)-COUNTA($G$120:AI$120)+1))*(1+discount_rate),0)</f>
        <v>0</v>
      </c>
      <c r="AJ157" s="1" cm="1">
        <f t="array" aca="1" ref="AJ157" ca="1">IF(AND($B157=AJ$28,$B157=$B158-1),NPV(discount_rate,OFFSET(AJ122,,,,COUNTA($G$120:$CE$120)-COUNTA($G$120:AJ$120)+1)-OFFSET(AJ123,,,,COUNTA($G$120:$CE$120)-COUNTA($G$120:AJ$120)+1))*(1+discount_rate),0)</f>
        <v>0</v>
      </c>
      <c r="AK157" s="1" cm="1">
        <f t="array" aca="1" ref="AK157" ca="1">IF(AND($B157=AK$28,$B157=$B158-1),NPV(discount_rate,OFFSET(AK122,,,,COUNTA($G$120:$CE$120)-COUNTA($G$120:AK$120)+1)-OFFSET(AK123,,,,COUNTA($G$120:$CE$120)-COUNTA($G$120:AK$120)+1))*(1+discount_rate),0)</f>
        <v>0</v>
      </c>
      <c r="AL157" s="1" cm="1">
        <f t="array" aca="1" ref="AL157" ca="1">IF(AND($B157=AL$28,$B157=$B158-1),NPV(discount_rate,OFFSET(AL122,,,,COUNTA($G$120:$CE$120)-COUNTA($G$120:AL$120)+1)-OFFSET(AL123,,,,COUNTA($G$120:$CE$120)-COUNTA($G$120:AL$120)+1))*(1+discount_rate),0)</f>
        <v>0</v>
      </c>
      <c r="AM157" s="1" cm="1">
        <f t="array" aca="1" ref="AM157" ca="1">IF(AND($B157=AM$28,$B157=$B158-1),NPV(discount_rate,OFFSET(AM122,,,,COUNTA($G$120:$CE$120)-COUNTA($G$120:AM$120)+1)-OFFSET(AM123,,,,COUNTA($G$120:$CE$120)-COUNTA($G$120:AM$120)+1))*(1+discount_rate),0)</f>
        <v>0</v>
      </c>
      <c r="AN157" s="1" cm="1">
        <f t="array" aca="1" ref="AN157" ca="1">IF(AND($B157=AN$28,$B157=$B158-1),NPV(discount_rate,OFFSET(AN122,,,,COUNTA($G$120:$CE$120)-COUNTA($G$120:AN$120)+1)-OFFSET(AN123,,,,COUNTA($G$120:$CE$120)-COUNTA($G$120:AN$120)+1))*(1+discount_rate),0)</f>
        <v>0</v>
      </c>
      <c r="AO157" s="1" cm="1">
        <f t="array" aca="1" ref="AO157" ca="1">IF(AND($B157=AO$28,$B157=$B158-1),NPV(discount_rate,OFFSET(AO122,,,,COUNTA($G$120:$CE$120)-COUNTA($G$120:AO$120)+1)-OFFSET(AO123,,,,COUNTA($G$120:$CE$120)-COUNTA($G$120:AO$120)+1))*(1+discount_rate),0)</f>
        <v>0</v>
      </c>
      <c r="AP157" s="1" cm="1">
        <f t="array" aca="1" ref="AP157" ca="1">IF(AND($B157=AP$28,$B157=$B158-1),NPV(discount_rate,OFFSET(AP122,,,,COUNTA($G$120:$CE$120)-COUNTA($G$120:AP$120)+1)-OFFSET(AP123,,,,COUNTA($G$120:$CE$120)-COUNTA($G$120:AP$120)+1))*(1+discount_rate),0)</f>
        <v>0</v>
      </c>
      <c r="AQ157" s="1" cm="1">
        <f t="array" aca="1" ref="AQ157" ca="1">IF(AND($B157=AQ$28,$B157=$B158-1),NPV(discount_rate,OFFSET(AQ122,,,,COUNTA($G$120:$CE$120)-COUNTA($G$120:AQ$120)+1)-OFFSET(AQ123,,,,COUNTA($G$120:$CE$120)-COUNTA($G$120:AQ$120)+1))*(1+discount_rate),0)</f>
        <v>0</v>
      </c>
      <c r="AR157" s="1" cm="1">
        <f t="array" aca="1" ref="AR157" ca="1">IF(AND($B157=AR$28,$B157=$B158-1),NPV(discount_rate,OFFSET(AR122,,,,COUNTA($G$120:$CE$120)-COUNTA($G$120:AR$120)+1)-OFFSET(AR123,,,,COUNTA($G$120:$CE$120)-COUNTA($G$120:AR$120)+1))*(1+discount_rate),0)</f>
        <v>0</v>
      </c>
      <c r="AS157" s="1" cm="1">
        <f t="array" aca="1" ref="AS157" ca="1">IF(AND($B157=AS$28,$B157=$B158-1),NPV(discount_rate,OFFSET(AS122,,,,COUNTA($G$120:$CE$120)-COUNTA($G$120:AS$120)+1)-OFFSET(AS123,,,,COUNTA($G$120:$CE$120)-COUNTA($G$120:AS$120)+1))*(1+discount_rate),0)</f>
        <v>0</v>
      </c>
      <c r="AT157" s="1" cm="1">
        <f t="array" aca="1" ref="AT157" ca="1">IF(AND($B157=AT$28,$B157=$B158-1),NPV(discount_rate,OFFSET(AT122,,,,COUNTA($G$120:$CE$120)-COUNTA($G$120:AT$120)+1)-OFFSET(AT123,,,,COUNTA($G$120:$CE$120)-COUNTA($G$120:AT$120)+1))*(1+discount_rate),0)</f>
        <v>0</v>
      </c>
      <c r="AU157" s="1" cm="1">
        <f t="array" aca="1" ref="AU157" ca="1">IF(AND($B157=AU$28,$B157=$B158-1),NPV(discount_rate,OFFSET(AU122,,,,COUNTA($G$120:$CE$120)-COUNTA($G$120:AU$120)+1)-OFFSET(AU123,,,,COUNTA($G$120:$CE$120)-COUNTA($G$120:AU$120)+1))*(1+discount_rate),0)</f>
        <v>0</v>
      </c>
      <c r="AV157" s="1" cm="1">
        <f t="array" aca="1" ref="AV157" ca="1">IF(AND($B157=AV$28,$B157=$B158-1),NPV(discount_rate,OFFSET(AV122,,,,COUNTA($G$120:$CE$120)-COUNTA($G$120:AV$120)+1)-OFFSET(AV123,,,,COUNTA($G$120:$CE$120)-COUNTA($G$120:AV$120)+1))*(1+discount_rate),0)</f>
        <v>0</v>
      </c>
      <c r="AW157" s="1" cm="1">
        <f t="array" aca="1" ref="AW157" ca="1">IF(AND($B157=AW$28,$B157=$B158-1),NPV(discount_rate,OFFSET(AW122,,,,COUNTA($G$120:$CE$120)-COUNTA($G$120:AW$120)+1)-OFFSET(AW123,,,,COUNTA($G$120:$CE$120)-COUNTA($G$120:AW$120)+1))*(1+discount_rate),0)</f>
        <v>0</v>
      </c>
      <c r="AX157" s="1" cm="1">
        <f t="array" aca="1" ref="AX157" ca="1">IF(AND($B157=AX$28,$B157=$B158-1),NPV(discount_rate,OFFSET(AX122,,,,COUNTA($G$120:$CE$120)-COUNTA($G$120:AX$120)+1)-OFFSET(AX123,,,,COUNTA($G$120:$CE$120)-COUNTA($G$120:AX$120)+1))*(1+discount_rate),0)</f>
        <v>0</v>
      </c>
      <c r="AY157" s="1" cm="1">
        <f t="array" aca="1" ref="AY157" ca="1">IF(AND($B157=AY$28,$B157=$B158-1),NPV(discount_rate,OFFSET(AY122,,,,COUNTA($G$120:$CE$120)-COUNTA($G$120:AY$120)+1)-OFFSET(AY123,,,,COUNTA($G$120:$CE$120)-COUNTA($G$120:AY$120)+1))*(1+discount_rate),0)</f>
        <v>0</v>
      </c>
      <c r="AZ157" s="1" cm="1">
        <f t="array" aca="1" ref="AZ157" ca="1">IF(AND($B157=AZ$28,$B157=$B158-1),NPV(discount_rate,OFFSET(AZ122,,,,COUNTA($G$120:$CE$120)-COUNTA($G$120:AZ$120)+1)-OFFSET(AZ123,,,,COUNTA($G$120:$CE$120)-COUNTA($G$120:AZ$120)+1))*(1+discount_rate),0)</f>
        <v>0</v>
      </c>
      <c r="BA157" s="1" cm="1">
        <f t="array" aca="1" ref="BA157" ca="1">IF(AND($B157=BA$28,$B157=$B158-1),NPV(discount_rate,OFFSET(BA122,,,,COUNTA($G$120:$CE$120)-COUNTA($G$120:BA$120)+1)-OFFSET(BA123,,,,COUNTA($G$120:$CE$120)-COUNTA($G$120:BA$120)+1))*(1+discount_rate),0)</f>
        <v>0</v>
      </c>
      <c r="BB157" s="1" cm="1">
        <f t="array" aca="1" ref="BB157" ca="1">IF(AND($B157=BB$28,$B157=$B158-1),NPV(discount_rate,OFFSET(BB122,,,,COUNTA($G$120:$CE$120)-COUNTA($G$120:BB$120)+1)-OFFSET(BB123,,,,COUNTA($G$120:$CE$120)-COUNTA($G$120:BB$120)+1))*(1+discount_rate),0)</f>
        <v>0</v>
      </c>
      <c r="BC157" s="1" cm="1">
        <f t="array" aca="1" ref="BC157" ca="1">IF(AND($B157=BC$28,$B157=$B158-1),NPV(discount_rate,OFFSET(BC122,,,,COUNTA($G$120:$CE$120)-COUNTA($G$120:BC$120)+1)-OFFSET(BC123,,,,COUNTA($G$120:$CE$120)-COUNTA($G$120:BC$120)+1))*(1+discount_rate),0)</f>
        <v>0</v>
      </c>
      <c r="BD157" s="1" cm="1">
        <f t="array" aca="1" ref="BD157" ca="1">IF(AND($B157=BD$28,$B157=$B158-1),NPV(discount_rate,OFFSET(BD122,,,,COUNTA($G$120:$CE$120)-COUNTA($G$120:BD$120)+1)-OFFSET(BD123,,,,COUNTA($G$120:$CE$120)-COUNTA($G$120:BD$120)+1))*(1+discount_rate),0)</f>
        <v>0</v>
      </c>
      <c r="BE157" s="1" cm="1">
        <f t="array" aca="1" ref="BE157" ca="1">IF(AND($B157=BE$28,$B157=$B158-1),NPV(discount_rate,OFFSET(BE122,,,,COUNTA($G$120:$CE$120)-COUNTA($G$120:BE$120)+1)-OFFSET(BE123,,,,COUNTA($G$120:$CE$120)-COUNTA($G$120:BE$120)+1))*(1+discount_rate),0)</f>
        <v>0</v>
      </c>
      <c r="BF157" s="1" cm="1">
        <f t="array" aca="1" ref="BF157" ca="1">IF(AND($B157=BF$28,$B157=$B158-1),NPV(discount_rate,OFFSET(BF122,,,,COUNTA($G$120:$CE$120)-COUNTA($G$120:BF$120)+1)-OFFSET(BF123,,,,COUNTA($G$120:$CE$120)-COUNTA($G$120:BF$120)+1))*(1+discount_rate),0)</f>
        <v>0</v>
      </c>
      <c r="BG157" s="1" cm="1">
        <f t="array" aca="1" ref="BG157" ca="1">IF(AND($B157=BG$28,$B157=$B158-1),NPV(discount_rate,OFFSET(BG122,,,,COUNTA($G$120:$CE$120)-COUNTA($G$120:BG$120)+1)-OFFSET(BG123,,,,COUNTA($G$120:$CE$120)-COUNTA($G$120:BG$120)+1))*(1+discount_rate),0)</f>
        <v>0</v>
      </c>
      <c r="BH157" s="1" cm="1">
        <f t="array" aca="1" ref="BH157" ca="1">IF(AND($B157=BH$28,$B157=$B158-1),NPV(discount_rate,OFFSET(BH122,,,,COUNTA($G$120:$CE$120)-COUNTA($G$120:BH$120)+1)-OFFSET(BH123,,,,COUNTA($G$120:$CE$120)-COUNTA($G$120:BH$120)+1))*(1+discount_rate),0)</f>
        <v>0</v>
      </c>
      <c r="BI157" s="1" cm="1">
        <f t="array" aca="1" ref="BI157" ca="1">IF(AND($B157=BI$28,$B157=$B158-1),NPV(discount_rate,OFFSET(BI122,,,,COUNTA($G$120:$CE$120)-COUNTA($G$120:BI$120)+1)-OFFSET(BI123,,,,COUNTA($G$120:$CE$120)-COUNTA($G$120:BI$120)+1))*(1+discount_rate),0)</f>
        <v>0</v>
      </c>
      <c r="BJ157" s="1" cm="1">
        <f t="array" aca="1" ref="BJ157" ca="1">IF(AND($B157=BJ$28,$B157=$B158-1),NPV(discount_rate,OFFSET(BJ122,,,,COUNTA($G$120:$CE$120)-COUNTA($G$120:BJ$120)+1)-OFFSET(BJ123,,,,COUNTA($G$120:$CE$120)-COUNTA($G$120:BJ$120)+1))*(1+discount_rate),0)</f>
        <v>0</v>
      </c>
      <c r="BK157" s="1" cm="1">
        <f t="array" aca="1" ref="BK157" ca="1">IF(AND($B157=BK$28,$B157=$B158-1),NPV(discount_rate,OFFSET(BK122,,,,COUNTA($G$120:$CE$120)-COUNTA($G$120:BK$120)+1)-OFFSET(BK123,,,,COUNTA($G$120:$CE$120)-COUNTA($G$120:BK$120)+1))*(1+discount_rate),0)</f>
        <v>0</v>
      </c>
      <c r="BL157" s="1" cm="1">
        <f t="array" aca="1" ref="BL157" ca="1">IF(AND($B157=BL$28,$B157=$B158-1),NPV(discount_rate,OFFSET(BL122,,,,COUNTA($G$120:$CE$120)-COUNTA($G$120:BL$120)+1)-OFFSET(BL123,,,,COUNTA($G$120:$CE$120)-COUNTA($G$120:BL$120)+1))*(1+discount_rate),0)</f>
        <v>0</v>
      </c>
      <c r="BM157" s="1" cm="1">
        <f t="array" aca="1" ref="BM157" ca="1">IF(AND($B157=BM$28,$B157=$B158-1),NPV(discount_rate,OFFSET(BM122,,,,COUNTA($G$120:$CE$120)-COUNTA($G$120:BM$120)+1)-OFFSET(BM123,,,,COUNTA($G$120:$CE$120)-COUNTA($G$120:BM$120)+1))*(1+discount_rate),0)</f>
        <v>0</v>
      </c>
      <c r="BN157" s="1" cm="1">
        <f t="array" aca="1" ref="BN157" ca="1">IF(AND($B157=BN$28,$B157=$B158-1),NPV(discount_rate,OFFSET(BN122,,,,COUNTA($G$120:$CE$120)-COUNTA($G$120:BN$120)+1)-OFFSET(BN123,,,,COUNTA($G$120:$CE$120)-COUNTA($G$120:BN$120)+1))*(1+discount_rate),0)</f>
        <v>0</v>
      </c>
      <c r="BO157" s="1" cm="1">
        <f t="array" aca="1" ref="BO157" ca="1">IF(AND($B157=BO$28,$B157=$B158-1),NPV(discount_rate,OFFSET(BO122,,,,COUNTA($G$120:$CE$120)-COUNTA($G$120:BO$120)+1)-OFFSET(BO123,,,,COUNTA($G$120:$CE$120)-COUNTA($G$120:BO$120)+1))*(1+discount_rate),0)</f>
        <v>0</v>
      </c>
      <c r="BP157" s="1" cm="1">
        <f t="array" aca="1" ref="BP157" ca="1">IF(AND($B157=BP$28,$B157=$B158-1),NPV(discount_rate,OFFSET(BP122,,,,COUNTA($G$120:$CE$120)-COUNTA($G$120:BP$120)+1)-OFFSET(BP123,,,,COUNTA($G$120:$CE$120)-COUNTA($G$120:BP$120)+1))*(1+discount_rate),0)</f>
        <v>0</v>
      </c>
      <c r="BQ157" s="1" cm="1">
        <f t="array" aca="1" ref="BQ157" ca="1">IF(AND($B157=BQ$28,$B157=$B158-1),NPV(discount_rate,OFFSET(BQ122,,,,COUNTA($G$120:$CE$120)-COUNTA($G$120:BQ$120)+1)-OFFSET(BQ123,,,,COUNTA($G$120:$CE$120)-COUNTA($G$120:BQ$120)+1))*(1+discount_rate),0)</f>
        <v>0</v>
      </c>
      <c r="BR157" s="1" cm="1">
        <f t="array" aca="1" ref="BR157" ca="1">IF(AND($B157=BR$28,$B157=$B158-1),NPV(discount_rate,OFFSET(BR122,,,,COUNTA($G$120:$CE$120)-COUNTA($G$120:BR$120)+1)-OFFSET(BR123,,,,COUNTA($G$120:$CE$120)-COUNTA($G$120:BR$120)+1))*(1+discount_rate),0)</f>
        <v>0</v>
      </c>
      <c r="BS157" s="1" cm="1">
        <f t="array" aca="1" ref="BS157" ca="1">IF(AND($B157=BS$28,$B157=$B158-1),NPV(discount_rate,OFFSET(BS122,,,,COUNTA($G$120:$CE$120)-COUNTA($G$120:BS$120)+1)-OFFSET(BS123,,,,COUNTA($G$120:$CE$120)-COUNTA($G$120:BS$120)+1))*(1+discount_rate),0)</f>
        <v>0</v>
      </c>
      <c r="BT157" s="1" cm="1">
        <f t="array" aca="1" ref="BT157" ca="1">IF(AND($B157=BT$28,$B157=$B158-1),NPV(discount_rate,OFFSET(BT122,,,,COUNTA($G$120:$CE$120)-COUNTA($G$120:BT$120)+1)-OFFSET(BT123,,,,COUNTA($G$120:$CE$120)-COUNTA($G$120:BT$120)+1))*(1+discount_rate),0)</f>
        <v>0</v>
      </c>
      <c r="BU157" s="1" cm="1">
        <f t="array" aca="1" ref="BU157" ca="1">IF(AND($B157=BU$28,$B157=$B158-1),NPV(discount_rate,OFFSET(BU122,,,,COUNTA($G$120:$CE$120)-COUNTA($G$120:BU$120)+1)-OFFSET(BU123,,,,COUNTA($G$120:$CE$120)-COUNTA($G$120:BU$120)+1))*(1+discount_rate),0)</f>
        <v>0</v>
      </c>
      <c r="BV157" s="1" cm="1">
        <f t="array" aca="1" ref="BV157" ca="1">IF(AND($B157=BV$28,$B157=$B158-1),NPV(discount_rate,OFFSET(BV122,,,,COUNTA($G$120:$CE$120)-COUNTA($G$120:BV$120)+1)-OFFSET(BV123,,,,COUNTA($G$120:$CE$120)-COUNTA($G$120:BV$120)+1))*(1+discount_rate),0)</f>
        <v>0</v>
      </c>
      <c r="BW157" s="1" cm="1">
        <f t="array" aca="1" ref="BW157" ca="1">IF(AND($B157=BW$28,$B157=$B158-1),NPV(discount_rate,OFFSET(BW122,,,,COUNTA($G$120:$CE$120)-COUNTA($G$120:BW$120)+1)-OFFSET(BW123,,,,COUNTA($G$120:$CE$120)-COUNTA($G$120:BW$120)+1))*(1+discount_rate),0)</f>
        <v>0</v>
      </c>
      <c r="BX157" s="1" cm="1">
        <f t="array" aca="1" ref="BX157" ca="1">IF(AND($B157=BX$28,$B157=$B158-1),NPV(discount_rate,OFFSET(BX122,,,,COUNTA($G$120:$CE$120)-COUNTA($G$120:BX$120)+1)-OFFSET(BX123,,,,COUNTA($G$120:$CE$120)-COUNTA($G$120:BX$120)+1))*(1+discount_rate),0)</f>
        <v>0</v>
      </c>
      <c r="BY157" s="1" cm="1">
        <f t="array" aca="1" ref="BY157" ca="1">IF(AND($B157=BY$28,$B157=$B158-1),NPV(discount_rate,OFFSET(BY122,,,,COUNTA($G$120:$CE$120)-COUNTA($G$120:BY$120)+1)-OFFSET(BY123,,,,COUNTA($G$120:$CE$120)-COUNTA($G$120:BY$120)+1))*(1+discount_rate),0)</f>
        <v>0</v>
      </c>
      <c r="BZ157" s="1" cm="1">
        <f t="array" aca="1" ref="BZ157" ca="1">IF(AND($B157=BZ$28,$B157=$B158-1),NPV(discount_rate,OFFSET(BZ122,,,,COUNTA($G$120:$CE$120)-COUNTA($G$120:BZ$120)+1)-OFFSET(BZ123,,,,COUNTA($G$120:$CE$120)-COUNTA($G$120:BZ$120)+1))*(1+discount_rate),0)</f>
        <v>0</v>
      </c>
      <c r="CA157" s="1" cm="1">
        <f t="array" aca="1" ref="CA157" ca="1">IF(AND($B157=CA$28,$B157=$B158-1),NPV(discount_rate,OFFSET(CA122,,,,COUNTA($G$120:$CE$120)-COUNTA($G$120:CA$120)+1)-OFFSET(CA123,,,,COUNTA($G$120:$CE$120)-COUNTA($G$120:CA$120)+1))*(1+discount_rate),0)</f>
        <v>0</v>
      </c>
      <c r="CB157" s="1" cm="1">
        <f t="array" aca="1" ref="CB157" ca="1">IF(AND($B157=CB$28,$B157=$B158-1),NPV(discount_rate,OFFSET(CB122,,,,COUNTA($G$120:$CE$120)-COUNTA($G$120:CB$120)+1)-OFFSET(CB123,,,,COUNTA($G$120:$CE$120)-COUNTA($G$120:CB$120)+1))*(1+discount_rate),0)</f>
        <v>0</v>
      </c>
      <c r="CC157" s="1" cm="1">
        <f t="array" aca="1" ref="CC157" ca="1">IF(AND($B157=CC$28,$B157=$B158-1),NPV(discount_rate,OFFSET(CC122,,,,COUNTA($G$120:$CE$120)-COUNTA($G$120:CC$120)+1)-OFFSET(CC123,,,,COUNTA($G$120:$CE$120)-COUNTA($G$120:CC$120)+1))*(1+discount_rate),0)</f>
        <v>0</v>
      </c>
      <c r="CD157" s="1" cm="1">
        <f t="array" aca="1" ref="CD157" ca="1">IF(AND($B157=CD$28,$B157=$B158-1),NPV(discount_rate,OFFSET(CD122,,,,COUNTA($G$120:$CE$120)-COUNTA($G$120:CD$120)+1)-OFFSET(CD123,,,,COUNTA($G$120:$CE$120)-COUNTA($G$120:CD$120)+1))*(1+discount_rate),0)</f>
        <v>0</v>
      </c>
      <c r="CE157" s="1" cm="1">
        <f t="array" aca="1" ref="CE157" ca="1">IF(AND($B157=CE$28,$B157=$B158-1),NPV(discount_rate,OFFSET(CE122,,,,COUNTA($G$120:$CE$120)-COUNTA($G$120:CE$120)+1)-OFFSET(CE123,,,,COUNTA($G$120:$CE$120)-COUNTA($G$120:CE$120)+1))*(1+discount_rate),0)</f>
        <v>0</v>
      </c>
    </row>
    <row r="158" spans="2:83" x14ac:dyDescent="0.35">
      <c r="B158">
        <f t="shared" si="131"/>
        <v>2027</v>
      </c>
      <c r="D158" t="s">
        <v>29</v>
      </c>
      <c r="G158" s="1" cm="1">
        <f t="array" aca="1" ref="G158" ca="1">IF(AND($B158=G$28,$B158=$B159-1),NPV(discount_rate,OFFSET(G123,,,,COUNTA($G$120:$CE$120)-COUNTA($G$120:G$120)+1)-OFFSET(G124,,,,COUNTA($G$120:$CE$120)-COUNTA($G$120:G$120)+1))*(1+discount_rate),0)</f>
        <v>0</v>
      </c>
      <c r="H158" s="1" cm="1">
        <f t="array" aca="1" ref="H158" ca="1">IF(AND($B158=H$28,$B158=$B159-1),NPV(discount_rate,OFFSET(H123,,,,COUNTA($G$120:$CE$120)-COUNTA($G$120:H$120)+1)-OFFSET(H124,,,,COUNTA($G$120:$CE$120)-COUNTA($G$120:H$120)+1))*(1+discount_rate),0)</f>
        <v>0</v>
      </c>
      <c r="I158" s="1" cm="1">
        <f t="array" aca="1" ref="I158" ca="1">IF(AND($B158=I$28,$B158=$B159-1),NPV(discount_rate,OFFSET(I123,,,,COUNTA($G$120:$CE$120)-COUNTA($G$120:I$120)+1)-OFFSET(I124,,,,COUNTA($G$120:$CE$120)-COUNTA($G$120:I$120)+1))*(1+discount_rate),0)</f>
        <v>0</v>
      </c>
      <c r="J158" s="1" cm="1">
        <f t="array" aca="1" ref="J158" ca="1">IF(AND($B158=J$28,$B158=$B159-1),NPV(discount_rate,OFFSET(J123,,,,COUNTA($G$120:$CE$120)-COUNTA($G$120:J$120)+1)-OFFSET(J124,,,,COUNTA($G$120:$CE$120)-COUNTA($G$120:J$120)+1))*(1+discount_rate),0)</f>
        <v>431.87307604680888</v>
      </c>
      <c r="K158" s="1" cm="1">
        <f t="array" aca="1" ref="K158" ca="1">IF(AND($B158=K$28,$B158=$B159-1),NPV(discount_rate,OFFSET(K123,,,,COUNTA($G$120:$CE$120)-COUNTA($G$120:K$120)+1)-OFFSET(K124,,,,COUNTA($G$120:$CE$120)-COUNTA($G$120:K$120)+1))*(1+discount_rate),0)</f>
        <v>0</v>
      </c>
      <c r="L158" s="1" cm="1">
        <f t="array" aca="1" ref="L158" ca="1">IF(AND($B158=L$28,$B158=$B159-1),NPV(discount_rate,OFFSET(L123,,,,COUNTA($G$120:$CE$120)-COUNTA($G$120:L$120)+1)-OFFSET(L124,,,,COUNTA($G$120:$CE$120)-COUNTA($G$120:L$120)+1))*(1+discount_rate),0)</f>
        <v>0</v>
      </c>
      <c r="M158" s="1" cm="1">
        <f t="array" aca="1" ref="M158" ca="1">IF(AND($B158=M$28,$B158=$B159-1),NPV(discount_rate,OFFSET(M123,,,,COUNTA($G$120:$CE$120)-COUNTA($G$120:M$120)+1)-OFFSET(M124,,,,COUNTA($G$120:$CE$120)-COUNTA($G$120:M$120)+1))*(1+discount_rate),0)</f>
        <v>0</v>
      </c>
      <c r="N158" s="1" cm="1">
        <f t="array" aca="1" ref="N158" ca="1">IF(AND($B158=N$28,$B158=$B159-1),NPV(discount_rate,OFFSET(N123,,,,COUNTA($G$120:$CE$120)-COUNTA($G$120:N$120)+1)-OFFSET(N124,,,,COUNTA($G$120:$CE$120)-COUNTA($G$120:N$120)+1))*(1+discount_rate),0)</f>
        <v>0</v>
      </c>
      <c r="O158" s="1" cm="1">
        <f t="array" aca="1" ref="O158" ca="1">IF(AND($B158=O$28,$B158=$B159-1),NPV(discount_rate,OFFSET(O123,,,,COUNTA($G$120:$CE$120)-COUNTA($G$120:O$120)+1)-OFFSET(O124,,,,COUNTA($G$120:$CE$120)-COUNTA($G$120:O$120)+1))*(1+discount_rate),0)</f>
        <v>0</v>
      </c>
      <c r="P158" s="1" cm="1">
        <f t="array" aca="1" ref="P158" ca="1">IF(AND($B158=P$28,$B158=$B159-1),NPV(discount_rate,OFFSET(P123,,,,COUNTA($G$120:$CE$120)-COUNTA($G$120:P$120)+1)-OFFSET(P124,,,,COUNTA($G$120:$CE$120)-COUNTA($G$120:P$120)+1))*(1+discount_rate),0)</f>
        <v>0</v>
      </c>
      <c r="Q158" s="1" cm="1">
        <f t="array" aca="1" ref="Q158" ca="1">IF(AND($B158=Q$28,$B158=$B159-1),NPV(discount_rate,OFFSET(Q123,,,,COUNTA($G$120:$CE$120)-COUNTA($G$120:Q$120)+1)-OFFSET(Q124,,,,COUNTA($G$120:$CE$120)-COUNTA($G$120:Q$120)+1))*(1+discount_rate),0)</f>
        <v>0</v>
      </c>
      <c r="R158" s="1" cm="1">
        <f t="array" aca="1" ref="R158" ca="1">IF(AND($B158=R$28,$B158=$B159-1),NPV(discount_rate,OFFSET(R123,,,,COUNTA($G$120:$CE$120)-COUNTA($G$120:R$120)+1)-OFFSET(R124,,,,COUNTA($G$120:$CE$120)-COUNTA($G$120:R$120)+1))*(1+discount_rate),0)</f>
        <v>0</v>
      </c>
      <c r="S158" s="1" cm="1">
        <f t="array" aca="1" ref="S158" ca="1">IF(AND($B158=S$28,$B158=$B159-1),NPV(discount_rate,OFFSET(S123,,,,COUNTA($G$120:$CE$120)-COUNTA($G$120:S$120)+1)-OFFSET(S124,,,,COUNTA($G$120:$CE$120)-COUNTA($G$120:S$120)+1))*(1+discount_rate),0)</f>
        <v>0</v>
      </c>
      <c r="T158" s="1" cm="1">
        <f t="array" aca="1" ref="T158" ca="1">IF(AND($B158=T$28,$B158=$B159-1),NPV(discount_rate,OFFSET(T123,,,,COUNTA($G$120:$CE$120)-COUNTA($G$120:T$120)+1)-OFFSET(T124,,,,COUNTA($G$120:$CE$120)-COUNTA($G$120:T$120)+1))*(1+discount_rate),0)</f>
        <v>0</v>
      </c>
      <c r="U158" s="1" cm="1">
        <f t="array" aca="1" ref="U158" ca="1">IF(AND($B158=U$28,$B158=$B159-1),NPV(discount_rate,OFFSET(U123,,,,COUNTA($G$120:$CE$120)-COUNTA($G$120:U$120)+1)-OFFSET(U124,,,,COUNTA($G$120:$CE$120)-COUNTA($G$120:U$120)+1))*(1+discount_rate),0)</f>
        <v>0</v>
      </c>
      <c r="V158" s="1" cm="1">
        <f t="array" aca="1" ref="V158" ca="1">IF(AND($B158=V$28,$B158=$B159-1),NPV(discount_rate,OFFSET(V123,,,,COUNTA($G$120:$CE$120)-COUNTA($G$120:V$120)+1)-OFFSET(V124,,,,COUNTA($G$120:$CE$120)-COUNTA($G$120:V$120)+1))*(1+discount_rate),0)</f>
        <v>0</v>
      </c>
      <c r="W158" s="1" cm="1">
        <f t="array" aca="1" ref="W158" ca="1">IF(AND($B158=W$28,$B158=$B159-1),NPV(discount_rate,OFFSET(W123,,,,COUNTA($G$120:$CE$120)-COUNTA($G$120:W$120)+1)-OFFSET(W124,,,,COUNTA($G$120:$CE$120)-COUNTA($G$120:W$120)+1))*(1+discount_rate),0)</f>
        <v>0</v>
      </c>
      <c r="X158" s="1" cm="1">
        <f t="array" aca="1" ref="X158" ca="1">IF(AND($B158=X$28,$B158=$B159-1),NPV(discount_rate,OFFSET(X123,,,,COUNTA($G$120:$CE$120)-COUNTA($G$120:X$120)+1)-OFFSET(X124,,,,COUNTA($G$120:$CE$120)-COUNTA($G$120:X$120)+1))*(1+discount_rate),0)</f>
        <v>0</v>
      </c>
      <c r="Y158" s="1" cm="1">
        <f t="array" aca="1" ref="Y158" ca="1">IF(AND($B158=Y$28,$B158=$B159-1),NPV(discount_rate,OFFSET(Y123,,,,COUNTA($G$120:$CE$120)-COUNTA($G$120:Y$120)+1)-OFFSET(Y124,,,,COUNTA($G$120:$CE$120)-COUNTA($G$120:Y$120)+1))*(1+discount_rate),0)</f>
        <v>0</v>
      </c>
      <c r="Z158" s="1" cm="1">
        <f t="array" aca="1" ref="Z158" ca="1">IF(AND($B158=Z$28,$B158=$B159-1),NPV(discount_rate,OFFSET(Z123,,,,COUNTA($G$120:$CE$120)-COUNTA($G$120:Z$120)+1)-OFFSET(Z124,,,,COUNTA($G$120:$CE$120)-COUNTA($G$120:Z$120)+1))*(1+discount_rate),0)</f>
        <v>0</v>
      </c>
      <c r="AA158" s="1" cm="1">
        <f t="array" aca="1" ref="AA158" ca="1">IF(AND($B158=AA$28,$B158=$B159-1),NPV(discount_rate,OFFSET(AA123,,,,COUNTA($G$120:$CE$120)-COUNTA($G$120:AA$120)+1)-OFFSET(AA124,,,,COUNTA($G$120:$CE$120)-COUNTA($G$120:AA$120)+1))*(1+discount_rate),0)</f>
        <v>0</v>
      </c>
      <c r="AB158" s="1" cm="1">
        <f t="array" aca="1" ref="AB158" ca="1">IF(AND($B158=AB$28,$B158=$B159-1),NPV(discount_rate,OFFSET(AB123,,,,COUNTA($G$120:$CE$120)-COUNTA($G$120:AB$120)+1)-OFFSET(AB124,,,,COUNTA($G$120:$CE$120)-COUNTA($G$120:AB$120)+1))*(1+discount_rate),0)</f>
        <v>0</v>
      </c>
      <c r="AC158" s="1" cm="1">
        <f t="array" aca="1" ref="AC158" ca="1">IF(AND($B158=AC$28,$B158=$B159-1),NPV(discount_rate,OFFSET(AC123,,,,COUNTA($G$120:$CE$120)-COUNTA($G$120:AC$120)+1)-OFFSET(AC124,,,,COUNTA($G$120:$CE$120)-COUNTA($G$120:AC$120)+1))*(1+discount_rate),0)</f>
        <v>0</v>
      </c>
      <c r="AD158" s="1" cm="1">
        <f t="array" aca="1" ref="AD158" ca="1">IF(AND($B158=AD$28,$B158=$B159-1),NPV(discount_rate,OFFSET(AD123,,,,COUNTA($G$120:$CE$120)-COUNTA($G$120:AD$120)+1)-OFFSET(AD124,,,,COUNTA($G$120:$CE$120)-COUNTA($G$120:AD$120)+1))*(1+discount_rate),0)</f>
        <v>0</v>
      </c>
      <c r="AE158" s="1" cm="1">
        <f t="array" aca="1" ref="AE158" ca="1">IF(AND($B158=AE$28,$B158=$B159-1),NPV(discount_rate,OFFSET(AE123,,,,COUNTA($G$120:$CE$120)-COUNTA($G$120:AE$120)+1)-OFFSET(AE124,,,,COUNTA($G$120:$CE$120)-COUNTA($G$120:AE$120)+1))*(1+discount_rate),0)</f>
        <v>0</v>
      </c>
      <c r="AF158" s="1" cm="1">
        <f t="array" aca="1" ref="AF158" ca="1">IF(AND($B158=AF$28,$B158=$B159-1),NPV(discount_rate,OFFSET(AF123,,,,COUNTA($G$120:$CE$120)-COUNTA($G$120:AF$120)+1)-OFFSET(AF124,,,,COUNTA($G$120:$CE$120)-COUNTA($G$120:AF$120)+1))*(1+discount_rate),0)</f>
        <v>0</v>
      </c>
      <c r="AG158" s="1" cm="1">
        <f t="array" aca="1" ref="AG158" ca="1">IF(AND($B158=AG$28,$B158=$B159-1),NPV(discount_rate,OFFSET(AG123,,,,COUNTA($G$120:$CE$120)-COUNTA($G$120:AG$120)+1)-OFFSET(AG124,,,,COUNTA($G$120:$CE$120)-COUNTA($G$120:AG$120)+1))*(1+discount_rate),0)</f>
        <v>0</v>
      </c>
      <c r="AH158" s="1" cm="1">
        <f t="array" aca="1" ref="AH158" ca="1">IF(AND($B158=AH$28,$B158=$B159-1),NPV(discount_rate,OFFSET(AH123,,,,COUNTA($G$120:$CE$120)-COUNTA($G$120:AH$120)+1)-OFFSET(AH124,,,,COUNTA($G$120:$CE$120)-COUNTA($G$120:AH$120)+1))*(1+discount_rate),0)</f>
        <v>0</v>
      </c>
      <c r="AI158" s="1" cm="1">
        <f t="array" aca="1" ref="AI158" ca="1">IF(AND($B158=AI$28,$B158=$B159-1),NPV(discount_rate,OFFSET(AI123,,,,COUNTA($G$120:$CE$120)-COUNTA($G$120:AI$120)+1)-OFFSET(AI124,,,,COUNTA($G$120:$CE$120)-COUNTA($G$120:AI$120)+1))*(1+discount_rate),0)</f>
        <v>0</v>
      </c>
      <c r="AJ158" s="1" cm="1">
        <f t="array" aca="1" ref="AJ158" ca="1">IF(AND($B158=AJ$28,$B158=$B159-1),NPV(discount_rate,OFFSET(AJ123,,,,COUNTA($G$120:$CE$120)-COUNTA($G$120:AJ$120)+1)-OFFSET(AJ124,,,,COUNTA($G$120:$CE$120)-COUNTA($G$120:AJ$120)+1))*(1+discount_rate),0)</f>
        <v>0</v>
      </c>
      <c r="AK158" s="1" cm="1">
        <f t="array" aca="1" ref="AK158" ca="1">IF(AND($B158=AK$28,$B158=$B159-1),NPV(discount_rate,OFFSET(AK123,,,,COUNTA($G$120:$CE$120)-COUNTA($G$120:AK$120)+1)-OFFSET(AK124,,,,COUNTA($G$120:$CE$120)-COUNTA($G$120:AK$120)+1))*(1+discount_rate),0)</f>
        <v>0</v>
      </c>
      <c r="AL158" s="1" cm="1">
        <f t="array" aca="1" ref="AL158" ca="1">IF(AND($B158=AL$28,$B158=$B159-1),NPV(discount_rate,OFFSET(AL123,,,,COUNTA($G$120:$CE$120)-COUNTA($G$120:AL$120)+1)-OFFSET(AL124,,,,COUNTA($G$120:$CE$120)-COUNTA($G$120:AL$120)+1))*(1+discount_rate),0)</f>
        <v>0</v>
      </c>
      <c r="AM158" s="1" cm="1">
        <f t="array" aca="1" ref="AM158" ca="1">IF(AND($B158=AM$28,$B158=$B159-1),NPV(discount_rate,OFFSET(AM123,,,,COUNTA($G$120:$CE$120)-COUNTA($G$120:AM$120)+1)-OFFSET(AM124,,,,COUNTA($G$120:$CE$120)-COUNTA($G$120:AM$120)+1))*(1+discount_rate),0)</f>
        <v>0</v>
      </c>
      <c r="AN158" s="1" cm="1">
        <f t="array" aca="1" ref="AN158" ca="1">IF(AND($B158=AN$28,$B158=$B159-1),NPV(discount_rate,OFFSET(AN123,,,,COUNTA($G$120:$CE$120)-COUNTA($G$120:AN$120)+1)-OFFSET(AN124,,,,COUNTA($G$120:$CE$120)-COUNTA($G$120:AN$120)+1))*(1+discount_rate),0)</f>
        <v>0</v>
      </c>
      <c r="AO158" s="1" cm="1">
        <f t="array" aca="1" ref="AO158" ca="1">IF(AND($B158=AO$28,$B158=$B159-1),NPV(discount_rate,OFFSET(AO123,,,,COUNTA($G$120:$CE$120)-COUNTA($G$120:AO$120)+1)-OFFSET(AO124,,,,COUNTA($G$120:$CE$120)-COUNTA($G$120:AO$120)+1))*(1+discount_rate),0)</f>
        <v>0</v>
      </c>
      <c r="AP158" s="1" cm="1">
        <f t="array" aca="1" ref="AP158" ca="1">IF(AND($B158=AP$28,$B158=$B159-1),NPV(discount_rate,OFFSET(AP123,,,,COUNTA($G$120:$CE$120)-COUNTA($G$120:AP$120)+1)-OFFSET(AP124,,,,COUNTA($G$120:$CE$120)-COUNTA($G$120:AP$120)+1))*(1+discount_rate),0)</f>
        <v>0</v>
      </c>
      <c r="AQ158" s="1" cm="1">
        <f t="array" aca="1" ref="AQ158" ca="1">IF(AND($B158=AQ$28,$B158=$B159-1),NPV(discount_rate,OFFSET(AQ123,,,,COUNTA($G$120:$CE$120)-COUNTA($G$120:AQ$120)+1)-OFFSET(AQ124,,,,COUNTA($G$120:$CE$120)-COUNTA($G$120:AQ$120)+1))*(1+discount_rate),0)</f>
        <v>0</v>
      </c>
      <c r="AR158" s="1" cm="1">
        <f t="array" aca="1" ref="AR158" ca="1">IF(AND($B158=AR$28,$B158=$B159-1),NPV(discount_rate,OFFSET(AR123,,,,COUNTA($G$120:$CE$120)-COUNTA($G$120:AR$120)+1)-OFFSET(AR124,,,,COUNTA($G$120:$CE$120)-COUNTA($G$120:AR$120)+1))*(1+discount_rate),0)</f>
        <v>0</v>
      </c>
      <c r="AS158" s="1" cm="1">
        <f t="array" aca="1" ref="AS158" ca="1">IF(AND($B158=AS$28,$B158=$B159-1),NPV(discount_rate,OFFSET(AS123,,,,COUNTA($G$120:$CE$120)-COUNTA($G$120:AS$120)+1)-OFFSET(AS124,,,,COUNTA($G$120:$CE$120)-COUNTA($G$120:AS$120)+1))*(1+discount_rate),0)</f>
        <v>0</v>
      </c>
      <c r="AT158" s="1" cm="1">
        <f t="array" aca="1" ref="AT158" ca="1">IF(AND($B158=AT$28,$B158=$B159-1),NPV(discount_rate,OFFSET(AT123,,,,COUNTA($G$120:$CE$120)-COUNTA($G$120:AT$120)+1)-OFFSET(AT124,,,,COUNTA($G$120:$CE$120)-COUNTA($G$120:AT$120)+1))*(1+discount_rate),0)</f>
        <v>0</v>
      </c>
      <c r="AU158" s="1" cm="1">
        <f t="array" aca="1" ref="AU158" ca="1">IF(AND($B158=AU$28,$B158=$B159-1),NPV(discount_rate,OFFSET(AU123,,,,COUNTA($G$120:$CE$120)-COUNTA($G$120:AU$120)+1)-OFFSET(AU124,,,,COUNTA($G$120:$CE$120)-COUNTA($G$120:AU$120)+1))*(1+discount_rate),0)</f>
        <v>0</v>
      </c>
      <c r="AV158" s="1" cm="1">
        <f t="array" aca="1" ref="AV158" ca="1">IF(AND($B158=AV$28,$B158=$B159-1),NPV(discount_rate,OFFSET(AV123,,,,COUNTA($G$120:$CE$120)-COUNTA($G$120:AV$120)+1)-OFFSET(AV124,,,,COUNTA($G$120:$CE$120)-COUNTA($G$120:AV$120)+1))*(1+discount_rate),0)</f>
        <v>0</v>
      </c>
      <c r="AW158" s="1" cm="1">
        <f t="array" aca="1" ref="AW158" ca="1">IF(AND($B158=AW$28,$B158=$B159-1),NPV(discount_rate,OFFSET(AW123,,,,COUNTA($G$120:$CE$120)-COUNTA($G$120:AW$120)+1)-OFFSET(AW124,,,,COUNTA($G$120:$CE$120)-COUNTA($G$120:AW$120)+1))*(1+discount_rate),0)</f>
        <v>0</v>
      </c>
      <c r="AX158" s="1" cm="1">
        <f t="array" aca="1" ref="AX158" ca="1">IF(AND($B158=AX$28,$B158=$B159-1),NPV(discount_rate,OFFSET(AX123,,,,COUNTA($G$120:$CE$120)-COUNTA($G$120:AX$120)+1)-OFFSET(AX124,,,,COUNTA($G$120:$CE$120)-COUNTA($G$120:AX$120)+1))*(1+discount_rate),0)</f>
        <v>0</v>
      </c>
      <c r="AY158" s="1" cm="1">
        <f t="array" aca="1" ref="AY158" ca="1">IF(AND($B158=AY$28,$B158=$B159-1),NPV(discount_rate,OFFSET(AY123,,,,COUNTA($G$120:$CE$120)-COUNTA($G$120:AY$120)+1)-OFFSET(AY124,,,,COUNTA($G$120:$CE$120)-COUNTA($G$120:AY$120)+1))*(1+discount_rate),0)</f>
        <v>0</v>
      </c>
      <c r="AZ158" s="1" cm="1">
        <f t="array" aca="1" ref="AZ158" ca="1">IF(AND($B158=AZ$28,$B158=$B159-1),NPV(discount_rate,OFFSET(AZ123,,,,COUNTA($G$120:$CE$120)-COUNTA($G$120:AZ$120)+1)-OFFSET(AZ124,,,,COUNTA($G$120:$CE$120)-COUNTA($G$120:AZ$120)+1))*(1+discount_rate),0)</f>
        <v>0</v>
      </c>
      <c r="BA158" s="1" cm="1">
        <f t="array" aca="1" ref="BA158" ca="1">IF(AND($B158=BA$28,$B158=$B159-1),NPV(discount_rate,OFFSET(BA123,,,,COUNTA($G$120:$CE$120)-COUNTA($G$120:BA$120)+1)-OFFSET(BA124,,,,COUNTA($G$120:$CE$120)-COUNTA($G$120:BA$120)+1))*(1+discount_rate),0)</f>
        <v>0</v>
      </c>
      <c r="BB158" s="1" cm="1">
        <f t="array" aca="1" ref="BB158" ca="1">IF(AND($B158=BB$28,$B158=$B159-1),NPV(discount_rate,OFFSET(BB123,,,,COUNTA($G$120:$CE$120)-COUNTA($G$120:BB$120)+1)-OFFSET(BB124,,,,COUNTA($G$120:$CE$120)-COUNTA($G$120:BB$120)+1))*(1+discount_rate),0)</f>
        <v>0</v>
      </c>
      <c r="BC158" s="1" cm="1">
        <f t="array" aca="1" ref="BC158" ca="1">IF(AND($B158=BC$28,$B158=$B159-1),NPV(discount_rate,OFFSET(BC123,,,,COUNTA($G$120:$CE$120)-COUNTA($G$120:BC$120)+1)-OFFSET(BC124,,,,COUNTA($G$120:$CE$120)-COUNTA($G$120:BC$120)+1))*(1+discount_rate),0)</f>
        <v>0</v>
      </c>
      <c r="BD158" s="1" cm="1">
        <f t="array" aca="1" ref="BD158" ca="1">IF(AND($B158=BD$28,$B158=$B159-1),NPV(discount_rate,OFFSET(BD123,,,,COUNTA($G$120:$CE$120)-COUNTA($G$120:BD$120)+1)-OFFSET(BD124,,,,COUNTA($G$120:$CE$120)-COUNTA($G$120:BD$120)+1))*(1+discount_rate),0)</f>
        <v>0</v>
      </c>
      <c r="BE158" s="1" cm="1">
        <f t="array" aca="1" ref="BE158" ca="1">IF(AND($B158=BE$28,$B158=$B159-1),NPV(discount_rate,OFFSET(BE123,,,,COUNTA($G$120:$CE$120)-COUNTA($G$120:BE$120)+1)-OFFSET(BE124,,,,COUNTA($G$120:$CE$120)-COUNTA($G$120:BE$120)+1))*(1+discount_rate),0)</f>
        <v>0</v>
      </c>
      <c r="BF158" s="1" cm="1">
        <f t="array" aca="1" ref="BF158" ca="1">IF(AND($B158=BF$28,$B158=$B159-1),NPV(discount_rate,OFFSET(BF123,,,,COUNTA($G$120:$CE$120)-COUNTA($G$120:BF$120)+1)-OFFSET(BF124,,,,COUNTA($G$120:$CE$120)-COUNTA($G$120:BF$120)+1))*(1+discount_rate),0)</f>
        <v>0</v>
      </c>
      <c r="BG158" s="1" cm="1">
        <f t="array" aca="1" ref="BG158" ca="1">IF(AND($B158=BG$28,$B158=$B159-1),NPV(discount_rate,OFFSET(BG123,,,,COUNTA($G$120:$CE$120)-COUNTA($G$120:BG$120)+1)-OFFSET(BG124,,,,COUNTA($G$120:$CE$120)-COUNTA($G$120:BG$120)+1))*(1+discount_rate),0)</f>
        <v>0</v>
      </c>
      <c r="BH158" s="1" cm="1">
        <f t="array" aca="1" ref="BH158" ca="1">IF(AND($B158=BH$28,$B158=$B159-1),NPV(discount_rate,OFFSET(BH123,,,,COUNTA($G$120:$CE$120)-COUNTA($G$120:BH$120)+1)-OFFSET(BH124,,,,COUNTA($G$120:$CE$120)-COUNTA($G$120:BH$120)+1))*(1+discount_rate),0)</f>
        <v>0</v>
      </c>
      <c r="BI158" s="1" cm="1">
        <f t="array" aca="1" ref="BI158" ca="1">IF(AND($B158=BI$28,$B158=$B159-1),NPV(discount_rate,OFFSET(BI123,,,,COUNTA($G$120:$CE$120)-COUNTA($G$120:BI$120)+1)-OFFSET(BI124,,,,COUNTA($G$120:$CE$120)-COUNTA($G$120:BI$120)+1))*(1+discount_rate),0)</f>
        <v>0</v>
      </c>
      <c r="BJ158" s="1" cm="1">
        <f t="array" aca="1" ref="BJ158" ca="1">IF(AND($B158=BJ$28,$B158=$B159-1),NPV(discount_rate,OFFSET(BJ123,,,,COUNTA($G$120:$CE$120)-COUNTA($G$120:BJ$120)+1)-OFFSET(BJ124,,,,COUNTA($G$120:$CE$120)-COUNTA($G$120:BJ$120)+1))*(1+discount_rate),0)</f>
        <v>0</v>
      </c>
      <c r="BK158" s="1" cm="1">
        <f t="array" aca="1" ref="BK158" ca="1">IF(AND($B158=BK$28,$B158=$B159-1),NPV(discount_rate,OFFSET(BK123,,,,COUNTA($G$120:$CE$120)-COUNTA($G$120:BK$120)+1)-OFFSET(BK124,,,,COUNTA($G$120:$CE$120)-COUNTA($G$120:BK$120)+1))*(1+discount_rate),0)</f>
        <v>0</v>
      </c>
      <c r="BL158" s="1" cm="1">
        <f t="array" aca="1" ref="BL158" ca="1">IF(AND($B158=BL$28,$B158=$B159-1),NPV(discount_rate,OFFSET(BL123,,,,COUNTA($G$120:$CE$120)-COUNTA($G$120:BL$120)+1)-OFFSET(BL124,,,,COUNTA($G$120:$CE$120)-COUNTA($G$120:BL$120)+1))*(1+discount_rate),0)</f>
        <v>0</v>
      </c>
      <c r="BM158" s="1" cm="1">
        <f t="array" aca="1" ref="BM158" ca="1">IF(AND($B158=BM$28,$B158=$B159-1),NPV(discount_rate,OFFSET(BM123,,,,COUNTA($G$120:$CE$120)-COUNTA($G$120:BM$120)+1)-OFFSET(BM124,,,,COUNTA($G$120:$CE$120)-COUNTA($G$120:BM$120)+1))*(1+discount_rate),0)</f>
        <v>0</v>
      </c>
      <c r="BN158" s="1" cm="1">
        <f t="array" aca="1" ref="BN158" ca="1">IF(AND($B158=BN$28,$B158=$B159-1),NPV(discount_rate,OFFSET(BN123,,,,COUNTA($G$120:$CE$120)-COUNTA($G$120:BN$120)+1)-OFFSET(BN124,,,,COUNTA($G$120:$CE$120)-COUNTA($G$120:BN$120)+1))*(1+discount_rate),0)</f>
        <v>0</v>
      </c>
      <c r="BO158" s="1" cm="1">
        <f t="array" aca="1" ref="BO158" ca="1">IF(AND($B158=BO$28,$B158=$B159-1),NPV(discount_rate,OFFSET(BO123,,,,COUNTA($G$120:$CE$120)-COUNTA($G$120:BO$120)+1)-OFFSET(BO124,,,,COUNTA($G$120:$CE$120)-COUNTA($G$120:BO$120)+1))*(1+discount_rate),0)</f>
        <v>0</v>
      </c>
      <c r="BP158" s="1" cm="1">
        <f t="array" aca="1" ref="BP158" ca="1">IF(AND($B158=BP$28,$B158=$B159-1),NPV(discount_rate,OFFSET(BP123,,,,COUNTA($G$120:$CE$120)-COUNTA($G$120:BP$120)+1)-OFFSET(BP124,,,,COUNTA($G$120:$CE$120)-COUNTA($G$120:BP$120)+1))*(1+discount_rate),0)</f>
        <v>0</v>
      </c>
      <c r="BQ158" s="1" cm="1">
        <f t="array" aca="1" ref="BQ158" ca="1">IF(AND($B158=BQ$28,$B158=$B159-1),NPV(discount_rate,OFFSET(BQ123,,,,COUNTA($G$120:$CE$120)-COUNTA($G$120:BQ$120)+1)-OFFSET(BQ124,,,,COUNTA($G$120:$CE$120)-COUNTA($G$120:BQ$120)+1))*(1+discount_rate),0)</f>
        <v>0</v>
      </c>
      <c r="BR158" s="1" cm="1">
        <f t="array" aca="1" ref="BR158" ca="1">IF(AND($B158=BR$28,$B158=$B159-1),NPV(discount_rate,OFFSET(BR123,,,,COUNTA($G$120:$CE$120)-COUNTA($G$120:BR$120)+1)-OFFSET(BR124,,,,COUNTA($G$120:$CE$120)-COUNTA($G$120:BR$120)+1))*(1+discount_rate),0)</f>
        <v>0</v>
      </c>
      <c r="BS158" s="1" cm="1">
        <f t="array" aca="1" ref="BS158" ca="1">IF(AND($B158=BS$28,$B158=$B159-1),NPV(discount_rate,OFFSET(BS123,,,,COUNTA($G$120:$CE$120)-COUNTA($G$120:BS$120)+1)-OFFSET(BS124,,,,COUNTA($G$120:$CE$120)-COUNTA($G$120:BS$120)+1))*(1+discount_rate),0)</f>
        <v>0</v>
      </c>
      <c r="BT158" s="1" cm="1">
        <f t="array" aca="1" ref="BT158" ca="1">IF(AND($B158=BT$28,$B158=$B159-1),NPV(discount_rate,OFFSET(BT123,,,,COUNTA($G$120:$CE$120)-COUNTA($G$120:BT$120)+1)-OFFSET(BT124,,,,COUNTA($G$120:$CE$120)-COUNTA($G$120:BT$120)+1))*(1+discount_rate),0)</f>
        <v>0</v>
      </c>
      <c r="BU158" s="1" cm="1">
        <f t="array" aca="1" ref="BU158" ca="1">IF(AND($B158=BU$28,$B158=$B159-1),NPV(discount_rate,OFFSET(BU123,,,,COUNTA($G$120:$CE$120)-COUNTA($G$120:BU$120)+1)-OFFSET(BU124,,,,COUNTA($G$120:$CE$120)-COUNTA($G$120:BU$120)+1))*(1+discount_rate),0)</f>
        <v>0</v>
      </c>
      <c r="BV158" s="1" cm="1">
        <f t="array" aca="1" ref="BV158" ca="1">IF(AND($B158=BV$28,$B158=$B159-1),NPV(discount_rate,OFFSET(BV123,,,,COUNTA($G$120:$CE$120)-COUNTA($G$120:BV$120)+1)-OFFSET(BV124,,,,COUNTA($G$120:$CE$120)-COUNTA($G$120:BV$120)+1))*(1+discount_rate),0)</f>
        <v>0</v>
      </c>
      <c r="BW158" s="1" cm="1">
        <f t="array" aca="1" ref="BW158" ca="1">IF(AND($B158=BW$28,$B158=$B159-1),NPV(discount_rate,OFFSET(BW123,,,,COUNTA($G$120:$CE$120)-COUNTA($G$120:BW$120)+1)-OFFSET(BW124,,,,COUNTA($G$120:$CE$120)-COUNTA($G$120:BW$120)+1))*(1+discount_rate),0)</f>
        <v>0</v>
      </c>
      <c r="BX158" s="1" cm="1">
        <f t="array" aca="1" ref="BX158" ca="1">IF(AND($B158=BX$28,$B158=$B159-1),NPV(discount_rate,OFFSET(BX123,,,,COUNTA($G$120:$CE$120)-COUNTA($G$120:BX$120)+1)-OFFSET(BX124,,,,COUNTA($G$120:$CE$120)-COUNTA($G$120:BX$120)+1))*(1+discount_rate),0)</f>
        <v>0</v>
      </c>
      <c r="BY158" s="1" cm="1">
        <f t="array" aca="1" ref="BY158" ca="1">IF(AND($B158=BY$28,$B158=$B159-1),NPV(discount_rate,OFFSET(BY123,,,,COUNTA($G$120:$CE$120)-COUNTA($G$120:BY$120)+1)-OFFSET(BY124,,,,COUNTA($G$120:$CE$120)-COUNTA($G$120:BY$120)+1))*(1+discount_rate),0)</f>
        <v>0</v>
      </c>
      <c r="BZ158" s="1" cm="1">
        <f t="array" aca="1" ref="BZ158" ca="1">IF(AND($B158=BZ$28,$B158=$B159-1),NPV(discount_rate,OFFSET(BZ123,,,,COUNTA($G$120:$CE$120)-COUNTA($G$120:BZ$120)+1)-OFFSET(BZ124,,,,COUNTA($G$120:$CE$120)-COUNTA($G$120:BZ$120)+1))*(1+discount_rate),0)</f>
        <v>0</v>
      </c>
      <c r="CA158" s="1" cm="1">
        <f t="array" aca="1" ref="CA158" ca="1">IF(AND($B158=CA$28,$B158=$B159-1),NPV(discount_rate,OFFSET(CA123,,,,COUNTA($G$120:$CE$120)-COUNTA($G$120:CA$120)+1)-OFFSET(CA124,,,,COUNTA($G$120:$CE$120)-COUNTA($G$120:CA$120)+1))*(1+discount_rate),0)</f>
        <v>0</v>
      </c>
      <c r="CB158" s="1" cm="1">
        <f t="array" aca="1" ref="CB158" ca="1">IF(AND($B158=CB$28,$B158=$B159-1),NPV(discount_rate,OFFSET(CB123,,,,COUNTA($G$120:$CE$120)-COUNTA($G$120:CB$120)+1)-OFFSET(CB124,,,,COUNTA($G$120:$CE$120)-COUNTA($G$120:CB$120)+1))*(1+discount_rate),0)</f>
        <v>0</v>
      </c>
      <c r="CC158" s="1" cm="1">
        <f t="array" aca="1" ref="CC158" ca="1">IF(AND($B158=CC$28,$B158=$B159-1),NPV(discount_rate,OFFSET(CC123,,,,COUNTA($G$120:$CE$120)-COUNTA($G$120:CC$120)+1)-OFFSET(CC124,,,,COUNTA($G$120:$CE$120)-COUNTA($G$120:CC$120)+1))*(1+discount_rate),0)</f>
        <v>0</v>
      </c>
      <c r="CD158" s="1" cm="1">
        <f t="array" aca="1" ref="CD158" ca="1">IF(AND($B158=CD$28,$B158=$B159-1),NPV(discount_rate,OFFSET(CD123,,,,COUNTA($G$120:$CE$120)-COUNTA($G$120:CD$120)+1)-OFFSET(CD124,,,,COUNTA($G$120:$CE$120)-COUNTA($G$120:CD$120)+1))*(1+discount_rate),0)</f>
        <v>0</v>
      </c>
      <c r="CE158" s="1" cm="1">
        <f t="array" aca="1" ref="CE158" ca="1">IF(AND($B158=CE$28,$B158=$B159-1),NPV(discount_rate,OFFSET(CE123,,,,COUNTA($G$120:$CE$120)-COUNTA($G$120:CE$120)+1)-OFFSET(CE124,,,,COUNTA($G$120:$CE$120)-COUNTA($G$120:CE$120)+1))*(1+discount_rate),0)</f>
        <v>0</v>
      </c>
    </row>
    <row r="159" spans="2:83" x14ac:dyDescent="0.35">
      <c r="B159">
        <f t="shared" si="131"/>
        <v>2028</v>
      </c>
      <c r="D159" t="s">
        <v>29</v>
      </c>
      <c r="G159" s="1" cm="1">
        <f t="array" aca="1" ref="G159" ca="1">IF(AND($B159=G$28,$B159=$B160-1),NPV(discount_rate,OFFSET(G124,,,,COUNTA($G$120:$CE$120)-COUNTA($G$120:G$120)+1)-OFFSET(G125,,,,COUNTA($G$120:$CE$120)-COUNTA($G$120:G$120)+1))*(1+discount_rate),0)</f>
        <v>0</v>
      </c>
      <c r="H159" s="1" cm="1">
        <f t="array" aca="1" ref="H159" ca="1">IF(AND($B159=H$28,$B159=$B160-1),NPV(discount_rate,OFFSET(H124,,,,COUNTA($G$120:$CE$120)-COUNTA($G$120:H$120)+1)-OFFSET(H125,,,,COUNTA($G$120:$CE$120)-COUNTA($G$120:H$120)+1))*(1+discount_rate),0)</f>
        <v>0</v>
      </c>
      <c r="I159" s="1" cm="1">
        <f t="array" aca="1" ref="I159" ca="1">IF(AND($B159=I$28,$B159=$B160-1),NPV(discount_rate,OFFSET(I124,,,,COUNTA($G$120:$CE$120)-COUNTA($G$120:I$120)+1)-OFFSET(I125,,,,COUNTA($G$120:$CE$120)-COUNTA($G$120:I$120)+1))*(1+discount_rate),0)</f>
        <v>0</v>
      </c>
      <c r="J159" s="1" cm="1">
        <f t="array" aca="1" ref="J159" ca="1">IF(AND($B159=J$28,$B159=$B160-1),NPV(discount_rate,OFFSET(J124,,,,COUNTA($G$120:$CE$120)-COUNTA($G$120:J$120)+1)-OFFSET(J125,,,,COUNTA($G$120:$CE$120)-COUNTA($G$120:J$120)+1))*(1+discount_rate),0)</f>
        <v>0</v>
      </c>
      <c r="K159" s="1" cm="1">
        <f t="array" aca="1" ref="K159" ca="1">IF(AND($B159=K$28,$B159=$B160-1),NPV(discount_rate,OFFSET(K124,,,,COUNTA($G$120:$CE$120)-COUNTA($G$120:K$120)+1)-OFFSET(K125,,,,COUNTA($G$120:$CE$120)-COUNTA($G$120:K$120)+1))*(1+discount_rate),0)</f>
        <v>663.84678121722925</v>
      </c>
      <c r="L159" s="1" cm="1">
        <f t="array" aca="1" ref="L159" ca="1">IF(AND($B159=L$28,$B159=$B160-1),NPV(discount_rate,OFFSET(L124,,,,COUNTA($G$120:$CE$120)-COUNTA($G$120:L$120)+1)-OFFSET(L125,,,,COUNTA($G$120:$CE$120)-COUNTA($G$120:L$120)+1))*(1+discount_rate),0)</f>
        <v>0</v>
      </c>
      <c r="M159" s="1" cm="1">
        <f t="array" aca="1" ref="M159" ca="1">IF(AND($B159=M$28,$B159=$B160-1),NPV(discount_rate,OFFSET(M124,,,,COUNTA($G$120:$CE$120)-COUNTA($G$120:M$120)+1)-OFFSET(M125,,,,COUNTA($G$120:$CE$120)-COUNTA($G$120:M$120)+1))*(1+discount_rate),0)</f>
        <v>0</v>
      </c>
      <c r="N159" s="1" cm="1">
        <f t="array" aca="1" ref="N159" ca="1">IF(AND($B159=N$28,$B159=$B160-1),NPV(discount_rate,OFFSET(N124,,,,COUNTA($G$120:$CE$120)-COUNTA($G$120:N$120)+1)-OFFSET(N125,,,,COUNTA($G$120:$CE$120)-COUNTA($G$120:N$120)+1))*(1+discount_rate),0)</f>
        <v>0</v>
      </c>
      <c r="O159" s="1" cm="1">
        <f t="array" aca="1" ref="O159" ca="1">IF(AND($B159=O$28,$B159=$B160-1),NPV(discount_rate,OFFSET(O124,,,,COUNTA($G$120:$CE$120)-COUNTA($G$120:O$120)+1)-OFFSET(O125,,,,COUNTA($G$120:$CE$120)-COUNTA($G$120:O$120)+1))*(1+discount_rate),0)</f>
        <v>0</v>
      </c>
      <c r="P159" s="1" cm="1">
        <f t="array" aca="1" ref="P159" ca="1">IF(AND($B159=P$28,$B159=$B160-1),NPV(discount_rate,OFFSET(P124,,,,COUNTA($G$120:$CE$120)-COUNTA($G$120:P$120)+1)-OFFSET(P125,,,,COUNTA($G$120:$CE$120)-COUNTA($G$120:P$120)+1))*(1+discount_rate),0)</f>
        <v>0</v>
      </c>
      <c r="Q159" s="1" cm="1">
        <f t="array" aca="1" ref="Q159" ca="1">IF(AND($B159=Q$28,$B159=$B160-1),NPV(discount_rate,OFFSET(Q124,,,,COUNTA($G$120:$CE$120)-COUNTA($G$120:Q$120)+1)-OFFSET(Q125,,,,COUNTA($G$120:$CE$120)-COUNTA($G$120:Q$120)+1))*(1+discount_rate),0)</f>
        <v>0</v>
      </c>
      <c r="R159" s="1" cm="1">
        <f t="array" aca="1" ref="R159" ca="1">IF(AND($B159=R$28,$B159=$B160-1),NPV(discount_rate,OFFSET(R124,,,,COUNTA($G$120:$CE$120)-COUNTA($G$120:R$120)+1)-OFFSET(R125,,,,COUNTA($G$120:$CE$120)-COUNTA($G$120:R$120)+1))*(1+discount_rate),0)</f>
        <v>0</v>
      </c>
      <c r="S159" s="1" cm="1">
        <f t="array" aca="1" ref="S159" ca="1">IF(AND($B159=S$28,$B159=$B160-1),NPV(discount_rate,OFFSET(S124,,,,COUNTA($G$120:$CE$120)-COUNTA($G$120:S$120)+1)-OFFSET(S125,,,,COUNTA($G$120:$CE$120)-COUNTA($G$120:S$120)+1))*(1+discount_rate),0)</f>
        <v>0</v>
      </c>
      <c r="T159" s="1" cm="1">
        <f t="array" aca="1" ref="T159" ca="1">IF(AND($B159=T$28,$B159=$B160-1),NPV(discount_rate,OFFSET(T124,,,,COUNTA($G$120:$CE$120)-COUNTA($G$120:T$120)+1)-OFFSET(T125,,,,COUNTA($G$120:$CE$120)-COUNTA($G$120:T$120)+1))*(1+discount_rate),0)</f>
        <v>0</v>
      </c>
      <c r="U159" s="1" cm="1">
        <f t="array" aca="1" ref="U159" ca="1">IF(AND($B159=U$28,$B159=$B160-1),NPV(discount_rate,OFFSET(U124,,,,COUNTA($G$120:$CE$120)-COUNTA($G$120:U$120)+1)-OFFSET(U125,,,,COUNTA($G$120:$CE$120)-COUNTA($G$120:U$120)+1))*(1+discount_rate),0)</f>
        <v>0</v>
      </c>
      <c r="V159" s="1" cm="1">
        <f t="array" aca="1" ref="V159" ca="1">IF(AND($B159=V$28,$B159=$B160-1),NPV(discount_rate,OFFSET(V124,,,,COUNTA($G$120:$CE$120)-COUNTA($G$120:V$120)+1)-OFFSET(V125,,,,COUNTA($G$120:$CE$120)-COUNTA($G$120:V$120)+1))*(1+discount_rate),0)</f>
        <v>0</v>
      </c>
      <c r="W159" s="1" cm="1">
        <f t="array" aca="1" ref="W159" ca="1">IF(AND($B159=W$28,$B159=$B160-1),NPV(discount_rate,OFFSET(W124,,,,COUNTA($G$120:$CE$120)-COUNTA($G$120:W$120)+1)-OFFSET(W125,,,,COUNTA($G$120:$CE$120)-COUNTA($G$120:W$120)+1))*(1+discount_rate),0)</f>
        <v>0</v>
      </c>
      <c r="X159" s="1" cm="1">
        <f t="array" aca="1" ref="X159" ca="1">IF(AND($B159=X$28,$B159=$B160-1),NPV(discount_rate,OFFSET(X124,,,,COUNTA($G$120:$CE$120)-COUNTA($G$120:X$120)+1)-OFFSET(X125,,,,COUNTA($G$120:$CE$120)-COUNTA($G$120:X$120)+1))*(1+discount_rate),0)</f>
        <v>0</v>
      </c>
      <c r="Y159" s="1" cm="1">
        <f t="array" aca="1" ref="Y159" ca="1">IF(AND($B159=Y$28,$B159=$B160-1),NPV(discount_rate,OFFSET(Y124,,,,COUNTA($G$120:$CE$120)-COUNTA($G$120:Y$120)+1)-OFFSET(Y125,,,,COUNTA($G$120:$CE$120)-COUNTA($G$120:Y$120)+1))*(1+discount_rate),0)</f>
        <v>0</v>
      </c>
      <c r="Z159" s="1" cm="1">
        <f t="array" aca="1" ref="Z159" ca="1">IF(AND($B159=Z$28,$B159=$B160-1),NPV(discount_rate,OFFSET(Z124,,,,COUNTA($G$120:$CE$120)-COUNTA($G$120:Z$120)+1)-OFFSET(Z125,,,,COUNTA($G$120:$CE$120)-COUNTA($G$120:Z$120)+1))*(1+discount_rate),0)</f>
        <v>0</v>
      </c>
      <c r="AA159" s="1" cm="1">
        <f t="array" aca="1" ref="AA159" ca="1">IF(AND($B159=AA$28,$B159=$B160-1),NPV(discount_rate,OFFSET(AA124,,,,COUNTA($G$120:$CE$120)-COUNTA($G$120:AA$120)+1)-OFFSET(AA125,,,,COUNTA($G$120:$CE$120)-COUNTA($G$120:AA$120)+1))*(1+discount_rate),0)</f>
        <v>0</v>
      </c>
      <c r="AB159" s="1" cm="1">
        <f t="array" aca="1" ref="AB159" ca="1">IF(AND($B159=AB$28,$B159=$B160-1),NPV(discount_rate,OFFSET(AB124,,,,COUNTA($G$120:$CE$120)-COUNTA($G$120:AB$120)+1)-OFFSET(AB125,,,,COUNTA($G$120:$CE$120)-COUNTA($G$120:AB$120)+1))*(1+discount_rate),0)</f>
        <v>0</v>
      </c>
      <c r="AC159" s="1" cm="1">
        <f t="array" aca="1" ref="AC159" ca="1">IF(AND($B159=AC$28,$B159=$B160-1),NPV(discount_rate,OFFSET(AC124,,,,COUNTA($G$120:$CE$120)-COUNTA($G$120:AC$120)+1)-OFFSET(AC125,,,,COUNTA($G$120:$CE$120)-COUNTA($G$120:AC$120)+1))*(1+discount_rate),0)</f>
        <v>0</v>
      </c>
      <c r="AD159" s="1" cm="1">
        <f t="array" aca="1" ref="AD159" ca="1">IF(AND($B159=AD$28,$B159=$B160-1),NPV(discount_rate,OFFSET(AD124,,,,COUNTA($G$120:$CE$120)-COUNTA($G$120:AD$120)+1)-OFFSET(AD125,,,,COUNTA($G$120:$CE$120)-COUNTA($G$120:AD$120)+1))*(1+discount_rate),0)</f>
        <v>0</v>
      </c>
      <c r="AE159" s="1" cm="1">
        <f t="array" aca="1" ref="AE159" ca="1">IF(AND($B159=AE$28,$B159=$B160-1),NPV(discount_rate,OFFSET(AE124,,,,COUNTA($G$120:$CE$120)-COUNTA($G$120:AE$120)+1)-OFFSET(AE125,,,,COUNTA($G$120:$CE$120)-COUNTA($G$120:AE$120)+1))*(1+discount_rate),0)</f>
        <v>0</v>
      </c>
      <c r="AF159" s="1" cm="1">
        <f t="array" aca="1" ref="AF159" ca="1">IF(AND($B159=AF$28,$B159=$B160-1),NPV(discount_rate,OFFSET(AF124,,,,COUNTA($G$120:$CE$120)-COUNTA($G$120:AF$120)+1)-OFFSET(AF125,,,,COUNTA($G$120:$CE$120)-COUNTA($G$120:AF$120)+1))*(1+discount_rate),0)</f>
        <v>0</v>
      </c>
      <c r="AG159" s="1" cm="1">
        <f t="array" aca="1" ref="AG159" ca="1">IF(AND($B159=AG$28,$B159=$B160-1),NPV(discount_rate,OFFSET(AG124,,,,COUNTA($G$120:$CE$120)-COUNTA($G$120:AG$120)+1)-OFFSET(AG125,,,,COUNTA($G$120:$CE$120)-COUNTA($G$120:AG$120)+1))*(1+discount_rate),0)</f>
        <v>0</v>
      </c>
      <c r="AH159" s="1" cm="1">
        <f t="array" aca="1" ref="AH159" ca="1">IF(AND($B159=AH$28,$B159=$B160-1),NPV(discount_rate,OFFSET(AH124,,,,COUNTA($G$120:$CE$120)-COUNTA($G$120:AH$120)+1)-OFFSET(AH125,,,,COUNTA($G$120:$CE$120)-COUNTA($G$120:AH$120)+1))*(1+discount_rate),0)</f>
        <v>0</v>
      </c>
      <c r="AI159" s="1" cm="1">
        <f t="array" aca="1" ref="AI159" ca="1">IF(AND($B159=AI$28,$B159=$B160-1),NPV(discount_rate,OFFSET(AI124,,,,COUNTA($G$120:$CE$120)-COUNTA($G$120:AI$120)+1)-OFFSET(AI125,,,,COUNTA($G$120:$CE$120)-COUNTA($G$120:AI$120)+1))*(1+discount_rate),0)</f>
        <v>0</v>
      </c>
      <c r="AJ159" s="1" cm="1">
        <f t="array" aca="1" ref="AJ159" ca="1">IF(AND($B159=AJ$28,$B159=$B160-1),NPV(discount_rate,OFFSET(AJ124,,,,COUNTA($G$120:$CE$120)-COUNTA($G$120:AJ$120)+1)-OFFSET(AJ125,,,,COUNTA($G$120:$CE$120)-COUNTA($G$120:AJ$120)+1))*(1+discount_rate),0)</f>
        <v>0</v>
      </c>
      <c r="AK159" s="1" cm="1">
        <f t="array" aca="1" ref="AK159" ca="1">IF(AND($B159=AK$28,$B159=$B160-1),NPV(discount_rate,OFFSET(AK124,,,,COUNTA($G$120:$CE$120)-COUNTA($G$120:AK$120)+1)-OFFSET(AK125,,,,COUNTA($G$120:$CE$120)-COUNTA($G$120:AK$120)+1))*(1+discount_rate),0)</f>
        <v>0</v>
      </c>
      <c r="AL159" s="1" cm="1">
        <f t="array" aca="1" ref="AL159" ca="1">IF(AND($B159=AL$28,$B159=$B160-1),NPV(discount_rate,OFFSET(AL124,,,,COUNTA($G$120:$CE$120)-COUNTA($G$120:AL$120)+1)-OFFSET(AL125,,,,COUNTA($G$120:$CE$120)-COUNTA($G$120:AL$120)+1))*(1+discount_rate),0)</f>
        <v>0</v>
      </c>
      <c r="AM159" s="1" cm="1">
        <f t="array" aca="1" ref="AM159" ca="1">IF(AND($B159=AM$28,$B159=$B160-1),NPV(discount_rate,OFFSET(AM124,,,,COUNTA($G$120:$CE$120)-COUNTA($G$120:AM$120)+1)-OFFSET(AM125,,,,COUNTA($G$120:$CE$120)-COUNTA($G$120:AM$120)+1))*(1+discount_rate),0)</f>
        <v>0</v>
      </c>
      <c r="AN159" s="1" cm="1">
        <f t="array" aca="1" ref="AN159" ca="1">IF(AND($B159=AN$28,$B159=$B160-1),NPV(discount_rate,OFFSET(AN124,,,,COUNTA($G$120:$CE$120)-COUNTA($G$120:AN$120)+1)-OFFSET(AN125,,,,COUNTA($G$120:$CE$120)-COUNTA($G$120:AN$120)+1))*(1+discount_rate),0)</f>
        <v>0</v>
      </c>
      <c r="AO159" s="1" cm="1">
        <f t="array" aca="1" ref="AO159" ca="1">IF(AND($B159=AO$28,$B159=$B160-1),NPV(discount_rate,OFFSET(AO124,,,,COUNTA($G$120:$CE$120)-COUNTA($G$120:AO$120)+1)-OFFSET(AO125,,,,COUNTA($G$120:$CE$120)-COUNTA($G$120:AO$120)+1))*(1+discount_rate),0)</f>
        <v>0</v>
      </c>
      <c r="AP159" s="1" cm="1">
        <f t="array" aca="1" ref="AP159" ca="1">IF(AND($B159=AP$28,$B159=$B160-1),NPV(discount_rate,OFFSET(AP124,,,,COUNTA($G$120:$CE$120)-COUNTA($G$120:AP$120)+1)-OFFSET(AP125,,,,COUNTA($G$120:$CE$120)-COUNTA($G$120:AP$120)+1))*(1+discount_rate),0)</f>
        <v>0</v>
      </c>
      <c r="AQ159" s="1" cm="1">
        <f t="array" aca="1" ref="AQ159" ca="1">IF(AND($B159=AQ$28,$B159=$B160-1),NPV(discount_rate,OFFSET(AQ124,,,,COUNTA($G$120:$CE$120)-COUNTA($G$120:AQ$120)+1)-OFFSET(AQ125,,,,COUNTA($G$120:$CE$120)-COUNTA($G$120:AQ$120)+1))*(1+discount_rate),0)</f>
        <v>0</v>
      </c>
      <c r="AR159" s="1" cm="1">
        <f t="array" aca="1" ref="AR159" ca="1">IF(AND($B159=AR$28,$B159=$B160-1),NPV(discount_rate,OFFSET(AR124,,,,COUNTA($G$120:$CE$120)-COUNTA($G$120:AR$120)+1)-OFFSET(AR125,,,,COUNTA($G$120:$CE$120)-COUNTA($G$120:AR$120)+1))*(1+discount_rate),0)</f>
        <v>0</v>
      </c>
      <c r="AS159" s="1" cm="1">
        <f t="array" aca="1" ref="AS159" ca="1">IF(AND($B159=AS$28,$B159=$B160-1),NPV(discount_rate,OFFSET(AS124,,,,COUNTA($G$120:$CE$120)-COUNTA($G$120:AS$120)+1)-OFFSET(AS125,,,,COUNTA($G$120:$CE$120)-COUNTA($G$120:AS$120)+1))*(1+discount_rate),0)</f>
        <v>0</v>
      </c>
      <c r="AT159" s="1" cm="1">
        <f t="array" aca="1" ref="AT159" ca="1">IF(AND($B159=AT$28,$B159=$B160-1),NPV(discount_rate,OFFSET(AT124,,,,COUNTA($G$120:$CE$120)-COUNTA($G$120:AT$120)+1)-OFFSET(AT125,,,,COUNTA($G$120:$CE$120)-COUNTA($G$120:AT$120)+1))*(1+discount_rate),0)</f>
        <v>0</v>
      </c>
      <c r="AU159" s="1" cm="1">
        <f t="array" aca="1" ref="AU159" ca="1">IF(AND($B159=AU$28,$B159=$B160-1),NPV(discount_rate,OFFSET(AU124,,,,COUNTA($G$120:$CE$120)-COUNTA($G$120:AU$120)+1)-OFFSET(AU125,,,,COUNTA($G$120:$CE$120)-COUNTA($G$120:AU$120)+1))*(1+discount_rate),0)</f>
        <v>0</v>
      </c>
      <c r="AV159" s="1" cm="1">
        <f t="array" aca="1" ref="AV159" ca="1">IF(AND($B159=AV$28,$B159=$B160-1),NPV(discount_rate,OFFSET(AV124,,,,COUNTA($G$120:$CE$120)-COUNTA($G$120:AV$120)+1)-OFFSET(AV125,,,,COUNTA($G$120:$CE$120)-COUNTA($G$120:AV$120)+1))*(1+discount_rate),0)</f>
        <v>0</v>
      </c>
      <c r="AW159" s="1" cm="1">
        <f t="array" aca="1" ref="AW159" ca="1">IF(AND($B159=AW$28,$B159=$B160-1),NPV(discount_rate,OFFSET(AW124,,,,COUNTA($G$120:$CE$120)-COUNTA($G$120:AW$120)+1)-OFFSET(AW125,,,,COUNTA($G$120:$CE$120)-COUNTA($G$120:AW$120)+1))*(1+discount_rate),0)</f>
        <v>0</v>
      </c>
      <c r="AX159" s="1" cm="1">
        <f t="array" aca="1" ref="AX159" ca="1">IF(AND($B159=AX$28,$B159=$B160-1),NPV(discount_rate,OFFSET(AX124,,,,COUNTA($G$120:$CE$120)-COUNTA($G$120:AX$120)+1)-OFFSET(AX125,,,,COUNTA($G$120:$CE$120)-COUNTA($G$120:AX$120)+1))*(1+discount_rate),0)</f>
        <v>0</v>
      </c>
      <c r="AY159" s="1" cm="1">
        <f t="array" aca="1" ref="AY159" ca="1">IF(AND($B159=AY$28,$B159=$B160-1),NPV(discount_rate,OFFSET(AY124,,,,COUNTA($G$120:$CE$120)-COUNTA($G$120:AY$120)+1)-OFFSET(AY125,,,,COUNTA($G$120:$CE$120)-COUNTA($G$120:AY$120)+1))*(1+discount_rate),0)</f>
        <v>0</v>
      </c>
      <c r="AZ159" s="1" cm="1">
        <f t="array" aca="1" ref="AZ159" ca="1">IF(AND($B159=AZ$28,$B159=$B160-1),NPV(discount_rate,OFFSET(AZ124,,,,COUNTA($G$120:$CE$120)-COUNTA($G$120:AZ$120)+1)-OFFSET(AZ125,,,,COUNTA($G$120:$CE$120)-COUNTA($G$120:AZ$120)+1))*(1+discount_rate),0)</f>
        <v>0</v>
      </c>
      <c r="BA159" s="1" cm="1">
        <f t="array" aca="1" ref="BA159" ca="1">IF(AND($B159=BA$28,$B159=$B160-1),NPV(discount_rate,OFFSET(BA124,,,,COUNTA($G$120:$CE$120)-COUNTA($G$120:BA$120)+1)-OFFSET(BA125,,,,COUNTA($G$120:$CE$120)-COUNTA($G$120:BA$120)+1))*(1+discount_rate),0)</f>
        <v>0</v>
      </c>
      <c r="BB159" s="1" cm="1">
        <f t="array" aca="1" ref="BB159" ca="1">IF(AND($B159=BB$28,$B159=$B160-1),NPV(discount_rate,OFFSET(BB124,,,,COUNTA($G$120:$CE$120)-COUNTA($G$120:BB$120)+1)-OFFSET(BB125,,,,COUNTA($G$120:$CE$120)-COUNTA($G$120:BB$120)+1))*(1+discount_rate),0)</f>
        <v>0</v>
      </c>
      <c r="BC159" s="1" cm="1">
        <f t="array" aca="1" ref="BC159" ca="1">IF(AND($B159=BC$28,$B159=$B160-1),NPV(discount_rate,OFFSET(BC124,,,,COUNTA($G$120:$CE$120)-COUNTA($G$120:BC$120)+1)-OFFSET(BC125,,,,COUNTA($G$120:$CE$120)-COUNTA($G$120:BC$120)+1))*(1+discount_rate),0)</f>
        <v>0</v>
      </c>
      <c r="BD159" s="1" cm="1">
        <f t="array" aca="1" ref="BD159" ca="1">IF(AND($B159=BD$28,$B159=$B160-1),NPV(discount_rate,OFFSET(BD124,,,,COUNTA($G$120:$CE$120)-COUNTA($G$120:BD$120)+1)-OFFSET(BD125,,,,COUNTA($G$120:$CE$120)-COUNTA($G$120:BD$120)+1))*(1+discount_rate),0)</f>
        <v>0</v>
      </c>
      <c r="BE159" s="1" cm="1">
        <f t="array" aca="1" ref="BE159" ca="1">IF(AND($B159=BE$28,$B159=$B160-1),NPV(discount_rate,OFFSET(BE124,,,,COUNTA($G$120:$CE$120)-COUNTA($G$120:BE$120)+1)-OFFSET(BE125,,,,COUNTA($G$120:$CE$120)-COUNTA($G$120:BE$120)+1))*(1+discount_rate),0)</f>
        <v>0</v>
      </c>
      <c r="BF159" s="1" cm="1">
        <f t="array" aca="1" ref="BF159" ca="1">IF(AND($B159=BF$28,$B159=$B160-1),NPV(discount_rate,OFFSET(BF124,,,,COUNTA($G$120:$CE$120)-COUNTA($G$120:BF$120)+1)-OFFSET(BF125,,,,COUNTA($G$120:$CE$120)-COUNTA($G$120:BF$120)+1))*(1+discount_rate),0)</f>
        <v>0</v>
      </c>
      <c r="BG159" s="1" cm="1">
        <f t="array" aca="1" ref="BG159" ca="1">IF(AND($B159=BG$28,$B159=$B160-1),NPV(discount_rate,OFFSET(BG124,,,,COUNTA($G$120:$CE$120)-COUNTA($G$120:BG$120)+1)-OFFSET(BG125,,,,COUNTA($G$120:$CE$120)-COUNTA($G$120:BG$120)+1))*(1+discount_rate),0)</f>
        <v>0</v>
      </c>
      <c r="BH159" s="1" cm="1">
        <f t="array" aca="1" ref="BH159" ca="1">IF(AND($B159=BH$28,$B159=$B160-1),NPV(discount_rate,OFFSET(BH124,,,,COUNTA($G$120:$CE$120)-COUNTA($G$120:BH$120)+1)-OFFSET(BH125,,,,COUNTA($G$120:$CE$120)-COUNTA($G$120:BH$120)+1))*(1+discount_rate),0)</f>
        <v>0</v>
      </c>
      <c r="BI159" s="1" cm="1">
        <f t="array" aca="1" ref="BI159" ca="1">IF(AND($B159=BI$28,$B159=$B160-1),NPV(discount_rate,OFFSET(BI124,,,,COUNTA($G$120:$CE$120)-COUNTA($G$120:BI$120)+1)-OFFSET(BI125,,,,COUNTA($G$120:$CE$120)-COUNTA($G$120:BI$120)+1))*(1+discount_rate),0)</f>
        <v>0</v>
      </c>
      <c r="BJ159" s="1" cm="1">
        <f t="array" aca="1" ref="BJ159" ca="1">IF(AND($B159=BJ$28,$B159=$B160-1),NPV(discount_rate,OFFSET(BJ124,,,,COUNTA($G$120:$CE$120)-COUNTA($G$120:BJ$120)+1)-OFFSET(BJ125,,,,COUNTA($G$120:$CE$120)-COUNTA($G$120:BJ$120)+1))*(1+discount_rate),0)</f>
        <v>0</v>
      </c>
      <c r="BK159" s="1" cm="1">
        <f t="array" aca="1" ref="BK159" ca="1">IF(AND($B159=BK$28,$B159=$B160-1),NPV(discount_rate,OFFSET(BK124,,,,COUNTA($G$120:$CE$120)-COUNTA($G$120:BK$120)+1)-OFFSET(BK125,,,,COUNTA($G$120:$CE$120)-COUNTA($G$120:BK$120)+1))*(1+discount_rate),0)</f>
        <v>0</v>
      </c>
      <c r="BL159" s="1" cm="1">
        <f t="array" aca="1" ref="BL159" ca="1">IF(AND($B159=BL$28,$B159=$B160-1),NPV(discount_rate,OFFSET(BL124,,,,COUNTA($G$120:$CE$120)-COUNTA($G$120:BL$120)+1)-OFFSET(BL125,,,,COUNTA($G$120:$CE$120)-COUNTA($G$120:BL$120)+1))*(1+discount_rate),0)</f>
        <v>0</v>
      </c>
      <c r="BM159" s="1" cm="1">
        <f t="array" aca="1" ref="BM159" ca="1">IF(AND($B159=BM$28,$B159=$B160-1),NPV(discount_rate,OFFSET(BM124,,,,COUNTA($G$120:$CE$120)-COUNTA($G$120:BM$120)+1)-OFFSET(BM125,,,,COUNTA($G$120:$CE$120)-COUNTA($G$120:BM$120)+1))*(1+discount_rate),0)</f>
        <v>0</v>
      </c>
      <c r="BN159" s="1" cm="1">
        <f t="array" aca="1" ref="BN159" ca="1">IF(AND($B159=BN$28,$B159=$B160-1),NPV(discount_rate,OFFSET(BN124,,,,COUNTA($G$120:$CE$120)-COUNTA($G$120:BN$120)+1)-OFFSET(BN125,,,,COUNTA($G$120:$CE$120)-COUNTA($G$120:BN$120)+1))*(1+discount_rate),0)</f>
        <v>0</v>
      </c>
      <c r="BO159" s="1" cm="1">
        <f t="array" aca="1" ref="BO159" ca="1">IF(AND($B159=BO$28,$B159=$B160-1),NPV(discount_rate,OFFSET(BO124,,,,COUNTA($G$120:$CE$120)-COUNTA($G$120:BO$120)+1)-OFFSET(BO125,,,,COUNTA($G$120:$CE$120)-COUNTA($G$120:BO$120)+1))*(1+discount_rate),0)</f>
        <v>0</v>
      </c>
      <c r="BP159" s="1" cm="1">
        <f t="array" aca="1" ref="BP159" ca="1">IF(AND($B159=BP$28,$B159=$B160-1),NPV(discount_rate,OFFSET(BP124,,,,COUNTA($G$120:$CE$120)-COUNTA($G$120:BP$120)+1)-OFFSET(BP125,,,,COUNTA($G$120:$CE$120)-COUNTA($G$120:BP$120)+1))*(1+discount_rate),0)</f>
        <v>0</v>
      </c>
      <c r="BQ159" s="1" cm="1">
        <f t="array" aca="1" ref="BQ159" ca="1">IF(AND($B159=BQ$28,$B159=$B160-1),NPV(discount_rate,OFFSET(BQ124,,,,COUNTA($G$120:$CE$120)-COUNTA($G$120:BQ$120)+1)-OFFSET(BQ125,,,,COUNTA($G$120:$CE$120)-COUNTA($G$120:BQ$120)+1))*(1+discount_rate),0)</f>
        <v>0</v>
      </c>
      <c r="BR159" s="1" cm="1">
        <f t="array" aca="1" ref="BR159" ca="1">IF(AND($B159=BR$28,$B159=$B160-1),NPV(discount_rate,OFFSET(BR124,,,,COUNTA($G$120:$CE$120)-COUNTA($G$120:BR$120)+1)-OFFSET(BR125,,,,COUNTA($G$120:$CE$120)-COUNTA($G$120:BR$120)+1))*(1+discount_rate),0)</f>
        <v>0</v>
      </c>
      <c r="BS159" s="1" cm="1">
        <f t="array" aca="1" ref="BS159" ca="1">IF(AND($B159=BS$28,$B159=$B160-1),NPV(discount_rate,OFFSET(BS124,,,,COUNTA($G$120:$CE$120)-COUNTA($G$120:BS$120)+1)-OFFSET(BS125,,,,COUNTA($G$120:$CE$120)-COUNTA($G$120:BS$120)+1))*(1+discount_rate),0)</f>
        <v>0</v>
      </c>
      <c r="BT159" s="1" cm="1">
        <f t="array" aca="1" ref="BT159" ca="1">IF(AND($B159=BT$28,$B159=$B160-1),NPV(discount_rate,OFFSET(BT124,,,,COUNTA($G$120:$CE$120)-COUNTA($G$120:BT$120)+1)-OFFSET(BT125,,,,COUNTA($G$120:$CE$120)-COUNTA($G$120:BT$120)+1))*(1+discount_rate),0)</f>
        <v>0</v>
      </c>
      <c r="BU159" s="1" cm="1">
        <f t="array" aca="1" ref="BU159" ca="1">IF(AND($B159=BU$28,$B159=$B160-1),NPV(discount_rate,OFFSET(BU124,,,,COUNTA($G$120:$CE$120)-COUNTA($G$120:BU$120)+1)-OFFSET(BU125,,,,COUNTA($G$120:$CE$120)-COUNTA($G$120:BU$120)+1))*(1+discount_rate),0)</f>
        <v>0</v>
      </c>
      <c r="BV159" s="1" cm="1">
        <f t="array" aca="1" ref="BV159" ca="1">IF(AND($B159=BV$28,$B159=$B160-1),NPV(discount_rate,OFFSET(BV124,,,,COUNTA($G$120:$CE$120)-COUNTA($G$120:BV$120)+1)-OFFSET(BV125,,,,COUNTA($G$120:$CE$120)-COUNTA($G$120:BV$120)+1))*(1+discount_rate),0)</f>
        <v>0</v>
      </c>
      <c r="BW159" s="1" cm="1">
        <f t="array" aca="1" ref="BW159" ca="1">IF(AND($B159=BW$28,$B159=$B160-1),NPV(discount_rate,OFFSET(BW124,,,,COUNTA($G$120:$CE$120)-COUNTA($G$120:BW$120)+1)-OFFSET(BW125,,,,COUNTA($G$120:$CE$120)-COUNTA($G$120:BW$120)+1))*(1+discount_rate),0)</f>
        <v>0</v>
      </c>
      <c r="BX159" s="1" cm="1">
        <f t="array" aca="1" ref="BX159" ca="1">IF(AND($B159=BX$28,$B159=$B160-1),NPV(discount_rate,OFFSET(BX124,,,,COUNTA($G$120:$CE$120)-COUNTA($G$120:BX$120)+1)-OFFSET(BX125,,,,COUNTA($G$120:$CE$120)-COUNTA($G$120:BX$120)+1))*(1+discount_rate),0)</f>
        <v>0</v>
      </c>
      <c r="BY159" s="1" cm="1">
        <f t="array" aca="1" ref="BY159" ca="1">IF(AND($B159=BY$28,$B159=$B160-1),NPV(discount_rate,OFFSET(BY124,,,,COUNTA($G$120:$CE$120)-COUNTA($G$120:BY$120)+1)-OFFSET(BY125,,,,COUNTA($G$120:$CE$120)-COUNTA($G$120:BY$120)+1))*(1+discount_rate),0)</f>
        <v>0</v>
      </c>
      <c r="BZ159" s="1" cm="1">
        <f t="array" aca="1" ref="BZ159" ca="1">IF(AND($B159=BZ$28,$B159=$B160-1),NPV(discount_rate,OFFSET(BZ124,,,,COUNTA($G$120:$CE$120)-COUNTA($G$120:BZ$120)+1)-OFFSET(BZ125,,,,COUNTA($G$120:$CE$120)-COUNTA($G$120:BZ$120)+1))*(1+discount_rate),0)</f>
        <v>0</v>
      </c>
      <c r="CA159" s="1" cm="1">
        <f t="array" aca="1" ref="CA159" ca="1">IF(AND($B159=CA$28,$B159=$B160-1),NPV(discount_rate,OFFSET(CA124,,,,COUNTA($G$120:$CE$120)-COUNTA($G$120:CA$120)+1)-OFFSET(CA125,,,,COUNTA($G$120:$CE$120)-COUNTA($G$120:CA$120)+1))*(1+discount_rate),0)</f>
        <v>0</v>
      </c>
      <c r="CB159" s="1" cm="1">
        <f t="array" aca="1" ref="CB159" ca="1">IF(AND($B159=CB$28,$B159=$B160-1),NPV(discount_rate,OFFSET(CB124,,,,COUNTA($G$120:$CE$120)-COUNTA($G$120:CB$120)+1)-OFFSET(CB125,,,,COUNTA($G$120:$CE$120)-COUNTA($G$120:CB$120)+1))*(1+discount_rate),0)</f>
        <v>0</v>
      </c>
      <c r="CC159" s="1" cm="1">
        <f t="array" aca="1" ref="CC159" ca="1">IF(AND($B159=CC$28,$B159=$B160-1),NPV(discount_rate,OFFSET(CC124,,,,COUNTA($G$120:$CE$120)-COUNTA($G$120:CC$120)+1)-OFFSET(CC125,,,,COUNTA($G$120:$CE$120)-COUNTA($G$120:CC$120)+1))*(1+discount_rate),0)</f>
        <v>0</v>
      </c>
      <c r="CD159" s="1" cm="1">
        <f t="array" aca="1" ref="CD159" ca="1">IF(AND($B159=CD$28,$B159=$B160-1),NPV(discount_rate,OFFSET(CD124,,,,COUNTA($G$120:$CE$120)-COUNTA($G$120:CD$120)+1)-OFFSET(CD125,,,,COUNTA($G$120:$CE$120)-COUNTA($G$120:CD$120)+1))*(1+discount_rate),0)</f>
        <v>0</v>
      </c>
      <c r="CE159" s="1" cm="1">
        <f t="array" aca="1" ref="CE159" ca="1">IF(AND($B159=CE$28,$B159=$B160-1),NPV(discount_rate,OFFSET(CE124,,,,COUNTA($G$120:$CE$120)-COUNTA($G$120:CE$120)+1)-OFFSET(CE125,,,,COUNTA($G$120:$CE$120)-COUNTA($G$120:CE$120)+1))*(1+discount_rate),0)</f>
        <v>0</v>
      </c>
    </row>
    <row r="160" spans="2:83" x14ac:dyDescent="0.35">
      <c r="B160">
        <f t="shared" si="131"/>
        <v>2029</v>
      </c>
      <c r="D160" t="s">
        <v>29</v>
      </c>
      <c r="G160" s="1" cm="1">
        <f t="array" aca="1" ref="G160" ca="1">IF(AND($B160=G$28,$B160=$B161-1),NPV(discount_rate,OFFSET(G125,,,,COUNTA($G$120:$CE$120)-COUNTA($G$120:G$120)+1)-OFFSET(G126,,,,COUNTA($G$120:$CE$120)-COUNTA($G$120:G$120)+1))*(1+discount_rate),0)</f>
        <v>0</v>
      </c>
      <c r="H160" s="1" cm="1">
        <f t="array" aca="1" ref="H160" ca="1">IF(AND($B160=H$28,$B160=$B161-1),NPV(discount_rate,OFFSET(H125,,,,COUNTA($G$120:$CE$120)-COUNTA($G$120:H$120)+1)-OFFSET(H126,,,,COUNTA($G$120:$CE$120)-COUNTA($G$120:H$120)+1))*(1+discount_rate),0)</f>
        <v>0</v>
      </c>
      <c r="I160" s="1" cm="1">
        <f t="array" aca="1" ref="I160" ca="1">IF(AND($B160=I$28,$B160=$B161-1),NPV(discount_rate,OFFSET(I125,,,,COUNTA($G$120:$CE$120)-COUNTA($G$120:I$120)+1)-OFFSET(I126,,,,COUNTA($G$120:$CE$120)-COUNTA($G$120:I$120)+1))*(1+discount_rate),0)</f>
        <v>0</v>
      </c>
      <c r="J160" s="1" cm="1">
        <f t="array" aca="1" ref="J160" ca="1">IF(AND($B160=J$28,$B160=$B161-1),NPV(discount_rate,OFFSET(J125,,,,COUNTA($G$120:$CE$120)-COUNTA($G$120:J$120)+1)-OFFSET(J126,,,,COUNTA($G$120:$CE$120)-COUNTA($G$120:J$120)+1))*(1+discount_rate),0)</f>
        <v>0</v>
      </c>
      <c r="K160" s="1" cm="1">
        <f t="array" aca="1" ref="K160" ca="1">IF(AND($B160=K$28,$B160=$B161-1),NPV(discount_rate,OFFSET(K125,,,,COUNTA($G$120:$CE$120)-COUNTA($G$120:K$120)+1)-OFFSET(K126,,,,COUNTA($G$120:$CE$120)-COUNTA($G$120:K$120)+1))*(1+discount_rate),0)</f>
        <v>0</v>
      </c>
      <c r="L160" s="1" cm="1">
        <f t="array" aca="1" ref="L160" ca="1">IF(AND($B160=L$28,$B160=$B161-1),NPV(discount_rate,OFFSET(L125,,,,COUNTA($G$120:$CE$120)-COUNTA($G$120:L$120)+1)-OFFSET(L126,,,,COUNTA($G$120:$CE$120)-COUNTA($G$120:L$120)+1))*(1+discount_rate),0)</f>
        <v>642.4590981170461</v>
      </c>
      <c r="M160" s="1" cm="1">
        <f t="array" aca="1" ref="M160" ca="1">IF(AND($B160=M$28,$B160=$B161-1),NPV(discount_rate,OFFSET(M125,,,,COUNTA($G$120:$CE$120)-COUNTA($G$120:M$120)+1)-OFFSET(M126,,,,COUNTA($G$120:$CE$120)-COUNTA($G$120:M$120)+1))*(1+discount_rate),0)</f>
        <v>0</v>
      </c>
      <c r="N160" s="1" cm="1">
        <f t="array" aca="1" ref="N160" ca="1">IF(AND($B160=N$28,$B160=$B161-1),NPV(discount_rate,OFFSET(N125,,,,COUNTA($G$120:$CE$120)-COUNTA($G$120:N$120)+1)-OFFSET(N126,,,,COUNTA($G$120:$CE$120)-COUNTA($G$120:N$120)+1))*(1+discount_rate),0)</f>
        <v>0</v>
      </c>
      <c r="O160" s="1" cm="1">
        <f t="array" aca="1" ref="O160" ca="1">IF(AND($B160=O$28,$B160=$B161-1),NPV(discount_rate,OFFSET(O125,,,,COUNTA($G$120:$CE$120)-COUNTA($G$120:O$120)+1)-OFFSET(O126,,,,COUNTA($G$120:$CE$120)-COUNTA($G$120:O$120)+1))*(1+discount_rate),0)</f>
        <v>0</v>
      </c>
      <c r="P160" s="1" cm="1">
        <f t="array" aca="1" ref="P160" ca="1">IF(AND($B160=P$28,$B160=$B161-1),NPV(discount_rate,OFFSET(P125,,,,COUNTA($G$120:$CE$120)-COUNTA($G$120:P$120)+1)-OFFSET(P126,,,,COUNTA($G$120:$CE$120)-COUNTA($G$120:P$120)+1))*(1+discount_rate),0)</f>
        <v>0</v>
      </c>
      <c r="Q160" s="1" cm="1">
        <f t="array" aca="1" ref="Q160" ca="1">IF(AND($B160=Q$28,$B160=$B161-1),NPV(discount_rate,OFFSET(Q125,,,,COUNTA($G$120:$CE$120)-COUNTA($G$120:Q$120)+1)-OFFSET(Q126,,,,COUNTA($G$120:$CE$120)-COUNTA($G$120:Q$120)+1))*(1+discount_rate),0)</f>
        <v>0</v>
      </c>
      <c r="R160" s="1" cm="1">
        <f t="array" aca="1" ref="R160" ca="1">IF(AND($B160=R$28,$B160=$B161-1),NPV(discount_rate,OFFSET(R125,,,,COUNTA($G$120:$CE$120)-COUNTA($G$120:R$120)+1)-OFFSET(R126,,,,COUNTA($G$120:$CE$120)-COUNTA($G$120:R$120)+1))*(1+discount_rate),0)</f>
        <v>0</v>
      </c>
      <c r="S160" s="1" cm="1">
        <f t="array" aca="1" ref="S160" ca="1">IF(AND($B160=S$28,$B160=$B161-1),NPV(discount_rate,OFFSET(S125,,,,COUNTA($G$120:$CE$120)-COUNTA($G$120:S$120)+1)-OFFSET(S126,,,,COUNTA($G$120:$CE$120)-COUNTA($G$120:S$120)+1))*(1+discount_rate),0)</f>
        <v>0</v>
      </c>
      <c r="T160" s="1" cm="1">
        <f t="array" aca="1" ref="T160" ca="1">IF(AND($B160=T$28,$B160=$B161-1),NPV(discount_rate,OFFSET(T125,,,,COUNTA($G$120:$CE$120)-COUNTA($G$120:T$120)+1)-OFFSET(T126,,,,COUNTA($G$120:$CE$120)-COUNTA($G$120:T$120)+1))*(1+discount_rate),0)</f>
        <v>0</v>
      </c>
      <c r="U160" s="1" cm="1">
        <f t="array" aca="1" ref="U160" ca="1">IF(AND($B160=U$28,$B160=$B161-1),NPV(discount_rate,OFFSET(U125,,,,COUNTA($G$120:$CE$120)-COUNTA($G$120:U$120)+1)-OFFSET(U126,,,,COUNTA($G$120:$CE$120)-COUNTA($G$120:U$120)+1))*(1+discount_rate),0)</f>
        <v>0</v>
      </c>
      <c r="V160" s="1" cm="1">
        <f t="array" aca="1" ref="V160" ca="1">IF(AND($B160=V$28,$B160=$B161-1),NPV(discount_rate,OFFSET(V125,,,,COUNTA($G$120:$CE$120)-COUNTA($G$120:V$120)+1)-OFFSET(V126,,,,COUNTA($G$120:$CE$120)-COUNTA($G$120:V$120)+1))*(1+discount_rate),0)</f>
        <v>0</v>
      </c>
      <c r="W160" s="1" cm="1">
        <f t="array" aca="1" ref="W160" ca="1">IF(AND($B160=W$28,$B160=$B161-1),NPV(discount_rate,OFFSET(W125,,,,COUNTA($G$120:$CE$120)-COUNTA($G$120:W$120)+1)-OFFSET(W126,,,,COUNTA($G$120:$CE$120)-COUNTA($G$120:W$120)+1))*(1+discount_rate),0)</f>
        <v>0</v>
      </c>
      <c r="X160" s="1" cm="1">
        <f t="array" aca="1" ref="X160" ca="1">IF(AND($B160=X$28,$B160=$B161-1),NPV(discount_rate,OFFSET(X125,,,,COUNTA($G$120:$CE$120)-COUNTA($G$120:X$120)+1)-OFFSET(X126,,,,COUNTA($G$120:$CE$120)-COUNTA($G$120:X$120)+1))*(1+discount_rate),0)</f>
        <v>0</v>
      </c>
      <c r="Y160" s="1" cm="1">
        <f t="array" aca="1" ref="Y160" ca="1">IF(AND($B160=Y$28,$B160=$B161-1),NPV(discount_rate,OFFSET(Y125,,,,COUNTA($G$120:$CE$120)-COUNTA($G$120:Y$120)+1)-OFFSET(Y126,,,,COUNTA($G$120:$CE$120)-COUNTA($G$120:Y$120)+1))*(1+discount_rate),0)</f>
        <v>0</v>
      </c>
      <c r="Z160" s="1" cm="1">
        <f t="array" aca="1" ref="Z160" ca="1">IF(AND($B160=Z$28,$B160=$B161-1),NPV(discount_rate,OFFSET(Z125,,,,COUNTA($G$120:$CE$120)-COUNTA($G$120:Z$120)+1)-OFFSET(Z126,,,,COUNTA($G$120:$CE$120)-COUNTA($G$120:Z$120)+1))*(1+discount_rate),0)</f>
        <v>0</v>
      </c>
      <c r="AA160" s="1" cm="1">
        <f t="array" aca="1" ref="AA160" ca="1">IF(AND($B160=AA$28,$B160=$B161-1),NPV(discount_rate,OFFSET(AA125,,,,COUNTA($G$120:$CE$120)-COUNTA($G$120:AA$120)+1)-OFFSET(AA126,,,,COUNTA($G$120:$CE$120)-COUNTA($G$120:AA$120)+1))*(1+discount_rate),0)</f>
        <v>0</v>
      </c>
      <c r="AB160" s="1" cm="1">
        <f t="array" aca="1" ref="AB160" ca="1">IF(AND($B160=AB$28,$B160=$B161-1),NPV(discount_rate,OFFSET(AB125,,,,COUNTA($G$120:$CE$120)-COUNTA($G$120:AB$120)+1)-OFFSET(AB126,,,,COUNTA($G$120:$CE$120)-COUNTA($G$120:AB$120)+1))*(1+discount_rate),0)</f>
        <v>0</v>
      </c>
      <c r="AC160" s="1" cm="1">
        <f t="array" aca="1" ref="AC160" ca="1">IF(AND($B160=AC$28,$B160=$B161-1),NPV(discount_rate,OFFSET(AC125,,,,COUNTA($G$120:$CE$120)-COUNTA($G$120:AC$120)+1)-OFFSET(AC126,,,,COUNTA($G$120:$CE$120)-COUNTA($G$120:AC$120)+1))*(1+discount_rate),0)</f>
        <v>0</v>
      </c>
      <c r="AD160" s="1" cm="1">
        <f t="array" aca="1" ref="AD160" ca="1">IF(AND($B160=AD$28,$B160=$B161-1),NPV(discount_rate,OFFSET(AD125,,,,COUNTA($G$120:$CE$120)-COUNTA($G$120:AD$120)+1)-OFFSET(AD126,,,,COUNTA($G$120:$CE$120)-COUNTA($G$120:AD$120)+1))*(1+discount_rate),0)</f>
        <v>0</v>
      </c>
      <c r="AE160" s="1" cm="1">
        <f t="array" aca="1" ref="AE160" ca="1">IF(AND($B160=AE$28,$B160=$B161-1),NPV(discount_rate,OFFSET(AE125,,,,COUNTA($G$120:$CE$120)-COUNTA($G$120:AE$120)+1)-OFFSET(AE126,,,,COUNTA($G$120:$CE$120)-COUNTA($G$120:AE$120)+1))*(1+discount_rate),0)</f>
        <v>0</v>
      </c>
      <c r="AF160" s="1" cm="1">
        <f t="array" aca="1" ref="AF160" ca="1">IF(AND($B160=AF$28,$B160=$B161-1),NPV(discount_rate,OFFSET(AF125,,,,COUNTA($G$120:$CE$120)-COUNTA($G$120:AF$120)+1)-OFFSET(AF126,,,,COUNTA($G$120:$CE$120)-COUNTA($G$120:AF$120)+1))*(1+discount_rate),0)</f>
        <v>0</v>
      </c>
      <c r="AG160" s="1" cm="1">
        <f t="array" aca="1" ref="AG160" ca="1">IF(AND($B160=AG$28,$B160=$B161-1),NPV(discount_rate,OFFSET(AG125,,,,COUNTA($G$120:$CE$120)-COUNTA($G$120:AG$120)+1)-OFFSET(AG126,,,,COUNTA($G$120:$CE$120)-COUNTA($G$120:AG$120)+1))*(1+discount_rate),0)</f>
        <v>0</v>
      </c>
      <c r="AH160" s="1" cm="1">
        <f t="array" aca="1" ref="AH160" ca="1">IF(AND($B160=AH$28,$B160=$B161-1),NPV(discount_rate,OFFSET(AH125,,,,COUNTA($G$120:$CE$120)-COUNTA($G$120:AH$120)+1)-OFFSET(AH126,,,,COUNTA($G$120:$CE$120)-COUNTA($G$120:AH$120)+1))*(1+discount_rate),0)</f>
        <v>0</v>
      </c>
      <c r="AI160" s="1" cm="1">
        <f t="array" aca="1" ref="AI160" ca="1">IF(AND($B160=AI$28,$B160=$B161-1),NPV(discount_rate,OFFSET(AI125,,,,COUNTA($G$120:$CE$120)-COUNTA($G$120:AI$120)+1)-OFFSET(AI126,,,,COUNTA($G$120:$CE$120)-COUNTA($G$120:AI$120)+1))*(1+discount_rate),0)</f>
        <v>0</v>
      </c>
      <c r="AJ160" s="1" cm="1">
        <f t="array" aca="1" ref="AJ160" ca="1">IF(AND($B160=AJ$28,$B160=$B161-1),NPV(discount_rate,OFFSET(AJ125,,,,COUNTA($G$120:$CE$120)-COUNTA($G$120:AJ$120)+1)-OFFSET(AJ126,,,,COUNTA($G$120:$CE$120)-COUNTA($G$120:AJ$120)+1))*(1+discount_rate),0)</f>
        <v>0</v>
      </c>
      <c r="AK160" s="1" cm="1">
        <f t="array" aca="1" ref="AK160" ca="1">IF(AND($B160=AK$28,$B160=$B161-1),NPV(discount_rate,OFFSET(AK125,,,,COUNTA($G$120:$CE$120)-COUNTA($G$120:AK$120)+1)-OFFSET(AK126,,,,COUNTA($G$120:$CE$120)-COUNTA($G$120:AK$120)+1))*(1+discount_rate),0)</f>
        <v>0</v>
      </c>
      <c r="AL160" s="1" cm="1">
        <f t="array" aca="1" ref="AL160" ca="1">IF(AND($B160=AL$28,$B160=$B161-1),NPV(discount_rate,OFFSET(AL125,,,,COUNTA($G$120:$CE$120)-COUNTA($G$120:AL$120)+1)-OFFSET(AL126,,,,COUNTA($G$120:$CE$120)-COUNTA($G$120:AL$120)+1))*(1+discount_rate),0)</f>
        <v>0</v>
      </c>
      <c r="AM160" s="1" cm="1">
        <f t="array" aca="1" ref="AM160" ca="1">IF(AND($B160=AM$28,$B160=$B161-1),NPV(discount_rate,OFFSET(AM125,,,,COUNTA($G$120:$CE$120)-COUNTA($G$120:AM$120)+1)-OFFSET(AM126,,,,COUNTA($G$120:$CE$120)-COUNTA($G$120:AM$120)+1))*(1+discount_rate),0)</f>
        <v>0</v>
      </c>
      <c r="AN160" s="1" cm="1">
        <f t="array" aca="1" ref="AN160" ca="1">IF(AND($B160=AN$28,$B160=$B161-1),NPV(discount_rate,OFFSET(AN125,,,,COUNTA($G$120:$CE$120)-COUNTA($G$120:AN$120)+1)-OFFSET(AN126,,,,COUNTA($G$120:$CE$120)-COUNTA($G$120:AN$120)+1))*(1+discount_rate),0)</f>
        <v>0</v>
      </c>
      <c r="AO160" s="1" cm="1">
        <f t="array" aca="1" ref="AO160" ca="1">IF(AND($B160=AO$28,$B160=$B161-1),NPV(discount_rate,OFFSET(AO125,,,,COUNTA($G$120:$CE$120)-COUNTA($G$120:AO$120)+1)-OFFSET(AO126,,,,COUNTA($G$120:$CE$120)-COUNTA($G$120:AO$120)+1))*(1+discount_rate),0)</f>
        <v>0</v>
      </c>
      <c r="AP160" s="1" cm="1">
        <f t="array" aca="1" ref="AP160" ca="1">IF(AND($B160=AP$28,$B160=$B161-1),NPV(discount_rate,OFFSET(AP125,,,,COUNTA($G$120:$CE$120)-COUNTA($G$120:AP$120)+1)-OFFSET(AP126,,,,COUNTA($G$120:$CE$120)-COUNTA($G$120:AP$120)+1))*(1+discount_rate),0)</f>
        <v>0</v>
      </c>
      <c r="AQ160" s="1" cm="1">
        <f t="array" aca="1" ref="AQ160" ca="1">IF(AND($B160=AQ$28,$B160=$B161-1),NPV(discount_rate,OFFSET(AQ125,,,,COUNTA($G$120:$CE$120)-COUNTA($G$120:AQ$120)+1)-OFFSET(AQ126,,,,COUNTA($G$120:$CE$120)-COUNTA($G$120:AQ$120)+1))*(1+discount_rate),0)</f>
        <v>0</v>
      </c>
      <c r="AR160" s="1" cm="1">
        <f t="array" aca="1" ref="AR160" ca="1">IF(AND($B160=AR$28,$B160=$B161-1),NPV(discount_rate,OFFSET(AR125,,,,COUNTA($G$120:$CE$120)-COUNTA($G$120:AR$120)+1)-OFFSET(AR126,,,,COUNTA($G$120:$CE$120)-COUNTA($G$120:AR$120)+1))*(1+discount_rate),0)</f>
        <v>0</v>
      </c>
      <c r="AS160" s="1" cm="1">
        <f t="array" aca="1" ref="AS160" ca="1">IF(AND($B160=AS$28,$B160=$B161-1),NPV(discount_rate,OFFSET(AS125,,,,COUNTA($G$120:$CE$120)-COUNTA($G$120:AS$120)+1)-OFFSET(AS126,,,,COUNTA($G$120:$CE$120)-COUNTA($G$120:AS$120)+1))*(1+discount_rate),0)</f>
        <v>0</v>
      </c>
      <c r="AT160" s="1" cm="1">
        <f t="array" aca="1" ref="AT160" ca="1">IF(AND($B160=AT$28,$B160=$B161-1),NPV(discount_rate,OFFSET(AT125,,,,COUNTA($G$120:$CE$120)-COUNTA($G$120:AT$120)+1)-OFFSET(AT126,,,,COUNTA($G$120:$CE$120)-COUNTA($G$120:AT$120)+1))*(1+discount_rate),0)</f>
        <v>0</v>
      </c>
      <c r="AU160" s="1" cm="1">
        <f t="array" aca="1" ref="AU160" ca="1">IF(AND($B160=AU$28,$B160=$B161-1),NPV(discount_rate,OFFSET(AU125,,,,COUNTA($G$120:$CE$120)-COUNTA($G$120:AU$120)+1)-OFFSET(AU126,,,,COUNTA($G$120:$CE$120)-COUNTA($G$120:AU$120)+1))*(1+discount_rate),0)</f>
        <v>0</v>
      </c>
      <c r="AV160" s="1" cm="1">
        <f t="array" aca="1" ref="AV160" ca="1">IF(AND($B160=AV$28,$B160=$B161-1),NPV(discount_rate,OFFSET(AV125,,,,COUNTA($G$120:$CE$120)-COUNTA($G$120:AV$120)+1)-OFFSET(AV126,,,,COUNTA($G$120:$CE$120)-COUNTA($G$120:AV$120)+1))*(1+discount_rate),0)</f>
        <v>0</v>
      </c>
      <c r="AW160" s="1" cm="1">
        <f t="array" aca="1" ref="AW160" ca="1">IF(AND($B160=AW$28,$B160=$B161-1),NPV(discount_rate,OFFSET(AW125,,,,COUNTA($G$120:$CE$120)-COUNTA($G$120:AW$120)+1)-OFFSET(AW126,,,,COUNTA($G$120:$CE$120)-COUNTA($G$120:AW$120)+1))*(1+discount_rate),0)</f>
        <v>0</v>
      </c>
      <c r="AX160" s="1" cm="1">
        <f t="array" aca="1" ref="AX160" ca="1">IF(AND($B160=AX$28,$B160=$B161-1),NPV(discount_rate,OFFSET(AX125,,,,COUNTA($G$120:$CE$120)-COUNTA($G$120:AX$120)+1)-OFFSET(AX126,,,,COUNTA($G$120:$CE$120)-COUNTA($G$120:AX$120)+1))*(1+discount_rate),0)</f>
        <v>0</v>
      </c>
      <c r="AY160" s="1" cm="1">
        <f t="array" aca="1" ref="AY160" ca="1">IF(AND($B160=AY$28,$B160=$B161-1),NPV(discount_rate,OFFSET(AY125,,,,COUNTA($G$120:$CE$120)-COUNTA($G$120:AY$120)+1)-OFFSET(AY126,,,,COUNTA($G$120:$CE$120)-COUNTA($G$120:AY$120)+1))*(1+discount_rate),0)</f>
        <v>0</v>
      </c>
      <c r="AZ160" s="1" cm="1">
        <f t="array" aca="1" ref="AZ160" ca="1">IF(AND($B160=AZ$28,$B160=$B161-1),NPV(discount_rate,OFFSET(AZ125,,,,COUNTA($G$120:$CE$120)-COUNTA($G$120:AZ$120)+1)-OFFSET(AZ126,,,,COUNTA($G$120:$CE$120)-COUNTA($G$120:AZ$120)+1))*(1+discount_rate),0)</f>
        <v>0</v>
      </c>
      <c r="BA160" s="1" cm="1">
        <f t="array" aca="1" ref="BA160" ca="1">IF(AND($B160=BA$28,$B160=$B161-1),NPV(discount_rate,OFFSET(BA125,,,,COUNTA($G$120:$CE$120)-COUNTA($G$120:BA$120)+1)-OFFSET(BA126,,,,COUNTA($G$120:$CE$120)-COUNTA($G$120:BA$120)+1))*(1+discount_rate),0)</f>
        <v>0</v>
      </c>
      <c r="BB160" s="1" cm="1">
        <f t="array" aca="1" ref="BB160" ca="1">IF(AND($B160=BB$28,$B160=$B161-1),NPV(discount_rate,OFFSET(BB125,,,,COUNTA($G$120:$CE$120)-COUNTA($G$120:BB$120)+1)-OFFSET(BB126,,,,COUNTA($G$120:$CE$120)-COUNTA($G$120:BB$120)+1))*(1+discount_rate),0)</f>
        <v>0</v>
      </c>
      <c r="BC160" s="1" cm="1">
        <f t="array" aca="1" ref="BC160" ca="1">IF(AND($B160=BC$28,$B160=$B161-1),NPV(discount_rate,OFFSET(BC125,,,,COUNTA($G$120:$CE$120)-COUNTA($G$120:BC$120)+1)-OFFSET(BC126,,,,COUNTA($G$120:$CE$120)-COUNTA($G$120:BC$120)+1))*(1+discount_rate),0)</f>
        <v>0</v>
      </c>
      <c r="BD160" s="1" cm="1">
        <f t="array" aca="1" ref="BD160" ca="1">IF(AND($B160=BD$28,$B160=$B161-1),NPV(discount_rate,OFFSET(BD125,,,,COUNTA($G$120:$CE$120)-COUNTA($G$120:BD$120)+1)-OFFSET(BD126,,,,COUNTA($G$120:$CE$120)-COUNTA($G$120:BD$120)+1))*(1+discount_rate),0)</f>
        <v>0</v>
      </c>
      <c r="BE160" s="1" cm="1">
        <f t="array" aca="1" ref="BE160" ca="1">IF(AND($B160=BE$28,$B160=$B161-1),NPV(discount_rate,OFFSET(BE125,,,,COUNTA($G$120:$CE$120)-COUNTA($G$120:BE$120)+1)-OFFSET(BE126,,,,COUNTA($G$120:$CE$120)-COUNTA($G$120:BE$120)+1))*(1+discount_rate),0)</f>
        <v>0</v>
      </c>
      <c r="BF160" s="1" cm="1">
        <f t="array" aca="1" ref="BF160" ca="1">IF(AND($B160=BF$28,$B160=$B161-1),NPV(discount_rate,OFFSET(BF125,,,,COUNTA($G$120:$CE$120)-COUNTA($G$120:BF$120)+1)-OFFSET(BF126,,,,COUNTA($G$120:$CE$120)-COUNTA($G$120:BF$120)+1))*(1+discount_rate),0)</f>
        <v>0</v>
      </c>
      <c r="BG160" s="1" cm="1">
        <f t="array" aca="1" ref="BG160" ca="1">IF(AND($B160=BG$28,$B160=$B161-1),NPV(discount_rate,OFFSET(BG125,,,,COUNTA($G$120:$CE$120)-COUNTA($G$120:BG$120)+1)-OFFSET(BG126,,,,COUNTA($G$120:$CE$120)-COUNTA($G$120:BG$120)+1))*(1+discount_rate),0)</f>
        <v>0</v>
      </c>
      <c r="BH160" s="1" cm="1">
        <f t="array" aca="1" ref="BH160" ca="1">IF(AND($B160=BH$28,$B160=$B161-1),NPV(discount_rate,OFFSET(BH125,,,,COUNTA($G$120:$CE$120)-COUNTA($G$120:BH$120)+1)-OFFSET(BH126,,,,COUNTA($G$120:$CE$120)-COUNTA($G$120:BH$120)+1))*(1+discount_rate),0)</f>
        <v>0</v>
      </c>
      <c r="BI160" s="1" cm="1">
        <f t="array" aca="1" ref="BI160" ca="1">IF(AND($B160=BI$28,$B160=$B161-1),NPV(discount_rate,OFFSET(BI125,,,,COUNTA($G$120:$CE$120)-COUNTA($G$120:BI$120)+1)-OFFSET(BI126,,,,COUNTA($G$120:$CE$120)-COUNTA($G$120:BI$120)+1))*(1+discount_rate),0)</f>
        <v>0</v>
      </c>
      <c r="BJ160" s="1" cm="1">
        <f t="array" aca="1" ref="BJ160" ca="1">IF(AND($B160=BJ$28,$B160=$B161-1),NPV(discount_rate,OFFSET(BJ125,,,,COUNTA($G$120:$CE$120)-COUNTA($G$120:BJ$120)+1)-OFFSET(BJ126,,,,COUNTA($G$120:$CE$120)-COUNTA($G$120:BJ$120)+1))*(1+discount_rate),0)</f>
        <v>0</v>
      </c>
      <c r="BK160" s="1" cm="1">
        <f t="array" aca="1" ref="BK160" ca="1">IF(AND($B160=BK$28,$B160=$B161-1),NPV(discount_rate,OFFSET(BK125,,,,COUNTA($G$120:$CE$120)-COUNTA($G$120:BK$120)+1)-OFFSET(BK126,,,,COUNTA($G$120:$CE$120)-COUNTA($G$120:BK$120)+1))*(1+discount_rate),0)</f>
        <v>0</v>
      </c>
      <c r="BL160" s="1" cm="1">
        <f t="array" aca="1" ref="BL160" ca="1">IF(AND($B160=BL$28,$B160=$B161-1),NPV(discount_rate,OFFSET(BL125,,,,COUNTA($G$120:$CE$120)-COUNTA($G$120:BL$120)+1)-OFFSET(BL126,,,,COUNTA($G$120:$CE$120)-COUNTA($G$120:BL$120)+1))*(1+discount_rate),0)</f>
        <v>0</v>
      </c>
      <c r="BM160" s="1" cm="1">
        <f t="array" aca="1" ref="BM160" ca="1">IF(AND($B160=BM$28,$B160=$B161-1),NPV(discount_rate,OFFSET(BM125,,,,COUNTA($G$120:$CE$120)-COUNTA($G$120:BM$120)+1)-OFFSET(BM126,,,,COUNTA($G$120:$CE$120)-COUNTA($G$120:BM$120)+1))*(1+discount_rate),0)</f>
        <v>0</v>
      </c>
      <c r="BN160" s="1" cm="1">
        <f t="array" aca="1" ref="BN160" ca="1">IF(AND($B160=BN$28,$B160=$B161-1),NPV(discount_rate,OFFSET(BN125,,,,COUNTA($G$120:$CE$120)-COUNTA($G$120:BN$120)+1)-OFFSET(BN126,,,,COUNTA($G$120:$CE$120)-COUNTA($G$120:BN$120)+1))*(1+discount_rate),0)</f>
        <v>0</v>
      </c>
      <c r="BO160" s="1" cm="1">
        <f t="array" aca="1" ref="BO160" ca="1">IF(AND($B160=BO$28,$B160=$B161-1),NPV(discount_rate,OFFSET(BO125,,,,COUNTA($G$120:$CE$120)-COUNTA($G$120:BO$120)+1)-OFFSET(BO126,,,,COUNTA($G$120:$CE$120)-COUNTA($G$120:BO$120)+1))*(1+discount_rate),0)</f>
        <v>0</v>
      </c>
      <c r="BP160" s="1" cm="1">
        <f t="array" aca="1" ref="BP160" ca="1">IF(AND($B160=BP$28,$B160=$B161-1),NPV(discount_rate,OFFSET(BP125,,,,COUNTA($G$120:$CE$120)-COUNTA($G$120:BP$120)+1)-OFFSET(BP126,,,,COUNTA($G$120:$CE$120)-COUNTA($G$120:BP$120)+1))*(1+discount_rate),0)</f>
        <v>0</v>
      </c>
      <c r="BQ160" s="1" cm="1">
        <f t="array" aca="1" ref="BQ160" ca="1">IF(AND($B160=BQ$28,$B160=$B161-1),NPV(discount_rate,OFFSET(BQ125,,,,COUNTA($G$120:$CE$120)-COUNTA($G$120:BQ$120)+1)-OFFSET(BQ126,,,,COUNTA($G$120:$CE$120)-COUNTA($G$120:BQ$120)+1))*(1+discount_rate),0)</f>
        <v>0</v>
      </c>
      <c r="BR160" s="1" cm="1">
        <f t="array" aca="1" ref="BR160" ca="1">IF(AND($B160=BR$28,$B160=$B161-1),NPV(discount_rate,OFFSET(BR125,,,,COUNTA($G$120:$CE$120)-COUNTA($G$120:BR$120)+1)-OFFSET(BR126,,,,COUNTA($G$120:$CE$120)-COUNTA($G$120:BR$120)+1))*(1+discount_rate),0)</f>
        <v>0</v>
      </c>
      <c r="BS160" s="1" cm="1">
        <f t="array" aca="1" ref="BS160" ca="1">IF(AND($B160=BS$28,$B160=$B161-1),NPV(discount_rate,OFFSET(BS125,,,,COUNTA($G$120:$CE$120)-COUNTA($G$120:BS$120)+1)-OFFSET(BS126,,,,COUNTA($G$120:$CE$120)-COUNTA($G$120:BS$120)+1))*(1+discount_rate),0)</f>
        <v>0</v>
      </c>
      <c r="BT160" s="1" cm="1">
        <f t="array" aca="1" ref="BT160" ca="1">IF(AND($B160=BT$28,$B160=$B161-1),NPV(discount_rate,OFFSET(BT125,,,,COUNTA($G$120:$CE$120)-COUNTA($G$120:BT$120)+1)-OFFSET(BT126,,,,COUNTA($G$120:$CE$120)-COUNTA($G$120:BT$120)+1))*(1+discount_rate),0)</f>
        <v>0</v>
      </c>
      <c r="BU160" s="1" cm="1">
        <f t="array" aca="1" ref="BU160" ca="1">IF(AND($B160=BU$28,$B160=$B161-1),NPV(discount_rate,OFFSET(BU125,,,,COUNTA($G$120:$CE$120)-COUNTA($G$120:BU$120)+1)-OFFSET(BU126,,,,COUNTA($G$120:$CE$120)-COUNTA($G$120:BU$120)+1))*(1+discount_rate),0)</f>
        <v>0</v>
      </c>
      <c r="BV160" s="1" cm="1">
        <f t="array" aca="1" ref="BV160" ca="1">IF(AND($B160=BV$28,$B160=$B161-1),NPV(discount_rate,OFFSET(BV125,,,,COUNTA($G$120:$CE$120)-COUNTA($G$120:BV$120)+1)-OFFSET(BV126,,,,COUNTA($G$120:$CE$120)-COUNTA($G$120:BV$120)+1))*(1+discount_rate),0)</f>
        <v>0</v>
      </c>
      <c r="BW160" s="1" cm="1">
        <f t="array" aca="1" ref="BW160" ca="1">IF(AND($B160=BW$28,$B160=$B161-1),NPV(discount_rate,OFFSET(BW125,,,,COUNTA($G$120:$CE$120)-COUNTA($G$120:BW$120)+1)-OFFSET(BW126,,,,COUNTA($G$120:$CE$120)-COUNTA($G$120:BW$120)+1))*(1+discount_rate),0)</f>
        <v>0</v>
      </c>
      <c r="BX160" s="1" cm="1">
        <f t="array" aca="1" ref="BX160" ca="1">IF(AND($B160=BX$28,$B160=$B161-1),NPV(discount_rate,OFFSET(BX125,,,,COUNTA($G$120:$CE$120)-COUNTA($G$120:BX$120)+1)-OFFSET(BX126,,,,COUNTA($G$120:$CE$120)-COUNTA($G$120:BX$120)+1))*(1+discount_rate),0)</f>
        <v>0</v>
      </c>
      <c r="BY160" s="1" cm="1">
        <f t="array" aca="1" ref="BY160" ca="1">IF(AND($B160=BY$28,$B160=$B161-1),NPV(discount_rate,OFFSET(BY125,,,,COUNTA($G$120:$CE$120)-COUNTA($G$120:BY$120)+1)-OFFSET(BY126,,,,COUNTA($G$120:$CE$120)-COUNTA($G$120:BY$120)+1))*(1+discount_rate),0)</f>
        <v>0</v>
      </c>
      <c r="BZ160" s="1" cm="1">
        <f t="array" aca="1" ref="BZ160" ca="1">IF(AND($B160=BZ$28,$B160=$B161-1),NPV(discount_rate,OFFSET(BZ125,,,,COUNTA($G$120:$CE$120)-COUNTA($G$120:BZ$120)+1)-OFFSET(BZ126,,,,COUNTA($G$120:$CE$120)-COUNTA($G$120:BZ$120)+1))*(1+discount_rate),0)</f>
        <v>0</v>
      </c>
      <c r="CA160" s="1" cm="1">
        <f t="array" aca="1" ref="CA160" ca="1">IF(AND($B160=CA$28,$B160=$B161-1),NPV(discount_rate,OFFSET(CA125,,,,COUNTA($G$120:$CE$120)-COUNTA($G$120:CA$120)+1)-OFFSET(CA126,,,,COUNTA($G$120:$CE$120)-COUNTA($G$120:CA$120)+1))*(1+discount_rate),0)</f>
        <v>0</v>
      </c>
      <c r="CB160" s="1" cm="1">
        <f t="array" aca="1" ref="CB160" ca="1">IF(AND($B160=CB$28,$B160=$B161-1),NPV(discount_rate,OFFSET(CB125,,,,COUNTA($G$120:$CE$120)-COUNTA($G$120:CB$120)+1)-OFFSET(CB126,,,,COUNTA($G$120:$CE$120)-COUNTA($G$120:CB$120)+1))*(1+discount_rate),0)</f>
        <v>0</v>
      </c>
      <c r="CC160" s="1" cm="1">
        <f t="array" aca="1" ref="CC160" ca="1">IF(AND($B160=CC$28,$B160=$B161-1),NPV(discount_rate,OFFSET(CC125,,,,COUNTA($G$120:$CE$120)-COUNTA($G$120:CC$120)+1)-OFFSET(CC126,,,,COUNTA($G$120:$CE$120)-COUNTA($G$120:CC$120)+1))*(1+discount_rate),0)</f>
        <v>0</v>
      </c>
      <c r="CD160" s="1" cm="1">
        <f t="array" aca="1" ref="CD160" ca="1">IF(AND($B160=CD$28,$B160=$B161-1),NPV(discount_rate,OFFSET(CD125,,,,COUNTA($G$120:$CE$120)-COUNTA($G$120:CD$120)+1)-OFFSET(CD126,,,,COUNTA($G$120:$CE$120)-COUNTA($G$120:CD$120)+1))*(1+discount_rate),0)</f>
        <v>0</v>
      </c>
      <c r="CE160" s="1" cm="1">
        <f t="array" aca="1" ref="CE160" ca="1">IF(AND($B160=CE$28,$B160=$B161-1),NPV(discount_rate,OFFSET(CE125,,,,COUNTA($G$120:$CE$120)-COUNTA($G$120:CE$120)+1)-OFFSET(CE126,,,,COUNTA($G$120:$CE$120)-COUNTA($G$120:CE$120)+1))*(1+discount_rate),0)</f>
        <v>0</v>
      </c>
    </row>
    <row r="161" spans="2:83" x14ac:dyDescent="0.35">
      <c r="B161">
        <f t="shared" si="131"/>
        <v>2030</v>
      </c>
      <c r="D161" t="s">
        <v>29</v>
      </c>
      <c r="G161" s="1" cm="1">
        <f t="array" aca="1" ref="G161" ca="1">IF(AND($B161=G$28,$B161=$B162-1),NPV(discount_rate,OFFSET(G126,,,,COUNTA($G$120:$CE$120)-COUNTA($G$120:G$120)+1)-OFFSET(G127,,,,COUNTA($G$120:$CE$120)-COUNTA($G$120:G$120)+1))*(1+discount_rate),0)</f>
        <v>0</v>
      </c>
      <c r="H161" s="1" cm="1">
        <f t="array" aca="1" ref="H161" ca="1">IF(AND($B161=H$28,$B161=$B162-1),NPV(discount_rate,OFFSET(H126,,,,COUNTA($G$120:$CE$120)-COUNTA($G$120:H$120)+1)-OFFSET(H127,,,,COUNTA($G$120:$CE$120)-COUNTA($G$120:H$120)+1))*(1+discount_rate),0)</f>
        <v>0</v>
      </c>
      <c r="I161" s="1" cm="1">
        <f t="array" aca="1" ref="I161" ca="1">IF(AND($B161=I$28,$B161=$B162-1),NPV(discount_rate,OFFSET(I126,,,,COUNTA($G$120:$CE$120)-COUNTA($G$120:I$120)+1)-OFFSET(I127,,,,COUNTA($G$120:$CE$120)-COUNTA($G$120:I$120)+1))*(1+discount_rate),0)</f>
        <v>0</v>
      </c>
      <c r="J161" s="1" cm="1">
        <f t="array" aca="1" ref="J161" ca="1">IF(AND($B161=J$28,$B161=$B162-1),NPV(discount_rate,OFFSET(J126,,,,COUNTA($G$120:$CE$120)-COUNTA($G$120:J$120)+1)-OFFSET(J127,,,,COUNTA($G$120:$CE$120)-COUNTA($G$120:J$120)+1))*(1+discount_rate),0)</f>
        <v>0</v>
      </c>
      <c r="K161" s="1" cm="1">
        <f t="array" aca="1" ref="K161" ca="1">IF(AND($B161=K$28,$B161=$B162-1),NPV(discount_rate,OFFSET(K126,,,,COUNTA($G$120:$CE$120)-COUNTA($G$120:K$120)+1)-OFFSET(K127,,,,COUNTA($G$120:$CE$120)-COUNTA($G$120:K$120)+1))*(1+discount_rate),0)</f>
        <v>0</v>
      </c>
      <c r="L161" s="1" cm="1">
        <f t="array" aca="1" ref="L161" ca="1">IF(AND($B161=L$28,$B161=$B162-1),NPV(discount_rate,OFFSET(L126,,,,COUNTA($G$120:$CE$120)-COUNTA($G$120:L$120)+1)-OFFSET(L127,,,,COUNTA($G$120:$CE$120)-COUNTA($G$120:L$120)+1))*(1+discount_rate),0)</f>
        <v>0</v>
      </c>
      <c r="M161" s="1" cm="1">
        <f t="array" aca="1" ref="M161" ca="1">IF(AND($B161=M$28,$B161=$B162-1),NPV(discount_rate,OFFSET(M126,,,,COUNTA($G$120:$CE$120)-COUNTA($G$120:M$120)+1)-OFFSET(M127,,,,COUNTA($G$120:$CE$120)-COUNTA($G$120:M$120)+1))*(1+discount_rate),0)</f>
        <v>576.60547890235296</v>
      </c>
      <c r="N161" s="1" cm="1">
        <f t="array" aca="1" ref="N161" ca="1">IF(AND($B161=N$28,$B161=$B162-1),NPV(discount_rate,OFFSET(N126,,,,COUNTA($G$120:$CE$120)-COUNTA($G$120:N$120)+1)-OFFSET(N127,,,,COUNTA($G$120:$CE$120)-COUNTA($G$120:N$120)+1))*(1+discount_rate),0)</f>
        <v>0</v>
      </c>
      <c r="O161" s="1" cm="1">
        <f t="array" aca="1" ref="O161" ca="1">IF(AND($B161=O$28,$B161=$B162-1),NPV(discount_rate,OFFSET(O126,,,,COUNTA($G$120:$CE$120)-COUNTA($G$120:O$120)+1)-OFFSET(O127,,,,COUNTA($G$120:$CE$120)-COUNTA($G$120:O$120)+1))*(1+discount_rate),0)</f>
        <v>0</v>
      </c>
      <c r="P161" s="1" cm="1">
        <f t="array" aca="1" ref="P161" ca="1">IF(AND($B161=P$28,$B161=$B162-1),NPV(discount_rate,OFFSET(P126,,,,COUNTA($G$120:$CE$120)-COUNTA($G$120:P$120)+1)-OFFSET(P127,,,,COUNTA($G$120:$CE$120)-COUNTA($G$120:P$120)+1))*(1+discount_rate),0)</f>
        <v>0</v>
      </c>
      <c r="Q161" s="1" cm="1">
        <f t="array" aca="1" ref="Q161" ca="1">IF(AND($B161=Q$28,$B161=$B162-1),NPV(discount_rate,OFFSET(Q126,,,,COUNTA($G$120:$CE$120)-COUNTA($G$120:Q$120)+1)-OFFSET(Q127,,,,COUNTA($G$120:$CE$120)-COUNTA($G$120:Q$120)+1))*(1+discount_rate),0)</f>
        <v>0</v>
      </c>
      <c r="R161" s="1" cm="1">
        <f t="array" aca="1" ref="R161" ca="1">IF(AND($B161=R$28,$B161=$B162-1),NPV(discount_rate,OFFSET(R126,,,,COUNTA($G$120:$CE$120)-COUNTA($G$120:R$120)+1)-OFFSET(R127,,,,COUNTA($G$120:$CE$120)-COUNTA($G$120:R$120)+1))*(1+discount_rate),0)</f>
        <v>0</v>
      </c>
      <c r="S161" s="1" cm="1">
        <f t="array" aca="1" ref="S161" ca="1">IF(AND($B161=S$28,$B161=$B162-1),NPV(discount_rate,OFFSET(S126,,,,COUNTA($G$120:$CE$120)-COUNTA($G$120:S$120)+1)-OFFSET(S127,,,,COUNTA($G$120:$CE$120)-COUNTA($G$120:S$120)+1))*(1+discount_rate),0)</f>
        <v>0</v>
      </c>
      <c r="T161" s="1" cm="1">
        <f t="array" aca="1" ref="T161" ca="1">IF(AND($B161=T$28,$B161=$B162-1),NPV(discount_rate,OFFSET(T126,,,,COUNTA($G$120:$CE$120)-COUNTA($G$120:T$120)+1)-OFFSET(T127,,,,COUNTA($G$120:$CE$120)-COUNTA($G$120:T$120)+1))*(1+discount_rate),0)</f>
        <v>0</v>
      </c>
      <c r="U161" s="1" cm="1">
        <f t="array" aca="1" ref="U161" ca="1">IF(AND($B161=U$28,$B161=$B162-1),NPV(discount_rate,OFFSET(U126,,,,COUNTA($G$120:$CE$120)-COUNTA($G$120:U$120)+1)-OFFSET(U127,,,,COUNTA($G$120:$CE$120)-COUNTA($G$120:U$120)+1))*(1+discount_rate),0)</f>
        <v>0</v>
      </c>
      <c r="V161" s="1" cm="1">
        <f t="array" aca="1" ref="V161" ca="1">IF(AND($B161=V$28,$B161=$B162-1),NPV(discount_rate,OFFSET(V126,,,,COUNTA($G$120:$CE$120)-COUNTA($G$120:V$120)+1)-OFFSET(V127,,,,COUNTA($G$120:$CE$120)-COUNTA($G$120:V$120)+1))*(1+discount_rate),0)</f>
        <v>0</v>
      </c>
      <c r="W161" s="1" cm="1">
        <f t="array" aca="1" ref="W161" ca="1">IF(AND($B161=W$28,$B161=$B162-1),NPV(discount_rate,OFFSET(W126,,,,COUNTA($G$120:$CE$120)-COUNTA($G$120:W$120)+1)-OFFSET(W127,,,,COUNTA($G$120:$CE$120)-COUNTA($G$120:W$120)+1))*(1+discount_rate),0)</f>
        <v>0</v>
      </c>
      <c r="X161" s="1" cm="1">
        <f t="array" aca="1" ref="X161" ca="1">IF(AND($B161=X$28,$B161=$B162-1),NPV(discount_rate,OFFSET(X126,,,,COUNTA($G$120:$CE$120)-COUNTA($G$120:X$120)+1)-OFFSET(X127,,,,COUNTA($G$120:$CE$120)-COUNTA($G$120:X$120)+1))*(1+discount_rate),0)</f>
        <v>0</v>
      </c>
      <c r="Y161" s="1" cm="1">
        <f t="array" aca="1" ref="Y161" ca="1">IF(AND($B161=Y$28,$B161=$B162-1),NPV(discount_rate,OFFSET(Y126,,,,COUNTA($G$120:$CE$120)-COUNTA($G$120:Y$120)+1)-OFFSET(Y127,,,,COUNTA($G$120:$CE$120)-COUNTA($G$120:Y$120)+1))*(1+discount_rate),0)</f>
        <v>0</v>
      </c>
      <c r="Z161" s="1" cm="1">
        <f t="array" aca="1" ref="Z161" ca="1">IF(AND($B161=Z$28,$B161=$B162-1),NPV(discount_rate,OFFSET(Z126,,,,COUNTA($G$120:$CE$120)-COUNTA($G$120:Z$120)+1)-OFFSET(Z127,,,,COUNTA($G$120:$CE$120)-COUNTA($G$120:Z$120)+1))*(1+discount_rate),0)</f>
        <v>0</v>
      </c>
      <c r="AA161" s="1" cm="1">
        <f t="array" aca="1" ref="AA161" ca="1">IF(AND($B161=AA$28,$B161=$B162-1),NPV(discount_rate,OFFSET(AA126,,,,COUNTA($G$120:$CE$120)-COUNTA($G$120:AA$120)+1)-OFFSET(AA127,,,,COUNTA($G$120:$CE$120)-COUNTA($G$120:AA$120)+1))*(1+discount_rate),0)</f>
        <v>0</v>
      </c>
      <c r="AB161" s="1" cm="1">
        <f t="array" aca="1" ref="AB161" ca="1">IF(AND($B161=AB$28,$B161=$B162-1),NPV(discount_rate,OFFSET(AB126,,,,COUNTA($G$120:$CE$120)-COUNTA($G$120:AB$120)+1)-OFFSET(AB127,,,,COUNTA($G$120:$CE$120)-COUNTA($G$120:AB$120)+1))*(1+discount_rate),0)</f>
        <v>0</v>
      </c>
      <c r="AC161" s="1" cm="1">
        <f t="array" aca="1" ref="AC161" ca="1">IF(AND($B161=AC$28,$B161=$B162-1),NPV(discount_rate,OFFSET(AC126,,,,COUNTA($G$120:$CE$120)-COUNTA($G$120:AC$120)+1)-OFFSET(AC127,,,,COUNTA($G$120:$CE$120)-COUNTA($G$120:AC$120)+1))*(1+discount_rate),0)</f>
        <v>0</v>
      </c>
      <c r="AD161" s="1" cm="1">
        <f t="array" aca="1" ref="AD161" ca="1">IF(AND($B161=AD$28,$B161=$B162-1),NPV(discount_rate,OFFSET(AD126,,,,COUNTA($G$120:$CE$120)-COUNTA($G$120:AD$120)+1)-OFFSET(AD127,,,,COUNTA($G$120:$CE$120)-COUNTA($G$120:AD$120)+1))*(1+discount_rate),0)</f>
        <v>0</v>
      </c>
      <c r="AE161" s="1" cm="1">
        <f t="array" aca="1" ref="AE161" ca="1">IF(AND($B161=AE$28,$B161=$B162-1),NPV(discount_rate,OFFSET(AE126,,,,COUNTA($G$120:$CE$120)-COUNTA($G$120:AE$120)+1)-OFFSET(AE127,,,,COUNTA($G$120:$CE$120)-COUNTA($G$120:AE$120)+1))*(1+discount_rate),0)</f>
        <v>0</v>
      </c>
      <c r="AF161" s="1" cm="1">
        <f t="array" aca="1" ref="AF161" ca="1">IF(AND($B161=AF$28,$B161=$B162-1),NPV(discount_rate,OFFSET(AF126,,,,COUNTA($G$120:$CE$120)-COUNTA($G$120:AF$120)+1)-OFFSET(AF127,,,,COUNTA($G$120:$CE$120)-COUNTA($G$120:AF$120)+1))*(1+discount_rate),0)</f>
        <v>0</v>
      </c>
      <c r="AG161" s="1" cm="1">
        <f t="array" aca="1" ref="AG161" ca="1">IF(AND($B161=AG$28,$B161=$B162-1),NPV(discount_rate,OFFSET(AG126,,,,COUNTA($G$120:$CE$120)-COUNTA($G$120:AG$120)+1)-OFFSET(AG127,,,,COUNTA($G$120:$CE$120)-COUNTA($G$120:AG$120)+1))*(1+discount_rate),0)</f>
        <v>0</v>
      </c>
      <c r="AH161" s="1" cm="1">
        <f t="array" aca="1" ref="AH161" ca="1">IF(AND($B161=AH$28,$B161=$B162-1),NPV(discount_rate,OFFSET(AH126,,,,COUNTA($G$120:$CE$120)-COUNTA($G$120:AH$120)+1)-OFFSET(AH127,,,,COUNTA($G$120:$CE$120)-COUNTA($G$120:AH$120)+1))*(1+discount_rate),0)</f>
        <v>0</v>
      </c>
      <c r="AI161" s="1" cm="1">
        <f t="array" aca="1" ref="AI161" ca="1">IF(AND($B161=AI$28,$B161=$B162-1),NPV(discount_rate,OFFSET(AI126,,,,COUNTA($G$120:$CE$120)-COUNTA($G$120:AI$120)+1)-OFFSET(AI127,,,,COUNTA($G$120:$CE$120)-COUNTA($G$120:AI$120)+1))*(1+discount_rate),0)</f>
        <v>0</v>
      </c>
      <c r="AJ161" s="1" cm="1">
        <f t="array" aca="1" ref="AJ161" ca="1">IF(AND($B161=AJ$28,$B161=$B162-1),NPV(discount_rate,OFFSET(AJ126,,,,COUNTA($G$120:$CE$120)-COUNTA($G$120:AJ$120)+1)-OFFSET(AJ127,,,,COUNTA($G$120:$CE$120)-COUNTA($G$120:AJ$120)+1))*(1+discount_rate),0)</f>
        <v>0</v>
      </c>
      <c r="AK161" s="1" cm="1">
        <f t="array" aca="1" ref="AK161" ca="1">IF(AND($B161=AK$28,$B161=$B162-1),NPV(discount_rate,OFFSET(AK126,,,,COUNTA($G$120:$CE$120)-COUNTA($G$120:AK$120)+1)-OFFSET(AK127,,,,COUNTA($G$120:$CE$120)-COUNTA($G$120:AK$120)+1))*(1+discount_rate),0)</f>
        <v>0</v>
      </c>
      <c r="AL161" s="1" cm="1">
        <f t="array" aca="1" ref="AL161" ca="1">IF(AND($B161=AL$28,$B161=$B162-1),NPV(discount_rate,OFFSET(AL126,,,,COUNTA($G$120:$CE$120)-COUNTA($G$120:AL$120)+1)-OFFSET(AL127,,,,COUNTA($G$120:$CE$120)-COUNTA($G$120:AL$120)+1))*(1+discount_rate),0)</f>
        <v>0</v>
      </c>
      <c r="AM161" s="1" cm="1">
        <f t="array" aca="1" ref="AM161" ca="1">IF(AND($B161=AM$28,$B161=$B162-1),NPV(discount_rate,OFFSET(AM126,,,,COUNTA($G$120:$CE$120)-COUNTA($G$120:AM$120)+1)-OFFSET(AM127,,,,COUNTA($G$120:$CE$120)-COUNTA($G$120:AM$120)+1))*(1+discount_rate),0)</f>
        <v>0</v>
      </c>
      <c r="AN161" s="1" cm="1">
        <f t="array" aca="1" ref="AN161" ca="1">IF(AND($B161=AN$28,$B161=$B162-1),NPV(discount_rate,OFFSET(AN126,,,,COUNTA($G$120:$CE$120)-COUNTA($G$120:AN$120)+1)-OFFSET(AN127,,,,COUNTA($G$120:$CE$120)-COUNTA($G$120:AN$120)+1))*(1+discount_rate),0)</f>
        <v>0</v>
      </c>
      <c r="AO161" s="1" cm="1">
        <f t="array" aca="1" ref="AO161" ca="1">IF(AND($B161=AO$28,$B161=$B162-1),NPV(discount_rate,OFFSET(AO126,,,,COUNTA($G$120:$CE$120)-COUNTA($G$120:AO$120)+1)-OFFSET(AO127,,,,COUNTA($G$120:$CE$120)-COUNTA($G$120:AO$120)+1))*(1+discount_rate),0)</f>
        <v>0</v>
      </c>
      <c r="AP161" s="1" cm="1">
        <f t="array" aca="1" ref="AP161" ca="1">IF(AND($B161=AP$28,$B161=$B162-1),NPV(discount_rate,OFFSET(AP126,,,,COUNTA($G$120:$CE$120)-COUNTA($G$120:AP$120)+1)-OFFSET(AP127,,,,COUNTA($G$120:$CE$120)-COUNTA($G$120:AP$120)+1))*(1+discount_rate),0)</f>
        <v>0</v>
      </c>
      <c r="AQ161" s="1" cm="1">
        <f t="array" aca="1" ref="AQ161" ca="1">IF(AND($B161=AQ$28,$B161=$B162-1),NPV(discount_rate,OFFSET(AQ126,,,,COUNTA($G$120:$CE$120)-COUNTA($G$120:AQ$120)+1)-OFFSET(AQ127,,,,COUNTA($G$120:$CE$120)-COUNTA($G$120:AQ$120)+1))*(1+discount_rate),0)</f>
        <v>0</v>
      </c>
      <c r="AR161" s="1" cm="1">
        <f t="array" aca="1" ref="AR161" ca="1">IF(AND($B161=AR$28,$B161=$B162-1),NPV(discount_rate,OFFSET(AR126,,,,COUNTA($G$120:$CE$120)-COUNTA($G$120:AR$120)+1)-OFFSET(AR127,,,,COUNTA($G$120:$CE$120)-COUNTA($G$120:AR$120)+1))*(1+discount_rate),0)</f>
        <v>0</v>
      </c>
      <c r="AS161" s="1" cm="1">
        <f t="array" aca="1" ref="AS161" ca="1">IF(AND($B161=AS$28,$B161=$B162-1),NPV(discount_rate,OFFSET(AS126,,,,COUNTA($G$120:$CE$120)-COUNTA($G$120:AS$120)+1)-OFFSET(AS127,,,,COUNTA($G$120:$CE$120)-COUNTA($G$120:AS$120)+1))*(1+discount_rate),0)</f>
        <v>0</v>
      </c>
      <c r="AT161" s="1" cm="1">
        <f t="array" aca="1" ref="AT161" ca="1">IF(AND($B161=AT$28,$B161=$B162-1),NPV(discount_rate,OFFSET(AT126,,,,COUNTA($G$120:$CE$120)-COUNTA($G$120:AT$120)+1)-OFFSET(AT127,,,,COUNTA($G$120:$CE$120)-COUNTA($G$120:AT$120)+1))*(1+discount_rate),0)</f>
        <v>0</v>
      </c>
      <c r="AU161" s="1" cm="1">
        <f t="array" aca="1" ref="AU161" ca="1">IF(AND($B161=AU$28,$B161=$B162-1),NPV(discount_rate,OFFSET(AU126,,,,COUNTA($G$120:$CE$120)-COUNTA($G$120:AU$120)+1)-OFFSET(AU127,,,,COUNTA($G$120:$CE$120)-COUNTA($G$120:AU$120)+1))*(1+discount_rate),0)</f>
        <v>0</v>
      </c>
      <c r="AV161" s="1" cm="1">
        <f t="array" aca="1" ref="AV161" ca="1">IF(AND($B161=AV$28,$B161=$B162-1),NPV(discount_rate,OFFSET(AV126,,,,COUNTA($G$120:$CE$120)-COUNTA($G$120:AV$120)+1)-OFFSET(AV127,,,,COUNTA($G$120:$CE$120)-COUNTA($G$120:AV$120)+1))*(1+discount_rate),0)</f>
        <v>0</v>
      </c>
      <c r="AW161" s="1" cm="1">
        <f t="array" aca="1" ref="AW161" ca="1">IF(AND($B161=AW$28,$B161=$B162-1),NPV(discount_rate,OFFSET(AW126,,,,COUNTA($G$120:$CE$120)-COUNTA($G$120:AW$120)+1)-OFFSET(AW127,,,,COUNTA($G$120:$CE$120)-COUNTA($G$120:AW$120)+1))*(1+discount_rate),0)</f>
        <v>0</v>
      </c>
      <c r="AX161" s="1" cm="1">
        <f t="array" aca="1" ref="AX161" ca="1">IF(AND($B161=AX$28,$B161=$B162-1),NPV(discount_rate,OFFSET(AX126,,,,COUNTA($G$120:$CE$120)-COUNTA($G$120:AX$120)+1)-OFFSET(AX127,,,,COUNTA($G$120:$CE$120)-COUNTA($G$120:AX$120)+1))*(1+discount_rate),0)</f>
        <v>0</v>
      </c>
      <c r="AY161" s="1" cm="1">
        <f t="array" aca="1" ref="AY161" ca="1">IF(AND($B161=AY$28,$B161=$B162-1),NPV(discount_rate,OFFSET(AY126,,,,COUNTA($G$120:$CE$120)-COUNTA($G$120:AY$120)+1)-OFFSET(AY127,,,,COUNTA($G$120:$CE$120)-COUNTA($G$120:AY$120)+1))*(1+discount_rate),0)</f>
        <v>0</v>
      </c>
      <c r="AZ161" s="1" cm="1">
        <f t="array" aca="1" ref="AZ161" ca="1">IF(AND($B161=AZ$28,$B161=$B162-1),NPV(discount_rate,OFFSET(AZ126,,,,COUNTA($G$120:$CE$120)-COUNTA($G$120:AZ$120)+1)-OFFSET(AZ127,,,,COUNTA($G$120:$CE$120)-COUNTA($G$120:AZ$120)+1))*(1+discount_rate),0)</f>
        <v>0</v>
      </c>
      <c r="BA161" s="1" cm="1">
        <f t="array" aca="1" ref="BA161" ca="1">IF(AND($B161=BA$28,$B161=$B162-1),NPV(discount_rate,OFFSET(BA126,,,,COUNTA($G$120:$CE$120)-COUNTA($G$120:BA$120)+1)-OFFSET(BA127,,,,COUNTA($G$120:$CE$120)-COUNTA($G$120:BA$120)+1))*(1+discount_rate),0)</f>
        <v>0</v>
      </c>
      <c r="BB161" s="1" cm="1">
        <f t="array" aca="1" ref="BB161" ca="1">IF(AND($B161=BB$28,$B161=$B162-1),NPV(discount_rate,OFFSET(BB126,,,,COUNTA($G$120:$CE$120)-COUNTA($G$120:BB$120)+1)-OFFSET(BB127,,,,COUNTA($G$120:$CE$120)-COUNTA($G$120:BB$120)+1))*(1+discount_rate),0)</f>
        <v>0</v>
      </c>
      <c r="BC161" s="1" cm="1">
        <f t="array" aca="1" ref="BC161" ca="1">IF(AND($B161=BC$28,$B161=$B162-1),NPV(discount_rate,OFFSET(BC126,,,,COUNTA($G$120:$CE$120)-COUNTA($G$120:BC$120)+1)-OFFSET(BC127,,,,COUNTA($G$120:$CE$120)-COUNTA($G$120:BC$120)+1))*(1+discount_rate),0)</f>
        <v>0</v>
      </c>
      <c r="BD161" s="1" cm="1">
        <f t="array" aca="1" ref="BD161" ca="1">IF(AND($B161=BD$28,$B161=$B162-1),NPV(discount_rate,OFFSET(BD126,,,,COUNTA($G$120:$CE$120)-COUNTA($G$120:BD$120)+1)-OFFSET(BD127,,,,COUNTA($G$120:$CE$120)-COUNTA($G$120:BD$120)+1))*(1+discount_rate),0)</f>
        <v>0</v>
      </c>
      <c r="BE161" s="1" cm="1">
        <f t="array" aca="1" ref="BE161" ca="1">IF(AND($B161=BE$28,$B161=$B162-1),NPV(discount_rate,OFFSET(BE126,,,,COUNTA($G$120:$CE$120)-COUNTA($G$120:BE$120)+1)-OFFSET(BE127,,,,COUNTA($G$120:$CE$120)-COUNTA($G$120:BE$120)+1))*(1+discount_rate),0)</f>
        <v>0</v>
      </c>
      <c r="BF161" s="1" cm="1">
        <f t="array" aca="1" ref="BF161" ca="1">IF(AND($B161=BF$28,$B161=$B162-1),NPV(discount_rate,OFFSET(BF126,,,,COUNTA($G$120:$CE$120)-COUNTA($G$120:BF$120)+1)-OFFSET(BF127,,,,COUNTA($G$120:$CE$120)-COUNTA($G$120:BF$120)+1))*(1+discount_rate),0)</f>
        <v>0</v>
      </c>
      <c r="BG161" s="1" cm="1">
        <f t="array" aca="1" ref="BG161" ca="1">IF(AND($B161=BG$28,$B161=$B162-1),NPV(discount_rate,OFFSET(BG126,,,,COUNTA($G$120:$CE$120)-COUNTA($G$120:BG$120)+1)-OFFSET(BG127,,,,COUNTA($G$120:$CE$120)-COUNTA($G$120:BG$120)+1))*(1+discount_rate),0)</f>
        <v>0</v>
      </c>
      <c r="BH161" s="1" cm="1">
        <f t="array" aca="1" ref="BH161" ca="1">IF(AND($B161=BH$28,$B161=$B162-1),NPV(discount_rate,OFFSET(BH126,,,,COUNTA($G$120:$CE$120)-COUNTA($G$120:BH$120)+1)-OFFSET(BH127,,,,COUNTA($G$120:$CE$120)-COUNTA($G$120:BH$120)+1))*(1+discount_rate),0)</f>
        <v>0</v>
      </c>
      <c r="BI161" s="1" cm="1">
        <f t="array" aca="1" ref="BI161" ca="1">IF(AND($B161=BI$28,$B161=$B162-1),NPV(discount_rate,OFFSET(BI126,,,,COUNTA($G$120:$CE$120)-COUNTA($G$120:BI$120)+1)-OFFSET(BI127,,,,COUNTA($G$120:$CE$120)-COUNTA($G$120:BI$120)+1))*(1+discount_rate),0)</f>
        <v>0</v>
      </c>
      <c r="BJ161" s="1" cm="1">
        <f t="array" aca="1" ref="BJ161" ca="1">IF(AND($B161=BJ$28,$B161=$B162-1),NPV(discount_rate,OFFSET(BJ126,,,,COUNTA($G$120:$CE$120)-COUNTA($G$120:BJ$120)+1)-OFFSET(BJ127,,,,COUNTA($G$120:$CE$120)-COUNTA($G$120:BJ$120)+1))*(1+discount_rate),0)</f>
        <v>0</v>
      </c>
      <c r="BK161" s="1" cm="1">
        <f t="array" aca="1" ref="BK161" ca="1">IF(AND($B161=BK$28,$B161=$B162-1),NPV(discount_rate,OFFSET(BK126,,,,COUNTA($G$120:$CE$120)-COUNTA($G$120:BK$120)+1)-OFFSET(BK127,,,,COUNTA($G$120:$CE$120)-COUNTA($G$120:BK$120)+1))*(1+discount_rate),0)</f>
        <v>0</v>
      </c>
      <c r="BL161" s="1" cm="1">
        <f t="array" aca="1" ref="BL161" ca="1">IF(AND($B161=BL$28,$B161=$B162-1),NPV(discount_rate,OFFSET(BL126,,,,COUNTA($G$120:$CE$120)-COUNTA($G$120:BL$120)+1)-OFFSET(BL127,,,,COUNTA($G$120:$CE$120)-COUNTA($G$120:BL$120)+1))*(1+discount_rate),0)</f>
        <v>0</v>
      </c>
      <c r="BM161" s="1" cm="1">
        <f t="array" aca="1" ref="BM161" ca="1">IF(AND($B161=BM$28,$B161=$B162-1),NPV(discount_rate,OFFSET(BM126,,,,COUNTA($G$120:$CE$120)-COUNTA($G$120:BM$120)+1)-OFFSET(BM127,,,,COUNTA($G$120:$CE$120)-COUNTA($G$120:BM$120)+1))*(1+discount_rate),0)</f>
        <v>0</v>
      </c>
      <c r="BN161" s="1" cm="1">
        <f t="array" aca="1" ref="BN161" ca="1">IF(AND($B161=BN$28,$B161=$B162-1),NPV(discount_rate,OFFSET(BN126,,,,COUNTA($G$120:$CE$120)-COUNTA($G$120:BN$120)+1)-OFFSET(BN127,,,,COUNTA($G$120:$CE$120)-COUNTA($G$120:BN$120)+1))*(1+discount_rate),0)</f>
        <v>0</v>
      </c>
      <c r="BO161" s="1" cm="1">
        <f t="array" aca="1" ref="BO161" ca="1">IF(AND($B161=BO$28,$B161=$B162-1),NPV(discount_rate,OFFSET(BO126,,,,COUNTA($G$120:$CE$120)-COUNTA($G$120:BO$120)+1)-OFFSET(BO127,,,,COUNTA($G$120:$CE$120)-COUNTA($G$120:BO$120)+1))*(1+discount_rate),0)</f>
        <v>0</v>
      </c>
      <c r="BP161" s="1" cm="1">
        <f t="array" aca="1" ref="BP161" ca="1">IF(AND($B161=BP$28,$B161=$B162-1),NPV(discount_rate,OFFSET(BP126,,,,COUNTA($G$120:$CE$120)-COUNTA($G$120:BP$120)+1)-OFFSET(BP127,,,,COUNTA($G$120:$CE$120)-COUNTA($G$120:BP$120)+1))*(1+discount_rate),0)</f>
        <v>0</v>
      </c>
      <c r="BQ161" s="1" cm="1">
        <f t="array" aca="1" ref="BQ161" ca="1">IF(AND($B161=BQ$28,$B161=$B162-1),NPV(discount_rate,OFFSET(BQ126,,,,COUNTA($G$120:$CE$120)-COUNTA($G$120:BQ$120)+1)-OFFSET(BQ127,,,,COUNTA($G$120:$CE$120)-COUNTA($G$120:BQ$120)+1))*(1+discount_rate),0)</f>
        <v>0</v>
      </c>
      <c r="BR161" s="1" cm="1">
        <f t="array" aca="1" ref="BR161" ca="1">IF(AND($B161=BR$28,$B161=$B162-1),NPV(discount_rate,OFFSET(BR126,,,,COUNTA($G$120:$CE$120)-COUNTA($G$120:BR$120)+1)-OFFSET(BR127,,,,COUNTA($G$120:$CE$120)-COUNTA($G$120:BR$120)+1))*(1+discount_rate),0)</f>
        <v>0</v>
      </c>
      <c r="BS161" s="1" cm="1">
        <f t="array" aca="1" ref="BS161" ca="1">IF(AND($B161=BS$28,$B161=$B162-1),NPV(discount_rate,OFFSET(BS126,,,,COUNTA($G$120:$CE$120)-COUNTA($G$120:BS$120)+1)-OFFSET(BS127,,,,COUNTA($G$120:$CE$120)-COUNTA($G$120:BS$120)+1))*(1+discount_rate),0)</f>
        <v>0</v>
      </c>
      <c r="BT161" s="1" cm="1">
        <f t="array" aca="1" ref="BT161" ca="1">IF(AND($B161=BT$28,$B161=$B162-1),NPV(discount_rate,OFFSET(BT126,,,,COUNTA($G$120:$CE$120)-COUNTA($G$120:BT$120)+1)-OFFSET(BT127,,,,COUNTA($G$120:$CE$120)-COUNTA($G$120:BT$120)+1))*(1+discount_rate),0)</f>
        <v>0</v>
      </c>
      <c r="BU161" s="1" cm="1">
        <f t="array" aca="1" ref="BU161" ca="1">IF(AND($B161=BU$28,$B161=$B162-1),NPV(discount_rate,OFFSET(BU126,,,,COUNTA($G$120:$CE$120)-COUNTA($G$120:BU$120)+1)-OFFSET(BU127,,,,COUNTA($G$120:$CE$120)-COUNTA($G$120:BU$120)+1))*(1+discount_rate),0)</f>
        <v>0</v>
      </c>
      <c r="BV161" s="1" cm="1">
        <f t="array" aca="1" ref="BV161" ca="1">IF(AND($B161=BV$28,$B161=$B162-1),NPV(discount_rate,OFFSET(BV126,,,,COUNTA($G$120:$CE$120)-COUNTA($G$120:BV$120)+1)-OFFSET(BV127,,,,COUNTA($G$120:$CE$120)-COUNTA($G$120:BV$120)+1))*(1+discount_rate),0)</f>
        <v>0</v>
      </c>
      <c r="BW161" s="1" cm="1">
        <f t="array" aca="1" ref="BW161" ca="1">IF(AND($B161=BW$28,$B161=$B162-1),NPV(discount_rate,OFFSET(BW126,,,,COUNTA($G$120:$CE$120)-COUNTA($G$120:BW$120)+1)-OFFSET(BW127,,,,COUNTA($G$120:$CE$120)-COUNTA($G$120:BW$120)+1))*(1+discount_rate),0)</f>
        <v>0</v>
      </c>
      <c r="BX161" s="1" cm="1">
        <f t="array" aca="1" ref="BX161" ca="1">IF(AND($B161=BX$28,$B161=$B162-1),NPV(discount_rate,OFFSET(BX126,,,,COUNTA($G$120:$CE$120)-COUNTA($G$120:BX$120)+1)-OFFSET(BX127,,,,COUNTA($G$120:$CE$120)-COUNTA($G$120:BX$120)+1))*(1+discount_rate),0)</f>
        <v>0</v>
      </c>
      <c r="BY161" s="1" cm="1">
        <f t="array" aca="1" ref="BY161" ca="1">IF(AND($B161=BY$28,$B161=$B162-1),NPV(discount_rate,OFFSET(BY126,,,,COUNTA($G$120:$CE$120)-COUNTA($G$120:BY$120)+1)-OFFSET(BY127,,,,COUNTA($G$120:$CE$120)-COUNTA($G$120:BY$120)+1))*(1+discount_rate),0)</f>
        <v>0</v>
      </c>
      <c r="BZ161" s="1" cm="1">
        <f t="array" aca="1" ref="BZ161" ca="1">IF(AND($B161=BZ$28,$B161=$B162-1),NPV(discount_rate,OFFSET(BZ126,,,,COUNTA($G$120:$CE$120)-COUNTA($G$120:BZ$120)+1)-OFFSET(BZ127,,,,COUNTA($G$120:$CE$120)-COUNTA($G$120:BZ$120)+1))*(1+discount_rate),0)</f>
        <v>0</v>
      </c>
      <c r="CA161" s="1" cm="1">
        <f t="array" aca="1" ref="CA161" ca="1">IF(AND($B161=CA$28,$B161=$B162-1),NPV(discount_rate,OFFSET(CA126,,,,COUNTA($G$120:$CE$120)-COUNTA($G$120:CA$120)+1)-OFFSET(CA127,,,,COUNTA($G$120:$CE$120)-COUNTA($G$120:CA$120)+1))*(1+discount_rate),0)</f>
        <v>0</v>
      </c>
      <c r="CB161" s="1" cm="1">
        <f t="array" aca="1" ref="CB161" ca="1">IF(AND($B161=CB$28,$B161=$B162-1),NPV(discount_rate,OFFSET(CB126,,,,COUNTA($G$120:$CE$120)-COUNTA($G$120:CB$120)+1)-OFFSET(CB127,,,,COUNTA($G$120:$CE$120)-COUNTA($G$120:CB$120)+1))*(1+discount_rate),0)</f>
        <v>0</v>
      </c>
      <c r="CC161" s="1" cm="1">
        <f t="array" aca="1" ref="CC161" ca="1">IF(AND($B161=CC$28,$B161=$B162-1),NPV(discount_rate,OFFSET(CC126,,,,COUNTA($G$120:$CE$120)-COUNTA($G$120:CC$120)+1)-OFFSET(CC127,,,,COUNTA($G$120:$CE$120)-COUNTA($G$120:CC$120)+1))*(1+discount_rate),0)</f>
        <v>0</v>
      </c>
      <c r="CD161" s="1" cm="1">
        <f t="array" aca="1" ref="CD161" ca="1">IF(AND($B161=CD$28,$B161=$B162-1),NPV(discount_rate,OFFSET(CD126,,,,COUNTA($G$120:$CE$120)-COUNTA($G$120:CD$120)+1)-OFFSET(CD127,,,,COUNTA($G$120:$CE$120)-COUNTA($G$120:CD$120)+1))*(1+discount_rate),0)</f>
        <v>0</v>
      </c>
      <c r="CE161" s="1" cm="1">
        <f t="array" aca="1" ref="CE161" ca="1">IF(AND($B161=CE$28,$B161=$B162-1),NPV(discount_rate,OFFSET(CE126,,,,COUNTA($G$120:$CE$120)-COUNTA($G$120:CE$120)+1)-OFFSET(CE127,,,,COUNTA($G$120:$CE$120)-COUNTA($G$120:CE$120)+1))*(1+discount_rate),0)</f>
        <v>0</v>
      </c>
    </row>
    <row r="162" spans="2:83" x14ac:dyDescent="0.35">
      <c r="B162">
        <f t="shared" si="131"/>
        <v>2031</v>
      </c>
      <c r="D162" t="s">
        <v>29</v>
      </c>
      <c r="G162" s="1" cm="1">
        <f t="array" aca="1" ref="G162" ca="1">IF(AND($B162=G$28,$B162=$B163-1),NPV(discount_rate,OFFSET(G127,,,,COUNTA($G$120:$CE$120)-COUNTA($G$120:G$120)+1)-OFFSET(G128,,,,COUNTA($G$120:$CE$120)-COUNTA($G$120:G$120)+1))*(1+discount_rate),0)</f>
        <v>0</v>
      </c>
      <c r="H162" s="1" cm="1">
        <f t="array" aca="1" ref="H162" ca="1">IF(AND($B162=H$28,$B162=$B163-1),NPV(discount_rate,OFFSET(H127,,,,COUNTA($G$120:$CE$120)-COUNTA($G$120:H$120)+1)-OFFSET(H128,,,,COUNTA($G$120:$CE$120)-COUNTA($G$120:H$120)+1))*(1+discount_rate),0)</f>
        <v>0</v>
      </c>
      <c r="I162" s="1" cm="1">
        <f t="array" aca="1" ref="I162" ca="1">IF(AND($B162=I$28,$B162=$B163-1),NPV(discount_rate,OFFSET(I127,,,,COUNTA($G$120:$CE$120)-COUNTA($G$120:I$120)+1)-OFFSET(I128,,,,COUNTA($G$120:$CE$120)-COUNTA($G$120:I$120)+1))*(1+discount_rate),0)</f>
        <v>0</v>
      </c>
      <c r="J162" s="1" cm="1">
        <f t="array" aca="1" ref="J162" ca="1">IF(AND($B162=J$28,$B162=$B163-1),NPV(discount_rate,OFFSET(J127,,,,COUNTA($G$120:$CE$120)-COUNTA($G$120:J$120)+1)-OFFSET(J128,,,,COUNTA($G$120:$CE$120)-COUNTA($G$120:J$120)+1))*(1+discount_rate),0)</f>
        <v>0</v>
      </c>
      <c r="K162" s="1" cm="1">
        <f t="array" aca="1" ref="K162" ca="1">IF(AND($B162=K$28,$B162=$B163-1),NPV(discount_rate,OFFSET(K127,,,,COUNTA($G$120:$CE$120)-COUNTA($G$120:K$120)+1)-OFFSET(K128,,,,COUNTA($G$120:$CE$120)-COUNTA($G$120:K$120)+1))*(1+discount_rate),0)</f>
        <v>0</v>
      </c>
      <c r="L162" s="1" cm="1">
        <f t="array" aca="1" ref="L162" ca="1">IF(AND($B162=L$28,$B162=$B163-1),NPV(discount_rate,OFFSET(L127,,,,COUNTA($G$120:$CE$120)-COUNTA($G$120:L$120)+1)-OFFSET(L128,,,,COUNTA($G$120:$CE$120)-COUNTA($G$120:L$120)+1))*(1+discount_rate),0)</f>
        <v>0</v>
      </c>
      <c r="M162" s="1" cm="1">
        <f t="array" aca="1" ref="M162" ca="1">IF(AND($B162=M$28,$B162=$B163-1),NPV(discount_rate,OFFSET(M127,,,,COUNTA($G$120:$CE$120)-COUNTA($G$120:M$120)+1)-OFFSET(M128,,,,COUNTA($G$120:$CE$120)-COUNTA($G$120:M$120)+1))*(1+discount_rate),0)</f>
        <v>0</v>
      </c>
      <c r="N162" s="1" cm="1">
        <f t="array" aca="1" ref="N162" ca="1">IF(AND($B162=N$28,$B162=$B163-1),NPV(discount_rate,OFFSET(N127,,,,COUNTA($G$120:$CE$120)-COUNTA($G$120:N$120)+1)-OFFSET(N128,,,,COUNTA($G$120:$CE$120)-COUNTA($G$120:N$120)+1))*(1+discount_rate),0)</f>
        <v>564.88039600334321</v>
      </c>
      <c r="O162" s="1" cm="1">
        <f t="array" aca="1" ref="O162" ca="1">IF(AND($B162=O$28,$B162=$B163-1),NPV(discount_rate,OFFSET(O127,,,,COUNTA($G$120:$CE$120)-COUNTA($G$120:O$120)+1)-OFFSET(O128,,,,COUNTA($G$120:$CE$120)-COUNTA($G$120:O$120)+1))*(1+discount_rate),0)</f>
        <v>0</v>
      </c>
      <c r="P162" s="1" cm="1">
        <f t="array" aca="1" ref="P162" ca="1">IF(AND($B162=P$28,$B162=$B163-1),NPV(discount_rate,OFFSET(P127,,,,COUNTA($G$120:$CE$120)-COUNTA($G$120:P$120)+1)-OFFSET(P128,,,,COUNTA($G$120:$CE$120)-COUNTA($G$120:P$120)+1))*(1+discount_rate),0)</f>
        <v>0</v>
      </c>
      <c r="Q162" s="1" cm="1">
        <f t="array" aca="1" ref="Q162" ca="1">IF(AND($B162=Q$28,$B162=$B163-1),NPV(discount_rate,OFFSET(Q127,,,,COUNTA($G$120:$CE$120)-COUNTA($G$120:Q$120)+1)-OFFSET(Q128,,,,COUNTA($G$120:$CE$120)-COUNTA($G$120:Q$120)+1))*(1+discount_rate),0)</f>
        <v>0</v>
      </c>
      <c r="R162" s="1" cm="1">
        <f t="array" aca="1" ref="R162" ca="1">IF(AND($B162=R$28,$B162=$B163-1),NPV(discount_rate,OFFSET(R127,,,,COUNTA($G$120:$CE$120)-COUNTA($G$120:R$120)+1)-OFFSET(R128,,,,COUNTA($G$120:$CE$120)-COUNTA($G$120:R$120)+1))*(1+discount_rate),0)</f>
        <v>0</v>
      </c>
      <c r="S162" s="1" cm="1">
        <f t="array" aca="1" ref="S162" ca="1">IF(AND($B162=S$28,$B162=$B163-1),NPV(discount_rate,OFFSET(S127,,,,COUNTA($G$120:$CE$120)-COUNTA($G$120:S$120)+1)-OFFSET(S128,,,,COUNTA($G$120:$CE$120)-COUNTA($G$120:S$120)+1))*(1+discount_rate),0)</f>
        <v>0</v>
      </c>
      <c r="T162" s="1" cm="1">
        <f t="array" aca="1" ref="T162" ca="1">IF(AND($B162=T$28,$B162=$B163-1),NPV(discount_rate,OFFSET(T127,,,,COUNTA($G$120:$CE$120)-COUNTA($G$120:T$120)+1)-OFFSET(T128,,,,COUNTA($G$120:$CE$120)-COUNTA($G$120:T$120)+1))*(1+discount_rate),0)</f>
        <v>0</v>
      </c>
      <c r="U162" s="1" cm="1">
        <f t="array" aca="1" ref="U162" ca="1">IF(AND($B162=U$28,$B162=$B163-1),NPV(discount_rate,OFFSET(U127,,,,COUNTA($G$120:$CE$120)-COUNTA($G$120:U$120)+1)-OFFSET(U128,,,,COUNTA($G$120:$CE$120)-COUNTA($G$120:U$120)+1))*(1+discount_rate),0)</f>
        <v>0</v>
      </c>
      <c r="V162" s="1" cm="1">
        <f t="array" aca="1" ref="V162" ca="1">IF(AND($B162=V$28,$B162=$B163-1),NPV(discount_rate,OFFSET(V127,,,,COUNTA($G$120:$CE$120)-COUNTA($G$120:V$120)+1)-OFFSET(V128,,,,COUNTA($G$120:$CE$120)-COUNTA($G$120:V$120)+1))*(1+discount_rate),0)</f>
        <v>0</v>
      </c>
      <c r="W162" s="1" cm="1">
        <f t="array" aca="1" ref="W162" ca="1">IF(AND($B162=W$28,$B162=$B163-1),NPV(discount_rate,OFFSET(W127,,,,COUNTA($G$120:$CE$120)-COUNTA($G$120:W$120)+1)-OFFSET(W128,,,,COUNTA($G$120:$CE$120)-COUNTA($G$120:W$120)+1))*(1+discount_rate),0)</f>
        <v>0</v>
      </c>
      <c r="X162" s="1" cm="1">
        <f t="array" aca="1" ref="X162" ca="1">IF(AND($B162=X$28,$B162=$B163-1),NPV(discount_rate,OFFSET(X127,,,,COUNTA($G$120:$CE$120)-COUNTA($G$120:X$120)+1)-OFFSET(X128,,,,COUNTA($G$120:$CE$120)-COUNTA($G$120:X$120)+1))*(1+discount_rate),0)</f>
        <v>0</v>
      </c>
      <c r="Y162" s="1" cm="1">
        <f t="array" aca="1" ref="Y162" ca="1">IF(AND($B162=Y$28,$B162=$B163-1),NPV(discount_rate,OFFSET(Y127,,,,COUNTA($G$120:$CE$120)-COUNTA($G$120:Y$120)+1)-OFFSET(Y128,,,,COUNTA($G$120:$CE$120)-COUNTA($G$120:Y$120)+1))*(1+discount_rate),0)</f>
        <v>0</v>
      </c>
      <c r="Z162" s="1" cm="1">
        <f t="array" aca="1" ref="Z162" ca="1">IF(AND($B162=Z$28,$B162=$B163-1),NPV(discount_rate,OFFSET(Z127,,,,COUNTA($G$120:$CE$120)-COUNTA($G$120:Z$120)+1)-OFFSET(Z128,,,,COUNTA($G$120:$CE$120)-COUNTA($G$120:Z$120)+1))*(1+discount_rate),0)</f>
        <v>0</v>
      </c>
      <c r="AA162" s="1" cm="1">
        <f t="array" aca="1" ref="AA162" ca="1">IF(AND($B162=AA$28,$B162=$B163-1),NPV(discount_rate,OFFSET(AA127,,,,COUNTA($G$120:$CE$120)-COUNTA($G$120:AA$120)+1)-OFFSET(AA128,,,,COUNTA($G$120:$CE$120)-COUNTA($G$120:AA$120)+1))*(1+discount_rate),0)</f>
        <v>0</v>
      </c>
      <c r="AB162" s="1" cm="1">
        <f t="array" aca="1" ref="AB162" ca="1">IF(AND($B162=AB$28,$B162=$B163-1),NPV(discount_rate,OFFSET(AB127,,,,COUNTA($G$120:$CE$120)-COUNTA($G$120:AB$120)+1)-OFFSET(AB128,,,,COUNTA($G$120:$CE$120)-COUNTA($G$120:AB$120)+1))*(1+discount_rate),0)</f>
        <v>0</v>
      </c>
      <c r="AC162" s="1" cm="1">
        <f t="array" aca="1" ref="AC162" ca="1">IF(AND($B162=AC$28,$B162=$B163-1),NPV(discount_rate,OFFSET(AC127,,,,COUNTA($G$120:$CE$120)-COUNTA($G$120:AC$120)+1)-OFFSET(AC128,,,,COUNTA($G$120:$CE$120)-COUNTA($G$120:AC$120)+1))*(1+discount_rate),0)</f>
        <v>0</v>
      </c>
      <c r="AD162" s="1" cm="1">
        <f t="array" aca="1" ref="AD162" ca="1">IF(AND($B162=AD$28,$B162=$B163-1),NPV(discount_rate,OFFSET(AD127,,,,COUNTA($G$120:$CE$120)-COUNTA($G$120:AD$120)+1)-OFFSET(AD128,,,,COUNTA($G$120:$CE$120)-COUNTA($G$120:AD$120)+1))*(1+discount_rate),0)</f>
        <v>0</v>
      </c>
      <c r="AE162" s="1" cm="1">
        <f t="array" aca="1" ref="AE162" ca="1">IF(AND($B162=AE$28,$B162=$B163-1),NPV(discount_rate,OFFSET(AE127,,,,COUNTA($G$120:$CE$120)-COUNTA($G$120:AE$120)+1)-OFFSET(AE128,,,,COUNTA($G$120:$CE$120)-COUNTA($G$120:AE$120)+1))*(1+discount_rate),0)</f>
        <v>0</v>
      </c>
      <c r="AF162" s="1" cm="1">
        <f t="array" aca="1" ref="AF162" ca="1">IF(AND($B162=AF$28,$B162=$B163-1),NPV(discount_rate,OFFSET(AF127,,,,COUNTA($G$120:$CE$120)-COUNTA($G$120:AF$120)+1)-OFFSET(AF128,,,,COUNTA($G$120:$CE$120)-COUNTA($G$120:AF$120)+1))*(1+discount_rate),0)</f>
        <v>0</v>
      </c>
      <c r="AG162" s="1" cm="1">
        <f t="array" aca="1" ref="AG162" ca="1">IF(AND($B162=AG$28,$B162=$B163-1),NPV(discount_rate,OFFSET(AG127,,,,COUNTA($G$120:$CE$120)-COUNTA($G$120:AG$120)+1)-OFFSET(AG128,,,,COUNTA($G$120:$CE$120)-COUNTA($G$120:AG$120)+1))*(1+discount_rate),0)</f>
        <v>0</v>
      </c>
      <c r="AH162" s="1" cm="1">
        <f t="array" aca="1" ref="AH162" ca="1">IF(AND($B162=AH$28,$B162=$B163-1),NPV(discount_rate,OFFSET(AH127,,,,COUNTA($G$120:$CE$120)-COUNTA($G$120:AH$120)+1)-OFFSET(AH128,,,,COUNTA($G$120:$CE$120)-COUNTA($G$120:AH$120)+1))*(1+discount_rate),0)</f>
        <v>0</v>
      </c>
      <c r="AI162" s="1" cm="1">
        <f t="array" aca="1" ref="AI162" ca="1">IF(AND($B162=AI$28,$B162=$B163-1),NPV(discount_rate,OFFSET(AI127,,,,COUNTA($G$120:$CE$120)-COUNTA($G$120:AI$120)+1)-OFFSET(AI128,,,,COUNTA($G$120:$CE$120)-COUNTA($G$120:AI$120)+1))*(1+discount_rate),0)</f>
        <v>0</v>
      </c>
      <c r="AJ162" s="1" cm="1">
        <f t="array" aca="1" ref="AJ162" ca="1">IF(AND($B162=AJ$28,$B162=$B163-1),NPV(discount_rate,OFFSET(AJ127,,,,COUNTA($G$120:$CE$120)-COUNTA($G$120:AJ$120)+1)-OFFSET(AJ128,,,,COUNTA($G$120:$CE$120)-COUNTA($G$120:AJ$120)+1))*(1+discount_rate),0)</f>
        <v>0</v>
      </c>
      <c r="AK162" s="1" cm="1">
        <f t="array" aca="1" ref="AK162" ca="1">IF(AND($B162=AK$28,$B162=$B163-1),NPV(discount_rate,OFFSET(AK127,,,,COUNTA($G$120:$CE$120)-COUNTA($G$120:AK$120)+1)-OFFSET(AK128,,,,COUNTA($G$120:$CE$120)-COUNTA($G$120:AK$120)+1))*(1+discount_rate),0)</f>
        <v>0</v>
      </c>
      <c r="AL162" s="1" cm="1">
        <f t="array" aca="1" ref="AL162" ca="1">IF(AND($B162=AL$28,$B162=$B163-1),NPV(discount_rate,OFFSET(AL127,,,,COUNTA($G$120:$CE$120)-COUNTA($G$120:AL$120)+1)-OFFSET(AL128,,,,COUNTA($G$120:$CE$120)-COUNTA($G$120:AL$120)+1))*(1+discount_rate),0)</f>
        <v>0</v>
      </c>
      <c r="AM162" s="1" cm="1">
        <f t="array" aca="1" ref="AM162" ca="1">IF(AND($B162=AM$28,$B162=$B163-1),NPV(discount_rate,OFFSET(AM127,,,,COUNTA($G$120:$CE$120)-COUNTA($G$120:AM$120)+1)-OFFSET(AM128,,,,COUNTA($G$120:$CE$120)-COUNTA($G$120:AM$120)+1))*(1+discount_rate),0)</f>
        <v>0</v>
      </c>
      <c r="AN162" s="1" cm="1">
        <f t="array" aca="1" ref="AN162" ca="1">IF(AND($B162=AN$28,$B162=$B163-1),NPV(discount_rate,OFFSET(AN127,,,,COUNTA($G$120:$CE$120)-COUNTA($G$120:AN$120)+1)-OFFSET(AN128,,,,COUNTA($G$120:$CE$120)-COUNTA($G$120:AN$120)+1))*(1+discount_rate),0)</f>
        <v>0</v>
      </c>
      <c r="AO162" s="1" cm="1">
        <f t="array" aca="1" ref="AO162" ca="1">IF(AND($B162=AO$28,$B162=$B163-1),NPV(discount_rate,OFFSET(AO127,,,,COUNTA($G$120:$CE$120)-COUNTA($G$120:AO$120)+1)-OFFSET(AO128,,,,COUNTA($G$120:$CE$120)-COUNTA($G$120:AO$120)+1))*(1+discount_rate),0)</f>
        <v>0</v>
      </c>
      <c r="AP162" s="1" cm="1">
        <f t="array" aca="1" ref="AP162" ca="1">IF(AND($B162=AP$28,$B162=$B163-1),NPV(discount_rate,OFFSET(AP127,,,,COUNTA($G$120:$CE$120)-COUNTA($G$120:AP$120)+1)-OFFSET(AP128,,,,COUNTA($G$120:$CE$120)-COUNTA($G$120:AP$120)+1))*(1+discount_rate),0)</f>
        <v>0</v>
      </c>
      <c r="AQ162" s="1" cm="1">
        <f t="array" aca="1" ref="AQ162" ca="1">IF(AND($B162=AQ$28,$B162=$B163-1),NPV(discount_rate,OFFSET(AQ127,,,,COUNTA($G$120:$CE$120)-COUNTA($G$120:AQ$120)+1)-OFFSET(AQ128,,,,COUNTA($G$120:$CE$120)-COUNTA($G$120:AQ$120)+1))*(1+discount_rate),0)</f>
        <v>0</v>
      </c>
      <c r="AR162" s="1" cm="1">
        <f t="array" aca="1" ref="AR162" ca="1">IF(AND($B162=AR$28,$B162=$B163-1),NPV(discount_rate,OFFSET(AR127,,,,COUNTA($G$120:$CE$120)-COUNTA($G$120:AR$120)+1)-OFFSET(AR128,,,,COUNTA($G$120:$CE$120)-COUNTA($G$120:AR$120)+1))*(1+discount_rate),0)</f>
        <v>0</v>
      </c>
      <c r="AS162" s="1" cm="1">
        <f t="array" aca="1" ref="AS162" ca="1">IF(AND($B162=AS$28,$B162=$B163-1),NPV(discount_rate,OFFSET(AS127,,,,COUNTA($G$120:$CE$120)-COUNTA($G$120:AS$120)+1)-OFFSET(AS128,,,,COUNTA($G$120:$CE$120)-COUNTA($G$120:AS$120)+1))*(1+discount_rate),0)</f>
        <v>0</v>
      </c>
      <c r="AT162" s="1" cm="1">
        <f t="array" aca="1" ref="AT162" ca="1">IF(AND($B162=AT$28,$B162=$B163-1),NPV(discount_rate,OFFSET(AT127,,,,COUNTA($G$120:$CE$120)-COUNTA($G$120:AT$120)+1)-OFFSET(AT128,,,,COUNTA($G$120:$CE$120)-COUNTA($G$120:AT$120)+1))*(1+discount_rate),0)</f>
        <v>0</v>
      </c>
      <c r="AU162" s="1" cm="1">
        <f t="array" aca="1" ref="AU162" ca="1">IF(AND($B162=AU$28,$B162=$B163-1),NPV(discount_rate,OFFSET(AU127,,,,COUNTA($G$120:$CE$120)-COUNTA($G$120:AU$120)+1)-OFFSET(AU128,,,,COUNTA($G$120:$CE$120)-COUNTA($G$120:AU$120)+1))*(1+discount_rate),0)</f>
        <v>0</v>
      </c>
      <c r="AV162" s="1" cm="1">
        <f t="array" aca="1" ref="AV162" ca="1">IF(AND($B162=AV$28,$B162=$B163-1),NPV(discount_rate,OFFSET(AV127,,,,COUNTA($G$120:$CE$120)-COUNTA($G$120:AV$120)+1)-OFFSET(AV128,,,,COUNTA($G$120:$CE$120)-COUNTA($G$120:AV$120)+1))*(1+discount_rate),0)</f>
        <v>0</v>
      </c>
      <c r="AW162" s="1" cm="1">
        <f t="array" aca="1" ref="AW162" ca="1">IF(AND($B162=AW$28,$B162=$B163-1),NPV(discount_rate,OFFSET(AW127,,,,COUNTA($G$120:$CE$120)-COUNTA($G$120:AW$120)+1)-OFFSET(AW128,,,,COUNTA($G$120:$CE$120)-COUNTA($G$120:AW$120)+1))*(1+discount_rate),0)</f>
        <v>0</v>
      </c>
      <c r="AX162" s="1" cm="1">
        <f t="array" aca="1" ref="AX162" ca="1">IF(AND($B162=AX$28,$B162=$B163-1),NPV(discount_rate,OFFSET(AX127,,,,COUNTA($G$120:$CE$120)-COUNTA($G$120:AX$120)+1)-OFFSET(AX128,,,,COUNTA($G$120:$CE$120)-COUNTA($G$120:AX$120)+1))*(1+discount_rate),0)</f>
        <v>0</v>
      </c>
      <c r="AY162" s="1" cm="1">
        <f t="array" aca="1" ref="AY162" ca="1">IF(AND($B162=AY$28,$B162=$B163-1),NPV(discount_rate,OFFSET(AY127,,,,COUNTA($G$120:$CE$120)-COUNTA($G$120:AY$120)+1)-OFFSET(AY128,,,,COUNTA($G$120:$CE$120)-COUNTA($G$120:AY$120)+1))*(1+discount_rate),0)</f>
        <v>0</v>
      </c>
      <c r="AZ162" s="1" cm="1">
        <f t="array" aca="1" ref="AZ162" ca="1">IF(AND($B162=AZ$28,$B162=$B163-1),NPV(discount_rate,OFFSET(AZ127,,,,COUNTA($G$120:$CE$120)-COUNTA($G$120:AZ$120)+1)-OFFSET(AZ128,,,,COUNTA($G$120:$CE$120)-COUNTA($G$120:AZ$120)+1))*(1+discount_rate),0)</f>
        <v>0</v>
      </c>
      <c r="BA162" s="1" cm="1">
        <f t="array" aca="1" ref="BA162" ca="1">IF(AND($B162=BA$28,$B162=$B163-1),NPV(discount_rate,OFFSET(BA127,,,,COUNTA($G$120:$CE$120)-COUNTA($G$120:BA$120)+1)-OFFSET(BA128,,,,COUNTA($G$120:$CE$120)-COUNTA($G$120:BA$120)+1))*(1+discount_rate),0)</f>
        <v>0</v>
      </c>
      <c r="BB162" s="1" cm="1">
        <f t="array" aca="1" ref="BB162" ca="1">IF(AND($B162=BB$28,$B162=$B163-1),NPV(discount_rate,OFFSET(BB127,,,,COUNTA($G$120:$CE$120)-COUNTA($G$120:BB$120)+1)-OFFSET(BB128,,,,COUNTA($G$120:$CE$120)-COUNTA($G$120:BB$120)+1))*(1+discount_rate),0)</f>
        <v>0</v>
      </c>
      <c r="BC162" s="1" cm="1">
        <f t="array" aca="1" ref="BC162" ca="1">IF(AND($B162=BC$28,$B162=$B163-1),NPV(discount_rate,OFFSET(BC127,,,,COUNTA($G$120:$CE$120)-COUNTA($G$120:BC$120)+1)-OFFSET(BC128,,,,COUNTA($G$120:$CE$120)-COUNTA($G$120:BC$120)+1))*(1+discount_rate),0)</f>
        <v>0</v>
      </c>
      <c r="BD162" s="1" cm="1">
        <f t="array" aca="1" ref="BD162" ca="1">IF(AND($B162=BD$28,$B162=$B163-1),NPV(discount_rate,OFFSET(BD127,,,,COUNTA($G$120:$CE$120)-COUNTA($G$120:BD$120)+1)-OFFSET(BD128,,,,COUNTA($G$120:$CE$120)-COUNTA($G$120:BD$120)+1))*(1+discount_rate),0)</f>
        <v>0</v>
      </c>
      <c r="BE162" s="1" cm="1">
        <f t="array" aca="1" ref="BE162" ca="1">IF(AND($B162=BE$28,$B162=$B163-1),NPV(discount_rate,OFFSET(BE127,,,,COUNTA($G$120:$CE$120)-COUNTA($G$120:BE$120)+1)-OFFSET(BE128,,,,COUNTA($G$120:$CE$120)-COUNTA($G$120:BE$120)+1))*(1+discount_rate),0)</f>
        <v>0</v>
      </c>
      <c r="BF162" s="1" cm="1">
        <f t="array" aca="1" ref="BF162" ca="1">IF(AND($B162=BF$28,$B162=$B163-1),NPV(discount_rate,OFFSET(BF127,,,,COUNTA($G$120:$CE$120)-COUNTA($G$120:BF$120)+1)-OFFSET(BF128,,,,COUNTA($G$120:$CE$120)-COUNTA($G$120:BF$120)+1))*(1+discount_rate),0)</f>
        <v>0</v>
      </c>
      <c r="BG162" s="1" cm="1">
        <f t="array" aca="1" ref="BG162" ca="1">IF(AND($B162=BG$28,$B162=$B163-1),NPV(discount_rate,OFFSET(BG127,,,,COUNTA($G$120:$CE$120)-COUNTA($G$120:BG$120)+1)-OFFSET(BG128,,,,COUNTA($G$120:$CE$120)-COUNTA($G$120:BG$120)+1))*(1+discount_rate),0)</f>
        <v>0</v>
      </c>
      <c r="BH162" s="1" cm="1">
        <f t="array" aca="1" ref="BH162" ca="1">IF(AND($B162=BH$28,$B162=$B163-1),NPV(discount_rate,OFFSET(BH127,,,,COUNTA($G$120:$CE$120)-COUNTA($G$120:BH$120)+1)-OFFSET(BH128,,,,COUNTA($G$120:$CE$120)-COUNTA($G$120:BH$120)+1))*(1+discount_rate),0)</f>
        <v>0</v>
      </c>
      <c r="BI162" s="1" cm="1">
        <f t="array" aca="1" ref="BI162" ca="1">IF(AND($B162=BI$28,$B162=$B163-1),NPV(discount_rate,OFFSET(BI127,,,,COUNTA($G$120:$CE$120)-COUNTA($G$120:BI$120)+1)-OFFSET(BI128,,,,COUNTA($G$120:$CE$120)-COUNTA($G$120:BI$120)+1))*(1+discount_rate),0)</f>
        <v>0</v>
      </c>
      <c r="BJ162" s="1" cm="1">
        <f t="array" aca="1" ref="BJ162" ca="1">IF(AND($B162=BJ$28,$B162=$B163-1),NPV(discount_rate,OFFSET(BJ127,,,,COUNTA($G$120:$CE$120)-COUNTA($G$120:BJ$120)+1)-OFFSET(BJ128,,,,COUNTA($G$120:$CE$120)-COUNTA($G$120:BJ$120)+1))*(1+discount_rate),0)</f>
        <v>0</v>
      </c>
      <c r="BK162" s="1" cm="1">
        <f t="array" aca="1" ref="BK162" ca="1">IF(AND($B162=BK$28,$B162=$B163-1),NPV(discount_rate,OFFSET(BK127,,,,COUNTA($G$120:$CE$120)-COUNTA($G$120:BK$120)+1)-OFFSET(BK128,,,,COUNTA($G$120:$CE$120)-COUNTA($G$120:BK$120)+1))*(1+discount_rate),0)</f>
        <v>0</v>
      </c>
      <c r="BL162" s="1" cm="1">
        <f t="array" aca="1" ref="BL162" ca="1">IF(AND($B162=BL$28,$B162=$B163-1),NPV(discount_rate,OFFSET(BL127,,,,COUNTA($G$120:$CE$120)-COUNTA($G$120:BL$120)+1)-OFFSET(BL128,,,,COUNTA($G$120:$CE$120)-COUNTA($G$120:BL$120)+1))*(1+discount_rate),0)</f>
        <v>0</v>
      </c>
      <c r="BM162" s="1" cm="1">
        <f t="array" aca="1" ref="BM162" ca="1">IF(AND($B162=BM$28,$B162=$B163-1),NPV(discount_rate,OFFSET(BM127,,,,COUNTA($G$120:$CE$120)-COUNTA($G$120:BM$120)+1)-OFFSET(BM128,,,,COUNTA($G$120:$CE$120)-COUNTA($G$120:BM$120)+1))*(1+discount_rate),0)</f>
        <v>0</v>
      </c>
      <c r="BN162" s="1" cm="1">
        <f t="array" aca="1" ref="BN162" ca="1">IF(AND($B162=BN$28,$B162=$B163-1),NPV(discount_rate,OFFSET(BN127,,,,COUNTA($G$120:$CE$120)-COUNTA($G$120:BN$120)+1)-OFFSET(BN128,,,,COUNTA($G$120:$CE$120)-COUNTA($G$120:BN$120)+1))*(1+discount_rate),0)</f>
        <v>0</v>
      </c>
      <c r="BO162" s="1" cm="1">
        <f t="array" aca="1" ref="BO162" ca="1">IF(AND($B162=BO$28,$B162=$B163-1),NPV(discount_rate,OFFSET(BO127,,,,COUNTA($G$120:$CE$120)-COUNTA($G$120:BO$120)+1)-OFFSET(BO128,,,,COUNTA($G$120:$CE$120)-COUNTA($G$120:BO$120)+1))*(1+discount_rate),0)</f>
        <v>0</v>
      </c>
      <c r="BP162" s="1" cm="1">
        <f t="array" aca="1" ref="BP162" ca="1">IF(AND($B162=BP$28,$B162=$B163-1),NPV(discount_rate,OFFSET(BP127,,,,COUNTA($G$120:$CE$120)-COUNTA($G$120:BP$120)+1)-OFFSET(BP128,,,,COUNTA($G$120:$CE$120)-COUNTA($G$120:BP$120)+1))*(1+discount_rate),0)</f>
        <v>0</v>
      </c>
      <c r="BQ162" s="1" cm="1">
        <f t="array" aca="1" ref="BQ162" ca="1">IF(AND($B162=BQ$28,$B162=$B163-1),NPV(discount_rate,OFFSET(BQ127,,,,COUNTA($G$120:$CE$120)-COUNTA($G$120:BQ$120)+1)-OFFSET(BQ128,,,,COUNTA($G$120:$CE$120)-COUNTA($G$120:BQ$120)+1))*(1+discount_rate),0)</f>
        <v>0</v>
      </c>
      <c r="BR162" s="1" cm="1">
        <f t="array" aca="1" ref="BR162" ca="1">IF(AND($B162=BR$28,$B162=$B163-1),NPV(discount_rate,OFFSET(BR127,,,,COUNTA($G$120:$CE$120)-COUNTA($G$120:BR$120)+1)-OFFSET(BR128,,,,COUNTA($G$120:$CE$120)-COUNTA($G$120:BR$120)+1))*(1+discount_rate),0)</f>
        <v>0</v>
      </c>
      <c r="BS162" s="1" cm="1">
        <f t="array" aca="1" ref="BS162" ca="1">IF(AND($B162=BS$28,$B162=$B163-1),NPV(discount_rate,OFFSET(BS127,,,,COUNTA($G$120:$CE$120)-COUNTA($G$120:BS$120)+1)-OFFSET(BS128,,,,COUNTA($G$120:$CE$120)-COUNTA($G$120:BS$120)+1))*(1+discount_rate),0)</f>
        <v>0</v>
      </c>
      <c r="BT162" s="1" cm="1">
        <f t="array" aca="1" ref="BT162" ca="1">IF(AND($B162=BT$28,$B162=$B163-1),NPV(discount_rate,OFFSET(BT127,,,,COUNTA($G$120:$CE$120)-COUNTA($G$120:BT$120)+1)-OFFSET(BT128,,,,COUNTA($G$120:$CE$120)-COUNTA($G$120:BT$120)+1))*(1+discount_rate),0)</f>
        <v>0</v>
      </c>
      <c r="BU162" s="1" cm="1">
        <f t="array" aca="1" ref="BU162" ca="1">IF(AND($B162=BU$28,$B162=$B163-1),NPV(discount_rate,OFFSET(BU127,,,,COUNTA($G$120:$CE$120)-COUNTA($G$120:BU$120)+1)-OFFSET(BU128,,,,COUNTA($G$120:$CE$120)-COUNTA($G$120:BU$120)+1))*(1+discount_rate),0)</f>
        <v>0</v>
      </c>
      <c r="BV162" s="1" cm="1">
        <f t="array" aca="1" ref="BV162" ca="1">IF(AND($B162=BV$28,$B162=$B163-1),NPV(discount_rate,OFFSET(BV127,,,,COUNTA($G$120:$CE$120)-COUNTA($G$120:BV$120)+1)-OFFSET(BV128,,,,COUNTA($G$120:$CE$120)-COUNTA($G$120:BV$120)+1))*(1+discount_rate),0)</f>
        <v>0</v>
      </c>
      <c r="BW162" s="1" cm="1">
        <f t="array" aca="1" ref="BW162" ca="1">IF(AND($B162=BW$28,$B162=$B163-1),NPV(discount_rate,OFFSET(BW127,,,,COUNTA($G$120:$CE$120)-COUNTA($G$120:BW$120)+1)-OFFSET(BW128,,,,COUNTA($G$120:$CE$120)-COUNTA($G$120:BW$120)+1))*(1+discount_rate),0)</f>
        <v>0</v>
      </c>
      <c r="BX162" s="1" cm="1">
        <f t="array" aca="1" ref="BX162" ca="1">IF(AND($B162=BX$28,$B162=$B163-1),NPV(discount_rate,OFFSET(BX127,,,,COUNTA($G$120:$CE$120)-COUNTA($G$120:BX$120)+1)-OFFSET(BX128,,,,COUNTA($G$120:$CE$120)-COUNTA($G$120:BX$120)+1))*(1+discount_rate),0)</f>
        <v>0</v>
      </c>
      <c r="BY162" s="1" cm="1">
        <f t="array" aca="1" ref="BY162" ca="1">IF(AND($B162=BY$28,$B162=$B163-1),NPV(discount_rate,OFFSET(BY127,,,,COUNTA($G$120:$CE$120)-COUNTA($G$120:BY$120)+1)-OFFSET(BY128,,,,COUNTA($G$120:$CE$120)-COUNTA($G$120:BY$120)+1))*(1+discount_rate),0)</f>
        <v>0</v>
      </c>
      <c r="BZ162" s="1" cm="1">
        <f t="array" aca="1" ref="BZ162" ca="1">IF(AND($B162=BZ$28,$B162=$B163-1),NPV(discount_rate,OFFSET(BZ127,,,,COUNTA($G$120:$CE$120)-COUNTA($G$120:BZ$120)+1)-OFFSET(BZ128,,,,COUNTA($G$120:$CE$120)-COUNTA($G$120:BZ$120)+1))*(1+discount_rate),0)</f>
        <v>0</v>
      </c>
      <c r="CA162" s="1" cm="1">
        <f t="array" aca="1" ref="CA162" ca="1">IF(AND($B162=CA$28,$B162=$B163-1),NPV(discount_rate,OFFSET(CA127,,,,COUNTA($G$120:$CE$120)-COUNTA($G$120:CA$120)+1)-OFFSET(CA128,,,,COUNTA($G$120:$CE$120)-COUNTA($G$120:CA$120)+1))*(1+discount_rate),0)</f>
        <v>0</v>
      </c>
      <c r="CB162" s="1" cm="1">
        <f t="array" aca="1" ref="CB162" ca="1">IF(AND($B162=CB$28,$B162=$B163-1),NPV(discount_rate,OFFSET(CB127,,,,COUNTA($G$120:$CE$120)-COUNTA($G$120:CB$120)+1)-OFFSET(CB128,,,,COUNTA($G$120:$CE$120)-COUNTA($G$120:CB$120)+1))*(1+discount_rate),0)</f>
        <v>0</v>
      </c>
      <c r="CC162" s="1" cm="1">
        <f t="array" aca="1" ref="CC162" ca="1">IF(AND($B162=CC$28,$B162=$B163-1),NPV(discount_rate,OFFSET(CC127,,,,COUNTA($G$120:$CE$120)-COUNTA($G$120:CC$120)+1)-OFFSET(CC128,,,,COUNTA($G$120:$CE$120)-COUNTA($G$120:CC$120)+1))*(1+discount_rate),0)</f>
        <v>0</v>
      </c>
      <c r="CD162" s="1" cm="1">
        <f t="array" aca="1" ref="CD162" ca="1">IF(AND($B162=CD$28,$B162=$B163-1),NPV(discount_rate,OFFSET(CD127,,,,COUNTA($G$120:$CE$120)-COUNTA($G$120:CD$120)+1)-OFFSET(CD128,,,,COUNTA($G$120:$CE$120)-COUNTA($G$120:CD$120)+1))*(1+discount_rate),0)</f>
        <v>0</v>
      </c>
      <c r="CE162" s="1" cm="1">
        <f t="array" aca="1" ref="CE162" ca="1">IF(AND($B162=CE$28,$B162=$B163-1),NPV(discount_rate,OFFSET(CE127,,,,COUNTA($G$120:$CE$120)-COUNTA($G$120:CE$120)+1)-OFFSET(CE128,,,,COUNTA($G$120:$CE$120)-COUNTA($G$120:CE$120)+1))*(1+discount_rate),0)</f>
        <v>0</v>
      </c>
    </row>
    <row r="163" spans="2:83" x14ac:dyDescent="0.35">
      <c r="B163">
        <f t="shared" si="131"/>
        <v>2032</v>
      </c>
      <c r="D163" t="s">
        <v>29</v>
      </c>
      <c r="G163" s="1" cm="1">
        <f t="array" aca="1" ref="G163" ca="1">IF(AND($B163=G$28,$B163=$B164-1),NPV(discount_rate,OFFSET(G128,,,,COUNTA($G$120:$CE$120)-COUNTA($G$120:G$120)+1)-OFFSET(G129,,,,COUNTA($G$120:$CE$120)-COUNTA($G$120:G$120)+1))*(1+discount_rate),0)</f>
        <v>0</v>
      </c>
      <c r="H163" s="1" cm="1">
        <f t="array" aca="1" ref="H163" ca="1">IF(AND($B163=H$28,$B163=$B164-1),NPV(discount_rate,OFFSET(H128,,,,COUNTA($G$120:$CE$120)-COUNTA($G$120:H$120)+1)-OFFSET(H129,,,,COUNTA($G$120:$CE$120)-COUNTA($G$120:H$120)+1))*(1+discount_rate),0)</f>
        <v>0</v>
      </c>
      <c r="I163" s="1" cm="1">
        <f t="array" aca="1" ref="I163" ca="1">IF(AND($B163=I$28,$B163=$B164-1),NPV(discount_rate,OFFSET(I128,,,,COUNTA($G$120:$CE$120)-COUNTA($G$120:I$120)+1)-OFFSET(I129,,,,COUNTA($G$120:$CE$120)-COUNTA($G$120:I$120)+1))*(1+discount_rate),0)</f>
        <v>0</v>
      </c>
      <c r="J163" s="1" cm="1">
        <f t="array" aca="1" ref="J163" ca="1">IF(AND($B163=J$28,$B163=$B164-1),NPV(discount_rate,OFFSET(J128,,,,COUNTA($G$120:$CE$120)-COUNTA($G$120:J$120)+1)-OFFSET(J129,,,,COUNTA($G$120:$CE$120)-COUNTA($G$120:J$120)+1))*(1+discount_rate),0)</f>
        <v>0</v>
      </c>
      <c r="K163" s="1" cm="1">
        <f t="array" aca="1" ref="K163" ca="1">IF(AND($B163=K$28,$B163=$B164-1),NPV(discount_rate,OFFSET(K128,,,,COUNTA($G$120:$CE$120)-COUNTA($G$120:K$120)+1)-OFFSET(K129,,,,COUNTA($G$120:$CE$120)-COUNTA($G$120:K$120)+1))*(1+discount_rate),0)</f>
        <v>0</v>
      </c>
      <c r="L163" s="1" cm="1">
        <f t="array" aca="1" ref="L163" ca="1">IF(AND($B163=L$28,$B163=$B164-1),NPV(discount_rate,OFFSET(L128,,,,COUNTA($G$120:$CE$120)-COUNTA($G$120:L$120)+1)-OFFSET(L129,,,,COUNTA($G$120:$CE$120)-COUNTA($G$120:L$120)+1))*(1+discount_rate),0)</f>
        <v>0</v>
      </c>
      <c r="M163" s="1" cm="1">
        <f t="array" aca="1" ref="M163" ca="1">IF(AND($B163=M$28,$B163=$B164-1),NPV(discount_rate,OFFSET(M128,,,,COUNTA($G$120:$CE$120)-COUNTA($G$120:M$120)+1)-OFFSET(M129,,,,COUNTA($G$120:$CE$120)-COUNTA($G$120:M$120)+1))*(1+discount_rate),0)</f>
        <v>0</v>
      </c>
      <c r="N163" s="1" cm="1">
        <f t="array" aca="1" ref="N163" ca="1">IF(AND($B163=N$28,$B163=$B164-1),NPV(discount_rate,OFFSET(N128,,,,COUNTA($G$120:$CE$120)-COUNTA($G$120:N$120)+1)-OFFSET(N129,,,,COUNTA($G$120:$CE$120)-COUNTA($G$120:N$120)+1))*(1+discount_rate),0)</f>
        <v>0</v>
      </c>
      <c r="O163" s="1" cm="1">
        <f t="array" aca="1" ref="O163" ca="1">IF(AND($B163=O$28,$B163=$B164-1),NPV(discount_rate,OFFSET(O128,,,,COUNTA($G$120:$CE$120)-COUNTA($G$120:O$120)+1)-OFFSET(O129,,,,COUNTA($G$120:$CE$120)-COUNTA($G$120:O$120)+1))*(1+discount_rate),0)</f>
        <v>509.43814928081679</v>
      </c>
      <c r="P163" s="1" cm="1">
        <f t="array" aca="1" ref="P163" ca="1">IF(AND($B163=P$28,$B163=$B164-1),NPV(discount_rate,OFFSET(P128,,,,COUNTA($G$120:$CE$120)-COUNTA($G$120:P$120)+1)-OFFSET(P129,,,,COUNTA($G$120:$CE$120)-COUNTA($G$120:P$120)+1))*(1+discount_rate),0)</f>
        <v>0</v>
      </c>
      <c r="Q163" s="1" cm="1">
        <f t="array" aca="1" ref="Q163" ca="1">IF(AND($B163=Q$28,$B163=$B164-1),NPV(discount_rate,OFFSET(Q128,,,,COUNTA($G$120:$CE$120)-COUNTA($G$120:Q$120)+1)-OFFSET(Q129,,,,COUNTA($G$120:$CE$120)-COUNTA($G$120:Q$120)+1))*(1+discount_rate),0)</f>
        <v>0</v>
      </c>
      <c r="R163" s="1" cm="1">
        <f t="array" aca="1" ref="R163" ca="1">IF(AND($B163=R$28,$B163=$B164-1),NPV(discount_rate,OFFSET(R128,,,,COUNTA($G$120:$CE$120)-COUNTA($G$120:R$120)+1)-OFFSET(R129,,,,COUNTA($G$120:$CE$120)-COUNTA($G$120:R$120)+1))*(1+discount_rate),0)</f>
        <v>0</v>
      </c>
      <c r="S163" s="1" cm="1">
        <f t="array" aca="1" ref="S163" ca="1">IF(AND($B163=S$28,$B163=$B164-1),NPV(discount_rate,OFFSET(S128,,,,COUNTA($G$120:$CE$120)-COUNTA($G$120:S$120)+1)-OFFSET(S129,,,,COUNTA($G$120:$CE$120)-COUNTA($G$120:S$120)+1))*(1+discount_rate),0)</f>
        <v>0</v>
      </c>
      <c r="T163" s="1" cm="1">
        <f t="array" aca="1" ref="T163" ca="1">IF(AND($B163=T$28,$B163=$B164-1),NPV(discount_rate,OFFSET(T128,,,,COUNTA($G$120:$CE$120)-COUNTA($G$120:T$120)+1)-OFFSET(T129,,,,COUNTA($G$120:$CE$120)-COUNTA($G$120:T$120)+1))*(1+discount_rate),0)</f>
        <v>0</v>
      </c>
      <c r="U163" s="1" cm="1">
        <f t="array" aca="1" ref="U163" ca="1">IF(AND($B163=U$28,$B163=$B164-1),NPV(discount_rate,OFFSET(U128,,,,COUNTA($G$120:$CE$120)-COUNTA($G$120:U$120)+1)-OFFSET(U129,,,,COUNTA($G$120:$CE$120)-COUNTA($G$120:U$120)+1))*(1+discount_rate),0)</f>
        <v>0</v>
      </c>
      <c r="V163" s="1" cm="1">
        <f t="array" aca="1" ref="V163" ca="1">IF(AND($B163=V$28,$B163=$B164-1),NPV(discount_rate,OFFSET(V128,,,,COUNTA($G$120:$CE$120)-COUNTA($G$120:V$120)+1)-OFFSET(V129,,,,COUNTA($G$120:$CE$120)-COUNTA($G$120:V$120)+1))*(1+discount_rate),0)</f>
        <v>0</v>
      </c>
      <c r="W163" s="1" cm="1">
        <f t="array" aca="1" ref="W163" ca="1">IF(AND($B163=W$28,$B163=$B164-1),NPV(discount_rate,OFFSET(W128,,,,COUNTA($G$120:$CE$120)-COUNTA($G$120:W$120)+1)-OFFSET(W129,,,,COUNTA($G$120:$CE$120)-COUNTA($G$120:W$120)+1))*(1+discount_rate),0)</f>
        <v>0</v>
      </c>
      <c r="X163" s="1" cm="1">
        <f t="array" aca="1" ref="X163" ca="1">IF(AND($B163=X$28,$B163=$B164-1),NPV(discount_rate,OFFSET(X128,,,,COUNTA($G$120:$CE$120)-COUNTA($G$120:X$120)+1)-OFFSET(X129,,,,COUNTA($G$120:$CE$120)-COUNTA($G$120:X$120)+1))*(1+discount_rate),0)</f>
        <v>0</v>
      </c>
      <c r="Y163" s="1" cm="1">
        <f t="array" aca="1" ref="Y163" ca="1">IF(AND($B163=Y$28,$B163=$B164-1),NPV(discount_rate,OFFSET(Y128,,,,COUNTA($G$120:$CE$120)-COUNTA($G$120:Y$120)+1)-OFFSET(Y129,,,,COUNTA($G$120:$CE$120)-COUNTA($G$120:Y$120)+1))*(1+discount_rate),0)</f>
        <v>0</v>
      </c>
      <c r="Z163" s="1" cm="1">
        <f t="array" aca="1" ref="Z163" ca="1">IF(AND($B163=Z$28,$B163=$B164-1),NPV(discount_rate,OFFSET(Z128,,,,COUNTA($G$120:$CE$120)-COUNTA($G$120:Z$120)+1)-OFFSET(Z129,,,,COUNTA($G$120:$CE$120)-COUNTA($G$120:Z$120)+1))*(1+discount_rate),0)</f>
        <v>0</v>
      </c>
      <c r="AA163" s="1" cm="1">
        <f t="array" aca="1" ref="AA163" ca="1">IF(AND($B163=AA$28,$B163=$B164-1),NPV(discount_rate,OFFSET(AA128,,,,COUNTA($G$120:$CE$120)-COUNTA($G$120:AA$120)+1)-OFFSET(AA129,,,,COUNTA($G$120:$CE$120)-COUNTA($G$120:AA$120)+1))*(1+discount_rate),0)</f>
        <v>0</v>
      </c>
      <c r="AB163" s="1" cm="1">
        <f t="array" aca="1" ref="AB163" ca="1">IF(AND($B163=AB$28,$B163=$B164-1),NPV(discount_rate,OFFSET(AB128,,,,COUNTA($G$120:$CE$120)-COUNTA($G$120:AB$120)+1)-OFFSET(AB129,,,,COUNTA($G$120:$CE$120)-COUNTA($G$120:AB$120)+1))*(1+discount_rate),0)</f>
        <v>0</v>
      </c>
      <c r="AC163" s="1" cm="1">
        <f t="array" aca="1" ref="AC163" ca="1">IF(AND($B163=AC$28,$B163=$B164-1),NPV(discount_rate,OFFSET(AC128,,,,COUNTA($G$120:$CE$120)-COUNTA($G$120:AC$120)+1)-OFFSET(AC129,,,,COUNTA($G$120:$CE$120)-COUNTA($G$120:AC$120)+1))*(1+discount_rate),0)</f>
        <v>0</v>
      </c>
      <c r="AD163" s="1" cm="1">
        <f t="array" aca="1" ref="AD163" ca="1">IF(AND($B163=AD$28,$B163=$B164-1),NPV(discount_rate,OFFSET(AD128,,,,COUNTA($G$120:$CE$120)-COUNTA($G$120:AD$120)+1)-OFFSET(AD129,,,,COUNTA($G$120:$CE$120)-COUNTA($G$120:AD$120)+1))*(1+discount_rate),0)</f>
        <v>0</v>
      </c>
      <c r="AE163" s="1" cm="1">
        <f t="array" aca="1" ref="AE163" ca="1">IF(AND($B163=AE$28,$B163=$B164-1),NPV(discount_rate,OFFSET(AE128,,,,COUNTA($G$120:$CE$120)-COUNTA($G$120:AE$120)+1)-OFFSET(AE129,,,,COUNTA($G$120:$CE$120)-COUNTA($G$120:AE$120)+1))*(1+discount_rate),0)</f>
        <v>0</v>
      </c>
      <c r="AF163" s="1" cm="1">
        <f t="array" aca="1" ref="AF163" ca="1">IF(AND($B163=AF$28,$B163=$B164-1),NPV(discount_rate,OFFSET(AF128,,,,COUNTA($G$120:$CE$120)-COUNTA($G$120:AF$120)+1)-OFFSET(AF129,,,,COUNTA($G$120:$CE$120)-COUNTA($G$120:AF$120)+1))*(1+discount_rate),0)</f>
        <v>0</v>
      </c>
      <c r="AG163" s="1" cm="1">
        <f t="array" aca="1" ref="AG163" ca="1">IF(AND($B163=AG$28,$B163=$B164-1),NPV(discount_rate,OFFSET(AG128,,,,COUNTA($G$120:$CE$120)-COUNTA($G$120:AG$120)+1)-OFFSET(AG129,,,,COUNTA($G$120:$CE$120)-COUNTA($G$120:AG$120)+1))*(1+discount_rate),0)</f>
        <v>0</v>
      </c>
      <c r="AH163" s="1" cm="1">
        <f t="array" aca="1" ref="AH163" ca="1">IF(AND($B163=AH$28,$B163=$B164-1),NPV(discount_rate,OFFSET(AH128,,,,COUNTA($G$120:$CE$120)-COUNTA($G$120:AH$120)+1)-OFFSET(AH129,,,,COUNTA($G$120:$CE$120)-COUNTA($G$120:AH$120)+1))*(1+discount_rate),0)</f>
        <v>0</v>
      </c>
      <c r="AI163" s="1" cm="1">
        <f t="array" aca="1" ref="AI163" ca="1">IF(AND($B163=AI$28,$B163=$B164-1),NPV(discount_rate,OFFSET(AI128,,,,COUNTA($G$120:$CE$120)-COUNTA($G$120:AI$120)+1)-OFFSET(AI129,,,,COUNTA($G$120:$CE$120)-COUNTA($G$120:AI$120)+1))*(1+discount_rate),0)</f>
        <v>0</v>
      </c>
      <c r="AJ163" s="1" cm="1">
        <f t="array" aca="1" ref="AJ163" ca="1">IF(AND($B163=AJ$28,$B163=$B164-1),NPV(discount_rate,OFFSET(AJ128,,,,COUNTA($G$120:$CE$120)-COUNTA($G$120:AJ$120)+1)-OFFSET(AJ129,,,,COUNTA($G$120:$CE$120)-COUNTA($G$120:AJ$120)+1))*(1+discount_rate),0)</f>
        <v>0</v>
      </c>
      <c r="AK163" s="1" cm="1">
        <f t="array" aca="1" ref="AK163" ca="1">IF(AND($B163=AK$28,$B163=$B164-1),NPV(discount_rate,OFFSET(AK128,,,,COUNTA($G$120:$CE$120)-COUNTA($G$120:AK$120)+1)-OFFSET(AK129,,,,COUNTA($G$120:$CE$120)-COUNTA($G$120:AK$120)+1))*(1+discount_rate),0)</f>
        <v>0</v>
      </c>
      <c r="AL163" s="1" cm="1">
        <f t="array" aca="1" ref="AL163" ca="1">IF(AND($B163=AL$28,$B163=$B164-1),NPV(discount_rate,OFFSET(AL128,,,,COUNTA($G$120:$CE$120)-COUNTA($G$120:AL$120)+1)-OFFSET(AL129,,,,COUNTA($G$120:$CE$120)-COUNTA($G$120:AL$120)+1))*(1+discount_rate),0)</f>
        <v>0</v>
      </c>
      <c r="AM163" s="1" cm="1">
        <f t="array" aca="1" ref="AM163" ca="1">IF(AND($B163=AM$28,$B163=$B164-1),NPV(discount_rate,OFFSET(AM128,,,,COUNTA($G$120:$CE$120)-COUNTA($G$120:AM$120)+1)-OFFSET(AM129,,,,COUNTA($G$120:$CE$120)-COUNTA($G$120:AM$120)+1))*(1+discount_rate),0)</f>
        <v>0</v>
      </c>
      <c r="AN163" s="1" cm="1">
        <f t="array" aca="1" ref="AN163" ca="1">IF(AND($B163=AN$28,$B163=$B164-1),NPV(discount_rate,OFFSET(AN128,,,,COUNTA($G$120:$CE$120)-COUNTA($G$120:AN$120)+1)-OFFSET(AN129,,,,COUNTA($G$120:$CE$120)-COUNTA($G$120:AN$120)+1))*(1+discount_rate),0)</f>
        <v>0</v>
      </c>
      <c r="AO163" s="1" cm="1">
        <f t="array" aca="1" ref="AO163" ca="1">IF(AND($B163=AO$28,$B163=$B164-1),NPV(discount_rate,OFFSET(AO128,,,,COUNTA($G$120:$CE$120)-COUNTA($G$120:AO$120)+1)-OFFSET(AO129,,,,COUNTA($G$120:$CE$120)-COUNTA($G$120:AO$120)+1))*(1+discount_rate),0)</f>
        <v>0</v>
      </c>
      <c r="AP163" s="1" cm="1">
        <f t="array" aca="1" ref="AP163" ca="1">IF(AND($B163=AP$28,$B163=$B164-1),NPV(discount_rate,OFFSET(AP128,,,,COUNTA($G$120:$CE$120)-COUNTA($G$120:AP$120)+1)-OFFSET(AP129,,,,COUNTA($G$120:$CE$120)-COUNTA($G$120:AP$120)+1))*(1+discount_rate),0)</f>
        <v>0</v>
      </c>
      <c r="AQ163" s="1" cm="1">
        <f t="array" aca="1" ref="AQ163" ca="1">IF(AND($B163=AQ$28,$B163=$B164-1),NPV(discount_rate,OFFSET(AQ128,,,,COUNTA($G$120:$CE$120)-COUNTA($G$120:AQ$120)+1)-OFFSET(AQ129,,,,COUNTA($G$120:$CE$120)-COUNTA($G$120:AQ$120)+1))*(1+discount_rate),0)</f>
        <v>0</v>
      </c>
      <c r="AR163" s="1" cm="1">
        <f t="array" aca="1" ref="AR163" ca="1">IF(AND($B163=AR$28,$B163=$B164-1),NPV(discount_rate,OFFSET(AR128,,,,COUNTA($G$120:$CE$120)-COUNTA($G$120:AR$120)+1)-OFFSET(AR129,,,,COUNTA($G$120:$CE$120)-COUNTA($G$120:AR$120)+1))*(1+discount_rate),0)</f>
        <v>0</v>
      </c>
      <c r="AS163" s="1" cm="1">
        <f t="array" aca="1" ref="AS163" ca="1">IF(AND($B163=AS$28,$B163=$B164-1),NPV(discount_rate,OFFSET(AS128,,,,COUNTA($G$120:$CE$120)-COUNTA($G$120:AS$120)+1)-OFFSET(AS129,,,,COUNTA($G$120:$CE$120)-COUNTA($G$120:AS$120)+1))*(1+discount_rate),0)</f>
        <v>0</v>
      </c>
      <c r="AT163" s="1" cm="1">
        <f t="array" aca="1" ref="AT163" ca="1">IF(AND($B163=AT$28,$B163=$B164-1),NPV(discount_rate,OFFSET(AT128,,,,COUNTA($G$120:$CE$120)-COUNTA($G$120:AT$120)+1)-OFFSET(AT129,,,,COUNTA($G$120:$CE$120)-COUNTA($G$120:AT$120)+1))*(1+discount_rate),0)</f>
        <v>0</v>
      </c>
      <c r="AU163" s="1" cm="1">
        <f t="array" aca="1" ref="AU163" ca="1">IF(AND($B163=AU$28,$B163=$B164-1),NPV(discount_rate,OFFSET(AU128,,,,COUNTA($G$120:$CE$120)-COUNTA($G$120:AU$120)+1)-OFFSET(AU129,,,,COUNTA($G$120:$CE$120)-COUNTA($G$120:AU$120)+1))*(1+discount_rate),0)</f>
        <v>0</v>
      </c>
      <c r="AV163" s="1" cm="1">
        <f t="array" aca="1" ref="AV163" ca="1">IF(AND($B163=AV$28,$B163=$B164-1),NPV(discount_rate,OFFSET(AV128,,,,COUNTA($G$120:$CE$120)-COUNTA($G$120:AV$120)+1)-OFFSET(AV129,,,,COUNTA($G$120:$CE$120)-COUNTA($G$120:AV$120)+1))*(1+discount_rate),0)</f>
        <v>0</v>
      </c>
      <c r="AW163" s="1" cm="1">
        <f t="array" aca="1" ref="AW163" ca="1">IF(AND($B163=AW$28,$B163=$B164-1),NPV(discount_rate,OFFSET(AW128,,,,COUNTA($G$120:$CE$120)-COUNTA($G$120:AW$120)+1)-OFFSET(AW129,,,,COUNTA($G$120:$CE$120)-COUNTA($G$120:AW$120)+1))*(1+discount_rate),0)</f>
        <v>0</v>
      </c>
      <c r="AX163" s="1" cm="1">
        <f t="array" aca="1" ref="AX163" ca="1">IF(AND($B163=AX$28,$B163=$B164-1),NPV(discount_rate,OFFSET(AX128,,,,COUNTA($G$120:$CE$120)-COUNTA($G$120:AX$120)+1)-OFFSET(AX129,,,,COUNTA($G$120:$CE$120)-COUNTA($G$120:AX$120)+1))*(1+discount_rate),0)</f>
        <v>0</v>
      </c>
      <c r="AY163" s="1" cm="1">
        <f t="array" aca="1" ref="AY163" ca="1">IF(AND($B163=AY$28,$B163=$B164-1),NPV(discount_rate,OFFSET(AY128,,,,COUNTA($G$120:$CE$120)-COUNTA($G$120:AY$120)+1)-OFFSET(AY129,,,,COUNTA($G$120:$CE$120)-COUNTA($G$120:AY$120)+1))*(1+discount_rate),0)</f>
        <v>0</v>
      </c>
      <c r="AZ163" s="1" cm="1">
        <f t="array" aca="1" ref="AZ163" ca="1">IF(AND($B163=AZ$28,$B163=$B164-1),NPV(discount_rate,OFFSET(AZ128,,,,COUNTA($G$120:$CE$120)-COUNTA($G$120:AZ$120)+1)-OFFSET(AZ129,,,,COUNTA($G$120:$CE$120)-COUNTA($G$120:AZ$120)+1))*(1+discount_rate),0)</f>
        <v>0</v>
      </c>
      <c r="BA163" s="1" cm="1">
        <f t="array" aca="1" ref="BA163" ca="1">IF(AND($B163=BA$28,$B163=$B164-1),NPV(discount_rate,OFFSET(BA128,,,,COUNTA($G$120:$CE$120)-COUNTA($G$120:BA$120)+1)-OFFSET(BA129,,,,COUNTA($G$120:$CE$120)-COUNTA($G$120:BA$120)+1))*(1+discount_rate),0)</f>
        <v>0</v>
      </c>
      <c r="BB163" s="1" cm="1">
        <f t="array" aca="1" ref="BB163" ca="1">IF(AND($B163=BB$28,$B163=$B164-1),NPV(discount_rate,OFFSET(BB128,,,,COUNTA($G$120:$CE$120)-COUNTA($G$120:BB$120)+1)-OFFSET(BB129,,,,COUNTA($G$120:$CE$120)-COUNTA($G$120:BB$120)+1))*(1+discount_rate),0)</f>
        <v>0</v>
      </c>
      <c r="BC163" s="1" cm="1">
        <f t="array" aca="1" ref="BC163" ca="1">IF(AND($B163=BC$28,$B163=$B164-1),NPV(discount_rate,OFFSET(BC128,,,,COUNTA($G$120:$CE$120)-COUNTA($G$120:BC$120)+1)-OFFSET(BC129,,,,COUNTA($G$120:$CE$120)-COUNTA($G$120:BC$120)+1))*(1+discount_rate),0)</f>
        <v>0</v>
      </c>
      <c r="BD163" s="1" cm="1">
        <f t="array" aca="1" ref="BD163" ca="1">IF(AND($B163=BD$28,$B163=$B164-1),NPV(discount_rate,OFFSET(BD128,,,,COUNTA($G$120:$CE$120)-COUNTA($G$120:BD$120)+1)-OFFSET(BD129,,,,COUNTA($G$120:$CE$120)-COUNTA($G$120:BD$120)+1))*(1+discount_rate),0)</f>
        <v>0</v>
      </c>
      <c r="BE163" s="1" cm="1">
        <f t="array" aca="1" ref="BE163" ca="1">IF(AND($B163=BE$28,$B163=$B164-1),NPV(discount_rate,OFFSET(BE128,,,,COUNTA($G$120:$CE$120)-COUNTA($G$120:BE$120)+1)-OFFSET(BE129,,,,COUNTA($G$120:$CE$120)-COUNTA($G$120:BE$120)+1))*(1+discount_rate),0)</f>
        <v>0</v>
      </c>
      <c r="BF163" s="1" cm="1">
        <f t="array" aca="1" ref="BF163" ca="1">IF(AND($B163=BF$28,$B163=$B164-1),NPV(discount_rate,OFFSET(BF128,,,,COUNTA($G$120:$CE$120)-COUNTA($G$120:BF$120)+1)-OFFSET(BF129,,,,COUNTA($G$120:$CE$120)-COUNTA($G$120:BF$120)+1))*(1+discount_rate),0)</f>
        <v>0</v>
      </c>
      <c r="BG163" s="1" cm="1">
        <f t="array" aca="1" ref="BG163" ca="1">IF(AND($B163=BG$28,$B163=$B164-1),NPV(discount_rate,OFFSET(BG128,,,,COUNTA($G$120:$CE$120)-COUNTA($G$120:BG$120)+1)-OFFSET(BG129,,,,COUNTA($G$120:$CE$120)-COUNTA($G$120:BG$120)+1))*(1+discount_rate),0)</f>
        <v>0</v>
      </c>
      <c r="BH163" s="1" cm="1">
        <f t="array" aca="1" ref="BH163" ca="1">IF(AND($B163=BH$28,$B163=$B164-1),NPV(discount_rate,OFFSET(BH128,,,,COUNTA($G$120:$CE$120)-COUNTA($G$120:BH$120)+1)-OFFSET(BH129,,,,COUNTA($G$120:$CE$120)-COUNTA($G$120:BH$120)+1))*(1+discount_rate),0)</f>
        <v>0</v>
      </c>
      <c r="BI163" s="1" cm="1">
        <f t="array" aca="1" ref="BI163" ca="1">IF(AND($B163=BI$28,$B163=$B164-1),NPV(discount_rate,OFFSET(BI128,,,,COUNTA($G$120:$CE$120)-COUNTA($G$120:BI$120)+1)-OFFSET(BI129,,,,COUNTA($G$120:$CE$120)-COUNTA($G$120:BI$120)+1))*(1+discount_rate),0)</f>
        <v>0</v>
      </c>
      <c r="BJ163" s="1" cm="1">
        <f t="array" aca="1" ref="BJ163" ca="1">IF(AND($B163=BJ$28,$B163=$B164-1),NPV(discount_rate,OFFSET(BJ128,,,,COUNTA($G$120:$CE$120)-COUNTA($G$120:BJ$120)+1)-OFFSET(BJ129,,,,COUNTA($G$120:$CE$120)-COUNTA($G$120:BJ$120)+1))*(1+discount_rate),0)</f>
        <v>0</v>
      </c>
      <c r="BK163" s="1" cm="1">
        <f t="array" aca="1" ref="BK163" ca="1">IF(AND($B163=BK$28,$B163=$B164-1),NPV(discount_rate,OFFSET(BK128,,,,COUNTA($G$120:$CE$120)-COUNTA($G$120:BK$120)+1)-OFFSET(BK129,,,,COUNTA($G$120:$CE$120)-COUNTA($G$120:BK$120)+1))*(1+discount_rate),0)</f>
        <v>0</v>
      </c>
      <c r="BL163" s="1" cm="1">
        <f t="array" aca="1" ref="BL163" ca="1">IF(AND($B163=BL$28,$B163=$B164-1),NPV(discount_rate,OFFSET(BL128,,,,COUNTA($G$120:$CE$120)-COUNTA($G$120:BL$120)+1)-OFFSET(BL129,,,,COUNTA($G$120:$CE$120)-COUNTA($G$120:BL$120)+1))*(1+discount_rate),0)</f>
        <v>0</v>
      </c>
      <c r="BM163" s="1" cm="1">
        <f t="array" aca="1" ref="BM163" ca="1">IF(AND($B163=BM$28,$B163=$B164-1),NPV(discount_rate,OFFSET(BM128,,,,COUNTA($G$120:$CE$120)-COUNTA($G$120:BM$120)+1)-OFFSET(BM129,,,,COUNTA($G$120:$CE$120)-COUNTA($G$120:BM$120)+1))*(1+discount_rate),0)</f>
        <v>0</v>
      </c>
      <c r="BN163" s="1" cm="1">
        <f t="array" aca="1" ref="BN163" ca="1">IF(AND($B163=BN$28,$B163=$B164-1),NPV(discount_rate,OFFSET(BN128,,,,COUNTA($G$120:$CE$120)-COUNTA($G$120:BN$120)+1)-OFFSET(BN129,,,,COUNTA($G$120:$CE$120)-COUNTA($G$120:BN$120)+1))*(1+discount_rate),0)</f>
        <v>0</v>
      </c>
      <c r="BO163" s="1" cm="1">
        <f t="array" aca="1" ref="BO163" ca="1">IF(AND($B163=BO$28,$B163=$B164-1),NPV(discount_rate,OFFSET(BO128,,,,COUNTA($G$120:$CE$120)-COUNTA($G$120:BO$120)+1)-OFFSET(BO129,,,,COUNTA($G$120:$CE$120)-COUNTA($G$120:BO$120)+1))*(1+discount_rate),0)</f>
        <v>0</v>
      </c>
      <c r="BP163" s="1" cm="1">
        <f t="array" aca="1" ref="BP163" ca="1">IF(AND($B163=BP$28,$B163=$B164-1),NPV(discount_rate,OFFSET(BP128,,,,COUNTA($G$120:$CE$120)-COUNTA($G$120:BP$120)+1)-OFFSET(BP129,,,,COUNTA($G$120:$CE$120)-COUNTA($G$120:BP$120)+1))*(1+discount_rate),0)</f>
        <v>0</v>
      </c>
      <c r="BQ163" s="1" cm="1">
        <f t="array" aca="1" ref="BQ163" ca="1">IF(AND($B163=BQ$28,$B163=$B164-1),NPV(discount_rate,OFFSET(BQ128,,,,COUNTA($G$120:$CE$120)-COUNTA($G$120:BQ$120)+1)-OFFSET(BQ129,,,,COUNTA($G$120:$CE$120)-COUNTA($G$120:BQ$120)+1))*(1+discount_rate),0)</f>
        <v>0</v>
      </c>
      <c r="BR163" s="1" cm="1">
        <f t="array" aca="1" ref="BR163" ca="1">IF(AND($B163=BR$28,$B163=$B164-1),NPV(discount_rate,OFFSET(BR128,,,,COUNTA($G$120:$CE$120)-COUNTA($G$120:BR$120)+1)-OFFSET(BR129,,,,COUNTA($G$120:$CE$120)-COUNTA($G$120:BR$120)+1))*(1+discount_rate),0)</f>
        <v>0</v>
      </c>
      <c r="BS163" s="1" cm="1">
        <f t="array" aca="1" ref="BS163" ca="1">IF(AND($B163=BS$28,$B163=$B164-1),NPV(discount_rate,OFFSET(BS128,,,,COUNTA($G$120:$CE$120)-COUNTA($G$120:BS$120)+1)-OFFSET(BS129,,,,COUNTA($G$120:$CE$120)-COUNTA($G$120:BS$120)+1))*(1+discount_rate),0)</f>
        <v>0</v>
      </c>
      <c r="BT163" s="1" cm="1">
        <f t="array" aca="1" ref="BT163" ca="1">IF(AND($B163=BT$28,$B163=$B164-1),NPV(discount_rate,OFFSET(BT128,,,,COUNTA($G$120:$CE$120)-COUNTA($G$120:BT$120)+1)-OFFSET(BT129,,,,COUNTA($G$120:$CE$120)-COUNTA($G$120:BT$120)+1))*(1+discount_rate),0)</f>
        <v>0</v>
      </c>
      <c r="BU163" s="1" cm="1">
        <f t="array" aca="1" ref="BU163" ca="1">IF(AND($B163=BU$28,$B163=$B164-1),NPV(discount_rate,OFFSET(BU128,,,,COUNTA($G$120:$CE$120)-COUNTA($G$120:BU$120)+1)-OFFSET(BU129,,,,COUNTA($G$120:$CE$120)-COUNTA($G$120:BU$120)+1))*(1+discount_rate),0)</f>
        <v>0</v>
      </c>
      <c r="BV163" s="1" cm="1">
        <f t="array" aca="1" ref="BV163" ca="1">IF(AND($B163=BV$28,$B163=$B164-1),NPV(discount_rate,OFFSET(BV128,,,,COUNTA($G$120:$CE$120)-COUNTA($G$120:BV$120)+1)-OFFSET(BV129,,,,COUNTA($G$120:$CE$120)-COUNTA($G$120:BV$120)+1))*(1+discount_rate),0)</f>
        <v>0</v>
      </c>
      <c r="BW163" s="1" cm="1">
        <f t="array" aca="1" ref="BW163" ca="1">IF(AND($B163=BW$28,$B163=$B164-1),NPV(discount_rate,OFFSET(BW128,,,,COUNTA($G$120:$CE$120)-COUNTA($G$120:BW$120)+1)-OFFSET(BW129,,,,COUNTA($G$120:$CE$120)-COUNTA($G$120:BW$120)+1))*(1+discount_rate),0)</f>
        <v>0</v>
      </c>
      <c r="BX163" s="1" cm="1">
        <f t="array" aca="1" ref="BX163" ca="1">IF(AND($B163=BX$28,$B163=$B164-1),NPV(discount_rate,OFFSET(BX128,,,,COUNTA($G$120:$CE$120)-COUNTA($G$120:BX$120)+1)-OFFSET(BX129,,,,COUNTA($G$120:$CE$120)-COUNTA($G$120:BX$120)+1))*(1+discount_rate),0)</f>
        <v>0</v>
      </c>
      <c r="BY163" s="1" cm="1">
        <f t="array" aca="1" ref="BY163" ca="1">IF(AND($B163=BY$28,$B163=$B164-1),NPV(discount_rate,OFFSET(BY128,,,,COUNTA($G$120:$CE$120)-COUNTA($G$120:BY$120)+1)-OFFSET(BY129,,,,COUNTA($G$120:$CE$120)-COUNTA($G$120:BY$120)+1))*(1+discount_rate),0)</f>
        <v>0</v>
      </c>
      <c r="BZ163" s="1" cm="1">
        <f t="array" aca="1" ref="BZ163" ca="1">IF(AND($B163=BZ$28,$B163=$B164-1),NPV(discount_rate,OFFSET(BZ128,,,,COUNTA($G$120:$CE$120)-COUNTA($G$120:BZ$120)+1)-OFFSET(BZ129,,,,COUNTA($G$120:$CE$120)-COUNTA($G$120:BZ$120)+1))*(1+discount_rate),0)</f>
        <v>0</v>
      </c>
      <c r="CA163" s="1" cm="1">
        <f t="array" aca="1" ref="CA163" ca="1">IF(AND($B163=CA$28,$B163=$B164-1),NPV(discount_rate,OFFSET(CA128,,,,COUNTA($G$120:$CE$120)-COUNTA($G$120:CA$120)+1)-OFFSET(CA129,,,,COUNTA($G$120:$CE$120)-COUNTA($G$120:CA$120)+1))*(1+discount_rate),0)</f>
        <v>0</v>
      </c>
      <c r="CB163" s="1" cm="1">
        <f t="array" aca="1" ref="CB163" ca="1">IF(AND($B163=CB$28,$B163=$B164-1),NPV(discount_rate,OFFSET(CB128,,,,COUNTA($G$120:$CE$120)-COUNTA($G$120:CB$120)+1)-OFFSET(CB129,,,,COUNTA($G$120:$CE$120)-COUNTA($G$120:CB$120)+1))*(1+discount_rate),0)</f>
        <v>0</v>
      </c>
      <c r="CC163" s="1" cm="1">
        <f t="array" aca="1" ref="CC163" ca="1">IF(AND($B163=CC$28,$B163=$B164-1),NPV(discount_rate,OFFSET(CC128,,,,COUNTA($G$120:$CE$120)-COUNTA($G$120:CC$120)+1)-OFFSET(CC129,,,,COUNTA($G$120:$CE$120)-COUNTA($G$120:CC$120)+1))*(1+discount_rate),0)</f>
        <v>0</v>
      </c>
      <c r="CD163" s="1" cm="1">
        <f t="array" aca="1" ref="CD163" ca="1">IF(AND($B163=CD$28,$B163=$B164-1),NPV(discount_rate,OFFSET(CD128,,,,COUNTA($G$120:$CE$120)-COUNTA($G$120:CD$120)+1)-OFFSET(CD129,,,,COUNTA($G$120:$CE$120)-COUNTA($G$120:CD$120)+1))*(1+discount_rate),0)</f>
        <v>0</v>
      </c>
      <c r="CE163" s="1" cm="1">
        <f t="array" aca="1" ref="CE163" ca="1">IF(AND($B163=CE$28,$B163=$B164-1),NPV(discount_rate,OFFSET(CE128,,,,COUNTA($G$120:$CE$120)-COUNTA($G$120:CE$120)+1)-OFFSET(CE129,,,,COUNTA($G$120:$CE$120)-COUNTA($G$120:CE$120)+1))*(1+discount_rate),0)</f>
        <v>0</v>
      </c>
    </row>
    <row r="164" spans="2:83" x14ac:dyDescent="0.35">
      <c r="B164">
        <f t="shared" si="131"/>
        <v>2033</v>
      </c>
      <c r="D164" t="s">
        <v>29</v>
      </c>
      <c r="G164" s="1" cm="1">
        <f t="array" aca="1" ref="G164" ca="1">IF(AND($B164=G$28,$B164=$B165-1),NPV(discount_rate,OFFSET(G129,,,,COUNTA($G$120:$CE$120)-COUNTA($G$120:G$120)+1)-OFFSET(G130,,,,COUNTA($G$120:$CE$120)-COUNTA($G$120:G$120)+1))*(1+discount_rate),0)</f>
        <v>0</v>
      </c>
      <c r="H164" s="1" cm="1">
        <f t="array" aca="1" ref="H164" ca="1">IF(AND($B164=H$28,$B164=$B165-1),NPV(discount_rate,OFFSET(H129,,,,COUNTA($G$120:$CE$120)-COUNTA($G$120:H$120)+1)-OFFSET(H130,,,,COUNTA($G$120:$CE$120)-COUNTA($G$120:H$120)+1))*(1+discount_rate),0)</f>
        <v>0</v>
      </c>
      <c r="I164" s="1" cm="1">
        <f t="array" aca="1" ref="I164" ca="1">IF(AND($B164=I$28,$B164=$B165-1),NPV(discount_rate,OFFSET(I129,,,,COUNTA($G$120:$CE$120)-COUNTA($G$120:I$120)+1)-OFFSET(I130,,,,COUNTA($G$120:$CE$120)-COUNTA($G$120:I$120)+1))*(1+discount_rate),0)</f>
        <v>0</v>
      </c>
      <c r="J164" s="1" cm="1">
        <f t="array" aca="1" ref="J164" ca="1">IF(AND($B164=J$28,$B164=$B165-1),NPV(discount_rate,OFFSET(J129,,,,COUNTA($G$120:$CE$120)-COUNTA($G$120:J$120)+1)-OFFSET(J130,,,,COUNTA($G$120:$CE$120)-COUNTA($G$120:J$120)+1))*(1+discount_rate),0)</f>
        <v>0</v>
      </c>
      <c r="K164" s="1" cm="1">
        <f t="array" aca="1" ref="K164" ca="1">IF(AND($B164=K$28,$B164=$B165-1),NPV(discount_rate,OFFSET(K129,,,,COUNTA($G$120:$CE$120)-COUNTA($G$120:K$120)+1)-OFFSET(K130,,,,COUNTA($G$120:$CE$120)-COUNTA($G$120:K$120)+1))*(1+discount_rate),0)</f>
        <v>0</v>
      </c>
      <c r="L164" s="1" cm="1">
        <f t="array" aca="1" ref="L164" ca="1">IF(AND($B164=L$28,$B164=$B165-1),NPV(discount_rate,OFFSET(L129,,,,COUNTA($G$120:$CE$120)-COUNTA($G$120:L$120)+1)-OFFSET(L130,,,,COUNTA($G$120:$CE$120)-COUNTA($G$120:L$120)+1))*(1+discount_rate),0)</f>
        <v>0</v>
      </c>
      <c r="M164" s="1" cm="1">
        <f t="array" aca="1" ref="M164" ca="1">IF(AND($B164=M$28,$B164=$B165-1),NPV(discount_rate,OFFSET(M129,,,,COUNTA($G$120:$CE$120)-COUNTA($G$120:M$120)+1)-OFFSET(M130,,,,COUNTA($G$120:$CE$120)-COUNTA($G$120:M$120)+1))*(1+discount_rate),0)</f>
        <v>0</v>
      </c>
      <c r="N164" s="1" cm="1">
        <f t="array" aca="1" ref="N164" ca="1">IF(AND($B164=N$28,$B164=$B165-1),NPV(discount_rate,OFFSET(N129,,,,COUNTA($G$120:$CE$120)-COUNTA($G$120:N$120)+1)-OFFSET(N130,,,,COUNTA($G$120:$CE$120)-COUNTA($G$120:N$120)+1))*(1+discount_rate),0)</f>
        <v>0</v>
      </c>
      <c r="O164" s="1" cm="1">
        <f t="array" aca="1" ref="O164" ca="1">IF(AND($B164=O$28,$B164=$B165-1),NPV(discount_rate,OFFSET(O129,,,,COUNTA($G$120:$CE$120)-COUNTA($G$120:O$120)+1)-OFFSET(O130,,,,COUNTA($G$120:$CE$120)-COUNTA($G$120:O$120)+1))*(1+discount_rate),0)</f>
        <v>0</v>
      </c>
      <c r="P164" s="1" cm="1">
        <f t="array" aca="1" ref="P164" ca="1">IF(AND($B164=P$28,$B164=$B165-1),NPV(discount_rate,OFFSET(P129,,,,COUNTA($G$120:$CE$120)-COUNTA($G$120:P$120)+1)-OFFSET(P130,,,,COUNTA($G$120:$CE$120)-COUNTA($G$120:P$120)+1))*(1+discount_rate),0)</f>
        <v>510.12025165979111</v>
      </c>
      <c r="Q164" s="1" cm="1">
        <f t="array" aca="1" ref="Q164" ca="1">IF(AND($B164=Q$28,$B164=$B165-1),NPV(discount_rate,OFFSET(Q129,,,,COUNTA($G$120:$CE$120)-COUNTA($G$120:Q$120)+1)-OFFSET(Q130,,,,COUNTA($G$120:$CE$120)-COUNTA($G$120:Q$120)+1))*(1+discount_rate),0)</f>
        <v>0</v>
      </c>
      <c r="R164" s="1" cm="1">
        <f t="array" aca="1" ref="R164" ca="1">IF(AND($B164=R$28,$B164=$B165-1),NPV(discount_rate,OFFSET(R129,,,,COUNTA($G$120:$CE$120)-COUNTA($G$120:R$120)+1)-OFFSET(R130,,,,COUNTA($G$120:$CE$120)-COUNTA($G$120:R$120)+1))*(1+discount_rate),0)</f>
        <v>0</v>
      </c>
      <c r="S164" s="1" cm="1">
        <f t="array" aca="1" ref="S164" ca="1">IF(AND($B164=S$28,$B164=$B165-1),NPV(discount_rate,OFFSET(S129,,,,COUNTA($G$120:$CE$120)-COUNTA($G$120:S$120)+1)-OFFSET(S130,,,,COUNTA($G$120:$CE$120)-COUNTA($G$120:S$120)+1))*(1+discount_rate),0)</f>
        <v>0</v>
      </c>
      <c r="T164" s="1" cm="1">
        <f t="array" aca="1" ref="T164" ca="1">IF(AND($B164=T$28,$B164=$B165-1),NPV(discount_rate,OFFSET(T129,,,,COUNTA($G$120:$CE$120)-COUNTA($G$120:T$120)+1)-OFFSET(T130,,,,COUNTA($G$120:$CE$120)-COUNTA($G$120:T$120)+1))*(1+discount_rate),0)</f>
        <v>0</v>
      </c>
      <c r="U164" s="1" cm="1">
        <f t="array" aca="1" ref="U164" ca="1">IF(AND($B164=U$28,$B164=$B165-1),NPV(discount_rate,OFFSET(U129,,,,COUNTA($G$120:$CE$120)-COUNTA($G$120:U$120)+1)-OFFSET(U130,,,,COUNTA($G$120:$CE$120)-COUNTA($G$120:U$120)+1))*(1+discount_rate),0)</f>
        <v>0</v>
      </c>
      <c r="V164" s="1" cm="1">
        <f t="array" aca="1" ref="V164" ca="1">IF(AND($B164=V$28,$B164=$B165-1),NPV(discount_rate,OFFSET(V129,,,,COUNTA($G$120:$CE$120)-COUNTA($G$120:V$120)+1)-OFFSET(V130,,,,COUNTA($G$120:$CE$120)-COUNTA($G$120:V$120)+1))*(1+discount_rate),0)</f>
        <v>0</v>
      </c>
      <c r="W164" s="1" cm="1">
        <f t="array" aca="1" ref="W164" ca="1">IF(AND($B164=W$28,$B164=$B165-1),NPV(discount_rate,OFFSET(W129,,,,COUNTA($G$120:$CE$120)-COUNTA($G$120:W$120)+1)-OFFSET(W130,,,,COUNTA($G$120:$CE$120)-COUNTA($G$120:W$120)+1))*(1+discount_rate),0)</f>
        <v>0</v>
      </c>
      <c r="X164" s="1" cm="1">
        <f t="array" aca="1" ref="X164" ca="1">IF(AND($B164=X$28,$B164=$B165-1),NPV(discount_rate,OFFSET(X129,,,,COUNTA($G$120:$CE$120)-COUNTA($G$120:X$120)+1)-OFFSET(X130,,,,COUNTA($G$120:$CE$120)-COUNTA($G$120:X$120)+1))*(1+discount_rate),0)</f>
        <v>0</v>
      </c>
      <c r="Y164" s="1" cm="1">
        <f t="array" aca="1" ref="Y164" ca="1">IF(AND($B164=Y$28,$B164=$B165-1),NPV(discount_rate,OFFSET(Y129,,,,COUNTA($G$120:$CE$120)-COUNTA($G$120:Y$120)+1)-OFFSET(Y130,,,,COUNTA($G$120:$CE$120)-COUNTA($G$120:Y$120)+1))*(1+discount_rate),0)</f>
        <v>0</v>
      </c>
      <c r="Z164" s="1" cm="1">
        <f t="array" aca="1" ref="Z164" ca="1">IF(AND($B164=Z$28,$B164=$B165-1),NPV(discount_rate,OFFSET(Z129,,,,COUNTA($G$120:$CE$120)-COUNTA($G$120:Z$120)+1)-OFFSET(Z130,,,,COUNTA($G$120:$CE$120)-COUNTA($G$120:Z$120)+1))*(1+discount_rate),0)</f>
        <v>0</v>
      </c>
      <c r="AA164" s="1" cm="1">
        <f t="array" aca="1" ref="AA164" ca="1">IF(AND($B164=AA$28,$B164=$B165-1),NPV(discount_rate,OFFSET(AA129,,,,COUNTA($G$120:$CE$120)-COUNTA($G$120:AA$120)+1)-OFFSET(AA130,,,,COUNTA($G$120:$CE$120)-COUNTA($G$120:AA$120)+1))*(1+discount_rate),0)</f>
        <v>0</v>
      </c>
      <c r="AB164" s="1" cm="1">
        <f t="array" aca="1" ref="AB164" ca="1">IF(AND($B164=AB$28,$B164=$B165-1),NPV(discount_rate,OFFSET(AB129,,,,COUNTA($G$120:$CE$120)-COUNTA($G$120:AB$120)+1)-OFFSET(AB130,,,,COUNTA($G$120:$CE$120)-COUNTA($G$120:AB$120)+1))*(1+discount_rate),0)</f>
        <v>0</v>
      </c>
      <c r="AC164" s="1" cm="1">
        <f t="array" aca="1" ref="AC164" ca="1">IF(AND($B164=AC$28,$B164=$B165-1),NPV(discount_rate,OFFSET(AC129,,,,COUNTA($G$120:$CE$120)-COUNTA($G$120:AC$120)+1)-OFFSET(AC130,,,,COUNTA($G$120:$CE$120)-COUNTA($G$120:AC$120)+1))*(1+discount_rate),0)</f>
        <v>0</v>
      </c>
      <c r="AD164" s="1" cm="1">
        <f t="array" aca="1" ref="AD164" ca="1">IF(AND($B164=AD$28,$B164=$B165-1),NPV(discount_rate,OFFSET(AD129,,,,COUNTA($G$120:$CE$120)-COUNTA($G$120:AD$120)+1)-OFFSET(AD130,,,,COUNTA($G$120:$CE$120)-COUNTA($G$120:AD$120)+1))*(1+discount_rate),0)</f>
        <v>0</v>
      </c>
      <c r="AE164" s="1" cm="1">
        <f t="array" aca="1" ref="AE164" ca="1">IF(AND($B164=AE$28,$B164=$B165-1),NPV(discount_rate,OFFSET(AE129,,,,COUNTA($G$120:$CE$120)-COUNTA($G$120:AE$120)+1)-OFFSET(AE130,,,,COUNTA($G$120:$CE$120)-COUNTA($G$120:AE$120)+1))*(1+discount_rate),0)</f>
        <v>0</v>
      </c>
      <c r="AF164" s="1" cm="1">
        <f t="array" aca="1" ref="AF164" ca="1">IF(AND($B164=AF$28,$B164=$B165-1),NPV(discount_rate,OFFSET(AF129,,,,COUNTA($G$120:$CE$120)-COUNTA($G$120:AF$120)+1)-OFFSET(AF130,,,,COUNTA($G$120:$CE$120)-COUNTA($G$120:AF$120)+1))*(1+discount_rate),0)</f>
        <v>0</v>
      </c>
      <c r="AG164" s="1" cm="1">
        <f t="array" aca="1" ref="AG164" ca="1">IF(AND($B164=AG$28,$B164=$B165-1),NPV(discount_rate,OFFSET(AG129,,,,COUNTA($G$120:$CE$120)-COUNTA($G$120:AG$120)+1)-OFFSET(AG130,,,,COUNTA($G$120:$CE$120)-COUNTA($G$120:AG$120)+1))*(1+discount_rate),0)</f>
        <v>0</v>
      </c>
      <c r="AH164" s="1" cm="1">
        <f t="array" aca="1" ref="AH164" ca="1">IF(AND($B164=AH$28,$B164=$B165-1),NPV(discount_rate,OFFSET(AH129,,,,COUNTA($G$120:$CE$120)-COUNTA($G$120:AH$120)+1)-OFFSET(AH130,,,,COUNTA($G$120:$CE$120)-COUNTA($G$120:AH$120)+1))*(1+discount_rate),0)</f>
        <v>0</v>
      </c>
      <c r="AI164" s="1" cm="1">
        <f t="array" aca="1" ref="AI164" ca="1">IF(AND($B164=AI$28,$B164=$B165-1),NPV(discount_rate,OFFSET(AI129,,,,COUNTA($G$120:$CE$120)-COUNTA($G$120:AI$120)+1)-OFFSET(AI130,,,,COUNTA($G$120:$CE$120)-COUNTA($G$120:AI$120)+1))*(1+discount_rate),0)</f>
        <v>0</v>
      </c>
      <c r="AJ164" s="1" cm="1">
        <f t="array" aca="1" ref="AJ164" ca="1">IF(AND($B164=AJ$28,$B164=$B165-1),NPV(discount_rate,OFFSET(AJ129,,,,COUNTA($G$120:$CE$120)-COUNTA($G$120:AJ$120)+1)-OFFSET(AJ130,,,,COUNTA($G$120:$CE$120)-COUNTA($G$120:AJ$120)+1))*(1+discount_rate),0)</f>
        <v>0</v>
      </c>
      <c r="AK164" s="1" cm="1">
        <f t="array" aca="1" ref="AK164" ca="1">IF(AND($B164=AK$28,$B164=$B165-1),NPV(discount_rate,OFFSET(AK129,,,,COUNTA($G$120:$CE$120)-COUNTA($G$120:AK$120)+1)-OFFSET(AK130,,,,COUNTA($G$120:$CE$120)-COUNTA($G$120:AK$120)+1))*(1+discount_rate),0)</f>
        <v>0</v>
      </c>
      <c r="AL164" s="1" cm="1">
        <f t="array" aca="1" ref="AL164" ca="1">IF(AND($B164=AL$28,$B164=$B165-1),NPV(discount_rate,OFFSET(AL129,,,,COUNTA($G$120:$CE$120)-COUNTA($G$120:AL$120)+1)-OFFSET(AL130,,,,COUNTA($G$120:$CE$120)-COUNTA($G$120:AL$120)+1))*(1+discount_rate),0)</f>
        <v>0</v>
      </c>
      <c r="AM164" s="1" cm="1">
        <f t="array" aca="1" ref="AM164" ca="1">IF(AND($B164=AM$28,$B164=$B165-1),NPV(discount_rate,OFFSET(AM129,,,,COUNTA($G$120:$CE$120)-COUNTA($G$120:AM$120)+1)-OFFSET(AM130,,,,COUNTA($G$120:$CE$120)-COUNTA($G$120:AM$120)+1))*(1+discount_rate),0)</f>
        <v>0</v>
      </c>
      <c r="AN164" s="1" cm="1">
        <f t="array" aca="1" ref="AN164" ca="1">IF(AND($B164=AN$28,$B164=$B165-1),NPV(discount_rate,OFFSET(AN129,,,,COUNTA($G$120:$CE$120)-COUNTA($G$120:AN$120)+1)-OFFSET(AN130,,,,COUNTA($G$120:$CE$120)-COUNTA($G$120:AN$120)+1))*(1+discount_rate),0)</f>
        <v>0</v>
      </c>
      <c r="AO164" s="1" cm="1">
        <f t="array" aca="1" ref="AO164" ca="1">IF(AND($B164=AO$28,$B164=$B165-1),NPV(discount_rate,OFFSET(AO129,,,,COUNTA($G$120:$CE$120)-COUNTA($G$120:AO$120)+1)-OFFSET(AO130,,,,COUNTA($G$120:$CE$120)-COUNTA($G$120:AO$120)+1))*(1+discount_rate),0)</f>
        <v>0</v>
      </c>
      <c r="AP164" s="1" cm="1">
        <f t="array" aca="1" ref="AP164" ca="1">IF(AND($B164=AP$28,$B164=$B165-1),NPV(discount_rate,OFFSET(AP129,,,,COUNTA($G$120:$CE$120)-COUNTA($G$120:AP$120)+1)-OFFSET(AP130,,,,COUNTA($G$120:$CE$120)-COUNTA($G$120:AP$120)+1))*(1+discount_rate),0)</f>
        <v>0</v>
      </c>
      <c r="AQ164" s="1" cm="1">
        <f t="array" aca="1" ref="AQ164" ca="1">IF(AND($B164=AQ$28,$B164=$B165-1),NPV(discount_rate,OFFSET(AQ129,,,,COUNTA($G$120:$CE$120)-COUNTA($G$120:AQ$120)+1)-OFFSET(AQ130,,,,COUNTA($G$120:$CE$120)-COUNTA($G$120:AQ$120)+1))*(1+discount_rate),0)</f>
        <v>0</v>
      </c>
      <c r="AR164" s="1" cm="1">
        <f t="array" aca="1" ref="AR164" ca="1">IF(AND($B164=AR$28,$B164=$B165-1),NPV(discount_rate,OFFSET(AR129,,,,COUNTA($G$120:$CE$120)-COUNTA($G$120:AR$120)+1)-OFFSET(AR130,,,,COUNTA($G$120:$CE$120)-COUNTA($G$120:AR$120)+1))*(1+discount_rate),0)</f>
        <v>0</v>
      </c>
      <c r="AS164" s="1" cm="1">
        <f t="array" aca="1" ref="AS164" ca="1">IF(AND($B164=AS$28,$B164=$B165-1),NPV(discount_rate,OFFSET(AS129,,,,COUNTA($G$120:$CE$120)-COUNTA($G$120:AS$120)+1)-OFFSET(AS130,,,,COUNTA($G$120:$CE$120)-COUNTA($G$120:AS$120)+1))*(1+discount_rate),0)</f>
        <v>0</v>
      </c>
      <c r="AT164" s="1" cm="1">
        <f t="array" aca="1" ref="AT164" ca="1">IF(AND($B164=AT$28,$B164=$B165-1),NPV(discount_rate,OFFSET(AT129,,,,COUNTA($G$120:$CE$120)-COUNTA($G$120:AT$120)+1)-OFFSET(AT130,,,,COUNTA($G$120:$CE$120)-COUNTA($G$120:AT$120)+1))*(1+discount_rate),0)</f>
        <v>0</v>
      </c>
      <c r="AU164" s="1" cm="1">
        <f t="array" aca="1" ref="AU164" ca="1">IF(AND($B164=AU$28,$B164=$B165-1),NPV(discount_rate,OFFSET(AU129,,,,COUNTA($G$120:$CE$120)-COUNTA($G$120:AU$120)+1)-OFFSET(AU130,,,,COUNTA($G$120:$CE$120)-COUNTA($G$120:AU$120)+1))*(1+discount_rate),0)</f>
        <v>0</v>
      </c>
      <c r="AV164" s="1" cm="1">
        <f t="array" aca="1" ref="AV164" ca="1">IF(AND($B164=AV$28,$B164=$B165-1),NPV(discount_rate,OFFSET(AV129,,,,COUNTA($G$120:$CE$120)-COUNTA($G$120:AV$120)+1)-OFFSET(AV130,,,,COUNTA($G$120:$CE$120)-COUNTA($G$120:AV$120)+1))*(1+discount_rate),0)</f>
        <v>0</v>
      </c>
      <c r="AW164" s="1" cm="1">
        <f t="array" aca="1" ref="AW164" ca="1">IF(AND($B164=AW$28,$B164=$B165-1),NPV(discount_rate,OFFSET(AW129,,,,COUNTA($G$120:$CE$120)-COUNTA($G$120:AW$120)+1)-OFFSET(AW130,,,,COUNTA($G$120:$CE$120)-COUNTA($G$120:AW$120)+1))*(1+discount_rate),0)</f>
        <v>0</v>
      </c>
      <c r="AX164" s="1" cm="1">
        <f t="array" aca="1" ref="AX164" ca="1">IF(AND($B164=AX$28,$B164=$B165-1),NPV(discount_rate,OFFSET(AX129,,,,COUNTA($G$120:$CE$120)-COUNTA($G$120:AX$120)+1)-OFFSET(AX130,,,,COUNTA($G$120:$CE$120)-COUNTA($G$120:AX$120)+1))*(1+discount_rate),0)</f>
        <v>0</v>
      </c>
      <c r="AY164" s="1" cm="1">
        <f t="array" aca="1" ref="AY164" ca="1">IF(AND($B164=AY$28,$B164=$B165-1),NPV(discount_rate,OFFSET(AY129,,,,COUNTA($G$120:$CE$120)-COUNTA($G$120:AY$120)+1)-OFFSET(AY130,,,,COUNTA($G$120:$CE$120)-COUNTA($G$120:AY$120)+1))*(1+discount_rate),0)</f>
        <v>0</v>
      </c>
      <c r="AZ164" s="1" cm="1">
        <f t="array" aca="1" ref="AZ164" ca="1">IF(AND($B164=AZ$28,$B164=$B165-1),NPV(discount_rate,OFFSET(AZ129,,,,COUNTA($G$120:$CE$120)-COUNTA($G$120:AZ$120)+1)-OFFSET(AZ130,,,,COUNTA($G$120:$CE$120)-COUNTA($G$120:AZ$120)+1))*(1+discount_rate),0)</f>
        <v>0</v>
      </c>
      <c r="BA164" s="1" cm="1">
        <f t="array" aca="1" ref="BA164" ca="1">IF(AND($B164=BA$28,$B164=$B165-1),NPV(discount_rate,OFFSET(BA129,,,,COUNTA($G$120:$CE$120)-COUNTA($G$120:BA$120)+1)-OFFSET(BA130,,,,COUNTA($G$120:$CE$120)-COUNTA($G$120:BA$120)+1))*(1+discount_rate),0)</f>
        <v>0</v>
      </c>
      <c r="BB164" s="1" cm="1">
        <f t="array" aca="1" ref="BB164" ca="1">IF(AND($B164=BB$28,$B164=$B165-1),NPV(discount_rate,OFFSET(BB129,,,,COUNTA($G$120:$CE$120)-COUNTA($G$120:BB$120)+1)-OFFSET(BB130,,,,COUNTA($G$120:$CE$120)-COUNTA($G$120:BB$120)+1))*(1+discount_rate),0)</f>
        <v>0</v>
      </c>
      <c r="BC164" s="1" cm="1">
        <f t="array" aca="1" ref="BC164" ca="1">IF(AND($B164=BC$28,$B164=$B165-1),NPV(discount_rate,OFFSET(BC129,,,,COUNTA($G$120:$CE$120)-COUNTA($G$120:BC$120)+1)-OFFSET(BC130,,,,COUNTA($G$120:$CE$120)-COUNTA($G$120:BC$120)+1))*(1+discount_rate),0)</f>
        <v>0</v>
      </c>
      <c r="BD164" s="1" cm="1">
        <f t="array" aca="1" ref="BD164" ca="1">IF(AND($B164=BD$28,$B164=$B165-1),NPV(discount_rate,OFFSET(BD129,,,,COUNTA($G$120:$CE$120)-COUNTA($G$120:BD$120)+1)-OFFSET(BD130,,,,COUNTA($G$120:$CE$120)-COUNTA($G$120:BD$120)+1))*(1+discount_rate),0)</f>
        <v>0</v>
      </c>
      <c r="BE164" s="1" cm="1">
        <f t="array" aca="1" ref="BE164" ca="1">IF(AND($B164=BE$28,$B164=$B165-1),NPV(discount_rate,OFFSET(BE129,,,,COUNTA($G$120:$CE$120)-COUNTA($G$120:BE$120)+1)-OFFSET(BE130,,,,COUNTA($G$120:$CE$120)-COUNTA($G$120:BE$120)+1))*(1+discount_rate),0)</f>
        <v>0</v>
      </c>
      <c r="BF164" s="1" cm="1">
        <f t="array" aca="1" ref="BF164" ca="1">IF(AND($B164=BF$28,$B164=$B165-1),NPV(discount_rate,OFFSET(BF129,,,,COUNTA($G$120:$CE$120)-COUNTA($G$120:BF$120)+1)-OFFSET(BF130,,,,COUNTA($G$120:$CE$120)-COUNTA($G$120:BF$120)+1))*(1+discount_rate),0)</f>
        <v>0</v>
      </c>
      <c r="BG164" s="1" cm="1">
        <f t="array" aca="1" ref="BG164" ca="1">IF(AND($B164=BG$28,$B164=$B165-1),NPV(discount_rate,OFFSET(BG129,,,,COUNTA($G$120:$CE$120)-COUNTA($G$120:BG$120)+1)-OFFSET(BG130,,,,COUNTA($G$120:$CE$120)-COUNTA($G$120:BG$120)+1))*(1+discount_rate),0)</f>
        <v>0</v>
      </c>
      <c r="BH164" s="1" cm="1">
        <f t="array" aca="1" ref="BH164" ca="1">IF(AND($B164=BH$28,$B164=$B165-1),NPV(discount_rate,OFFSET(BH129,,,,COUNTA($G$120:$CE$120)-COUNTA($G$120:BH$120)+1)-OFFSET(BH130,,,,COUNTA($G$120:$CE$120)-COUNTA($G$120:BH$120)+1))*(1+discount_rate),0)</f>
        <v>0</v>
      </c>
      <c r="BI164" s="1" cm="1">
        <f t="array" aca="1" ref="BI164" ca="1">IF(AND($B164=BI$28,$B164=$B165-1),NPV(discount_rate,OFFSET(BI129,,,,COUNTA($G$120:$CE$120)-COUNTA($G$120:BI$120)+1)-OFFSET(BI130,,,,COUNTA($G$120:$CE$120)-COUNTA($G$120:BI$120)+1))*(1+discount_rate),0)</f>
        <v>0</v>
      </c>
      <c r="BJ164" s="1" cm="1">
        <f t="array" aca="1" ref="BJ164" ca="1">IF(AND($B164=BJ$28,$B164=$B165-1),NPV(discount_rate,OFFSET(BJ129,,,,COUNTA($G$120:$CE$120)-COUNTA($G$120:BJ$120)+1)-OFFSET(BJ130,,,,COUNTA($G$120:$CE$120)-COUNTA($G$120:BJ$120)+1))*(1+discount_rate),0)</f>
        <v>0</v>
      </c>
      <c r="BK164" s="1" cm="1">
        <f t="array" aca="1" ref="BK164" ca="1">IF(AND($B164=BK$28,$B164=$B165-1),NPV(discount_rate,OFFSET(BK129,,,,COUNTA($G$120:$CE$120)-COUNTA($G$120:BK$120)+1)-OFFSET(BK130,,,,COUNTA($G$120:$CE$120)-COUNTA($G$120:BK$120)+1))*(1+discount_rate),0)</f>
        <v>0</v>
      </c>
      <c r="BL164" s="1" cm="1">
        <f t="array" aca="1" ref="BL164" ca="1">IF(AND($B164=BL$28,$B164=$B165-1),NPV(discount_rate,OFFSET(BL129,,,,COUNTA($G$120:$CE$120)-COUNTA($G$120:BL$120)+1)-OFFSET(BL130,,,,COUNTA($G$120:$CE$120)-COUNTA($G$120:BL$120)+1))*(1+discount_rate),0)</f>
        <v>0</v>
      </c>
      <c r="BM164" s="1" cm="1">
        <f t="array" aca="1" ref="BM164" ca="1">IF(AND($B164=BM$28,$B164=$B165-1),NPV(discount_rate,OFFSET(BM129,,,,COUNTA($G$120:$CE$120)-COUNTA($G$120:BM$120)+1)-OFFSET(BM130,,,,COUNTA($G$120:$CE$120)-COUNTA($G$120:BM$120)+1))*(1+discount_rate),0)</f>
        <v>0</v>
      </c>
      <c r="BN164" s="1" cm="1">
        <f t="array" aca="1" ref="BN164" ca="1">IF(AND($B164=BN$28,$B164=$B165-1),NPV(discount_rate,OFFSET(BN129,,,,COUNTA($G$120:$CE$120)-COUNTA($G$120:BN$120)+1)-OFFSET(BN130,,,,COUNTA($G$120:$CE$120)-COUNTA($G$120:BN$120)+1))*(1+discount_rate),0)</f>
        <v>0</v>
      </c>
      <c r="BO164" s="1" cm="1">
        <f t="array" aca="1" ref="BO164" ca="1">IF(AND($B164=BO$28,$B164=$B165-1),NPV(discount_rate,OFFSET(BO129,,,,COUNTA($G$120:$CE$120)-COUNTA($G$120:BO$120)+1)-OFFSET(BO130,,,,COUNTA($G$120:$CE$120)-COUNTA($G$120:BO$120)+1))*(1+discount_rate),0)</f>
        <v>0</v>
      </c>
      <c r="BP164" s="1" cm="1">
        <f t="array" aca="1" ref="BP164" ca="1">IF(AND($B164=BP$28,$B164=$B165-1),NPV(discount_rate,OFFSET(BP129,,,,COUNTA($G$120:$CE$120)-COUNTA($G$120:BP$120)+1)-OFFSET(BP130,,,,COUNTA($G$120:$CE$120)-COUNTA($G$120:BP$120)+1))*(1+discount_rate),0)</f>
        <v>0</v>
      </c>
      <c r="BQ164" s="1" cm="1">
        <f t="array" aca="1" ref="BQ164" ca="1">IF(AND($B164=BQ$28,$B164=$B165-1),NPV(discount_rate,OFFSET(BQ129,,,,COUNTA($G$120:$CE$120)-COUNTA($G$120:BQ$120)+1)-OFFSET(BQ130,,,,COUNTA($G$120:$CE$120)-COUNTA($G$120:BQ$120)+1))*(1+discount_rate),0)</f>
        <v>0</v>
      </c>
      <c r="BR164" s="1" cm="1">
        <f t="array" aca="1" ref="BR164" ca="1">IF(AND($B164=BR$28,$B164=$B165-1),NPV(discount_rate,OFFSET(BR129,,,,COUNTA($G$120:$CE$120)-COUNTA($G$120:BR$120)+1)-OFFSET(BR130,,,,COUNTA($G$120:$CE$120)-COUNTA($G$120:BR$120)+1))*(1+discount_rate),0)</f>
        <v>0</v>
      </c>
      <c r="BS164" s="1" cm="1">
        <f t="array" aca="1" ref="BS164" ca="1">IF(AND($B164=BS$28,$B164=$B165-1),NPV(discount_rate,OFFSET(BS129,,,,COUNTA($G$120:$CE$120)-COUNTA($G$120:BS$120)+1)-OFFSET(BS130,,,,COUNTA($G$120:$CE$120)-COUNTA($G$120:BS$120)+1))*(1+discount_rate),0)</f>
        <v>0</v>
      </c>
      <c r="BT164" s="1" cm="1">
        <f t="array" aca="1" ref="BT164" ca="1">IF(AND($B164=BT$28,$B164=$B165-1),NPV(discount_rate,OFFSET(BT129,,,,COUNTA($G$120:$CE$120)-COUNTA($G$120:BT$120)+1)-OFFSET(BT130,,,,COUNTA($G$120:$CE$120)-COUNTA($G$120:BT$120)+1))*(1+discount_rate),0)</f>
        <v>0</v>
      </c>
      <c r="BU164" s="1" cm="1">
        <f t="array" aca="1" ref="BU164" ca="1">IF(AND($B164=BU$28,$B164=$B165-1),NPV(discount_rate,OFFSET(BU129,,,,COUNTA($G$120:$CE$120)-COUNTA($G$120:BU$120)+1)-OFFSET(BU130,,,,COUNTA($G$120:$CE$120)-COUNTA($G$120:BU$120)+1))*(1+discount_rate),0)</f>
        <v>0</v>
      </c>
      <c r="BV164" s="1" cm="1">
        <f t="array" aca="1" ref="BV164" ca="1">IF(AND($B164=BV$28,$B164=$B165-1),NPV(discount_rate,OFFSET(BV129,,,,COUNTA($G$120:$CE$120)-COUNTA($G$120:BV$120)+1)-OFFSET(BV130,,,,COUNTA($G$120:$CE$120)-COUNTA($G$120:BV$120)+1))*(1+discount_rate),0)</f>
        <v>0</v>
      </c>
      <c r="BW164" s="1" cm="1">
        <f t="array" aca="1" ref="BW164" ca="1">IF(AND($B164=BW$28,$B164=$B165-1),NPV(discount_rate,OFFSET(BW129,,,,COUNTA($G$120:$CE$120)-COUNTA($G$120:BW$120)+1)-OFFSET(BW130,,,,COUNTA($G$120:$CE$120)-COUNTA($G$120:BW$120)+1))*(1+discount_rate),0)</f>
        <v>0</v>
      </c>
      <c r="BX164" s="1" cm="1">
        <f t="array" aca="1" ref="BX164" ca="1">IF(AND($B164=BX$28,$B164=$B165-1),NPV(discount_rate,OFFSET(BX129,,,,COUNTA($G$120:$CE$120)-COUNTA($G$120:BX$120)+1)-OFFSET(BX130,,,,COUNTA($G$120:$CE$120)-COUNTA($G$120:BX$120)+1))*(1+discount_rate),0)</f>
        <v>0</v>
      </c>
      <c r="BY164" s="1" cm="1">
        <f t="array" aca="1" ref="BY164" ca="1">IF(AND($B164=BY$28,$B164=$B165-1),NPV(discount_rate,OFFSET(BY129,,,,COUNTA($G$120:$CE$120)-COUNTA($G$120:BY$120)+1)-OFFSET(BY130,,,,COUNTA($G$120:$CE$120)-COUNTA($G$120:BY$120)+1))*(1+discount_rate),0)</f>
        <v>0</v>
      </c>
      <c r="BZ164" s="1" cm="1">
        <f t="array" aca="1" ref="BZ164" ca="1">IF(AND($B164=BZ$28,$B164=$B165-1),NPV(discount_rate,OFFSET(BZ129,,,,COUNTA($G$120:$CE$120)-COUNTA($G$120:BZ$120)+1)-OFFSET(BZ130,,,,COUNTA($G$120:$CE$120)-COUNTA($G$120:BZ$120)+1))*(1+discount_rate),0)</f>
        <v>0</v>
      </c>
      <c r="CA164" s="1" cm="1">
        <f t="array" aca="1" ref="CA164" ca="1">IF(AND($B164=CA$28,$B164=$B165-1),NPV(discount_rate,OFFSET(CA129,,,,COUNTA($G$120:$CE$120)-COUNTA($G$120:CA$120)+1)-OFFSET(CA130,,,,COUNTA($G$120:$CE$120)-COUNTA($G$120:CA$120)+1))*(1+discount_rate),0)</f>
        <v>0</v>
      </c>
      <c r="CB164" s="1" cm="1">
        <f t="array" aca="1" ref="CB164" ca="1">IF(AND($B164=CB$28,$B164=$B165-1),NPV(discount_rate,OFFSET(CB129,,,,COUNTA($G$120:$CE$120)-COUNTA($G$120:CB$120)+1)-OFFSET(CB130,,,,COUNTA($G$120:$CE$120)-COUNTA($G$120:CB$120)+1))*(1+discount_rate),0)</f>
        <v>0</v>
      </c>
      <c r="CC164" s="1" cm="1">
        <f t="array" aca="1" ref="CC164" ca="1">IF(AND($B164=CC$28,$B164=$B165-1),NPV(discount_rate,OFFSET(CC129,,,,COUNTA($G$120:$CE$120)-COUNTA($G$120:CC$120)+1)-OFFSET(CC130,,,,COUNTA($G$120:$CE$120)-COUNTA($G$120:CC$120)+1))*(1+discount_rate),0)</f>
        <v>0</v>
      </c>
      <c r="CD164" s="1" cm="1">
        <f t="array" aca="1" ref="CD164" ca="1">IF(AND($B164=CD$28,$B164=$B165-1),NPV(discount_rate,OFFSET(CD129,,,,COUNTA($G$120:$CE$120)-COUNTA($G$120:CD$120)+1)-OFFSET(CD130,,,,COUNTA($G$120:$CE$120)-COUNTA($G$120:CD$120)+1))*(1+discount_rate),0)</f>
        <v>0</v>
      </c>
      <c r="CE164" s="1" cm="1">
        <f t="array" aca="1" ref="CE164" ca="1">IF(AND($B164=CE$28,$B164=$B165-1),NPV(discount_rate,OFFSET(CE129,,,,COUNTA($G$120:$CE$120)-COUNTA($G$120:CE$120)+1)-OFFSET(CE130,,,,COUNTA($G$120:$CE$120)-COUNTA($G$120:CE$120)+1))*(1+discount_rate),0)</f>
        <v>0</v>
      </c>
    </row>
    <row r="165" spans="2:83" x14ac:dyDescent="0.35">
      <c r="B165">
        <f t="shared" si="131"/>
        <v>2034</v>
      </c>
      <c r="D165" t="s">
        <v>29</v>
      </c>
      <c r="G165" s="1" cm="1">
        <f t="array" aca="1" ref="G165" ca="1">IF(AND($B165=G$28,$B165=$B166-1),NPV(discount_rate,OFFSET(G130,,,,COUNTA($G$120:$CE$120)-COUNTA($G$120:G$120)+1)-OFFSET(G131,,,,COUNTA($G$120:$CE$120)-COUNTA($G$120:G$120)+1))*(1+discount_rate),0)</f>
        <v>0</v>
      </c>
      <c r="H165" s="1" cm="1">
        <f t="array" aca="1" ref="H165" ca="1">IF(AND($B165=H$28,$B165=$B166-1),NPV(discount_rate,OFFSET(H130,,,,COUNTA($G$120:$CE$120)-COUNTA($G$120:H$120)+1)-OFFSET(H131,,,,COUNTA($G$120:$CE$120)-COUNTA($G$120:H$120)+1))*(1+discount_rate),0)</f>
        <v>0</v>
      </c>
      <c r="I165" s="1" cm="1">
        <f t="array" aca="1" ref="I165" ca="1">IF(AND($B165=I$28,$B165=$B166-1),NPV(discount_rate,OFFSET(I130,,,,COUNTA($G$120:$CE$120)-COUNTA($G$120:I$120)+1)-OFFSET(I131,,,,COUNTA($G$120:$CE$120)-COUNTA($G$120:I$120)+1))*(1+discount_rate),0)</f>
        <v>0</v>
      </c>
      <c r="J165" s="1" cm="1">
        <f t="array" aca="1" ref="J165" ca="1">IF(AND($B165=J$28,$B165=$B166-1),NPV(discount_rate,OFFSET(J130,,,,COUNTA($G$120:$CE$120)-COUNTA($G$120:J$120)+1)-OFFSET(J131,,,,COUNTA($G$120:$CE$120)-COUNTA($G$120:J$120)+1))*(1+discount_rate),0)</f>
        <v>0</v>
      </c>
      <c r="K165" s="1" cm="1">
        <f t="array" aca="1" ref="K165" ca="1">IF(AND($B165=K$28,$B165=$B166-1),NPV(discount_rate,OFFSET(K130,,,,COUNTA($G$120:$CE$120)-COUNTA($G$120:K$120)+1)-OFFSET(K131,,,,COUNTA($G$120:$CE$120)-COUNTA($G$120:K$120)+1))*(1+discount_rate),0)</f>
        <v>0</v>
      </c>
      <c r="L165" s="1" cm="1">
        <f t="array" aca="1" ref="L165" ca="1">IF(AND($B165=L$28,$B165=$B166-1),NPV(discount_rate,OFFSET(L130,,,,COUNTA($G$120:$CE$120)-COUNTA($G$120:L$120)+1)-OFFSET(L131,,,,COUNTA($G$120:$CE$120)-COUNTA($G$120:L$120)+1))*(1+discount_rate),0)</f>
        <v>0</v>
      </c>
      <c r="M165" s="1" cm="1">
        <f t="array" aca="1" ref="M165" ca="1">IF(AND($B165=M$28,$B165=$B166-1),NPV(discount_rate,OFFSET(M130,,,,COUNTA($G$120:$CE$120)-COUNTA($G$120:M$120)+1)-OFFSET(M131,,,,COUNTA($G$120:$CE$120)-COUNTA($G$120:M$120)+1))*(1+discount_rate),0)</f>
        <v>0</v>
      </c>
      <c r="N165" s="1" cm="1">
        <f t="array" aca="1" ref="N165" ca="1">IF(AND($B165=N$28,$B165=$B166-1),NPV(discount_rate,OFFSET(N130,,,,COUNTA($G$120:$CE$120)-COUNTA($G$120:N$120)+1)-OFFSET(N131,,,,COUNTA($G$120:$CE$120)-COUNTA($G$120:N$120)+1))*(1+discount_rate),0)</f>
        <v>0</v>
      </c>
      <c r="O165" s="1" cm="1">
        <f t="array" aca="1" ref="O165" ca="1">IF(AND($B165=O$28,$B165=$B166-1),NPV(discount_rate,OFFSET(O130,,,,COUNTA($G$120:$CE$120)-COUNTA($G$120:O$120)+1)-OFFSET(O131,,,,COUNTA($G$120:$CE$120)-COUNTA($G$120:O$120)+1))*(1+discount_rate),0)</f>
        <v>0</v>
      </c>
      <c r="P165" s="1" cm="1">
        <f t="array" aca="1" ref="P165" ca="1">IF(AND($B165=P$28,$B165=$B166-1),NPV(discount_rate,OFFSET(P130,,,,COUNTA($G$120:$CE$120)-COUNTA($G$120:P$120)+1)-OFFSET(P131,,,,COUNTA($G$120:$CE$120)-COUNTA($G$120:P$120)+1))*(1+discount_rate),0)</f>
        <v>0</v>
      </c>
      <c r="Q165" s="1" cm="1">
        <f t="array" aca="1" ref="Q165" ca="1">IF(AND($B165=Q$28,$B165=$B166-1),NPV(discount_rate,OFFSET(Q130,,,,COUNTA($G$120:$CE$120)-COUNTA($G$120:Q$120)+1)-OFFSET(Q131,,,,COUNTA($G$120:$CE$120)-COUNTA($G$120:Q$120)+1))*(1+discount_rate),0)</f>
        <v>484.42175213789676</v>
      </c>
      <c r="R165" s="1" cm="1">
        <f t="array" aca="1" ref="R165" ca="1">IF(AND($B165=R$28,$B165=$B166-1),NPV(discount_rate,OFFSET(R130,,,,COUNTA($G$120:$CE$120)-COUNTA($G$120:R$120)+1)-OFFSET(R131,,,,COUNTA($G$120:$CE$120)-COUNTA($G$120:R$120)+1))*(1+discount_rate),0)</f>
        <v>0</v>
      </c>
      <c r="S165" s="1" cm="1">
        <f t="array" aca="1" ref="S165" ca="1">IF(AND($B165=S$28,$B165=$B166-1),NPV(discount_rate,OFFSET(S130,,,,COUNTA($G$120:$CE$120)-COUNTA($G$120:S$120)+1)-OFFSET(S131,,,,COUNTA($G$120:$CE$120)-COUNTA($G$120:S$120)+1))*(1+discount_rate),0)</f>
        <v>0</v>
      </c>
      <c r="T165" s="1" cm="1">
        <f t="array" aca="1" ref="T165" ca="1">IF(AND($B165=T$28,$B165=$B166-1),NPV(discount_rate,OFFSET(T130,,,,COUNTA($G$120:$CE$120)-COUNTA($G$120:T$120)+1)-OFFSET(T131,,,,COUNTA($G$120:$CE$120)-COUNTA($G$120:T$120)+1))*(1+discount_rate),0)</f>
        <v>0</v>
      </c>
      <c r="U165" s="1" cm="1">
        <f t="array" aca="1" ref="U165" ca="1">IF(AND($B165=U$28,$B165=$B166-1),NPV(discount_rate,OFFSET(U130,,,,COUNTA($G$120:$CE$120)-COUNTA($G$120:U$120)+1)-OFFSET(U131,,,,COUNTA($G$120:$CE$120)-COUNTA($G$120:U$120)+1))*(1+discount_rate),0)</f>
        <v>0</v>
      </c>
      <c r="V165" s="1" cm="1">
        <f t="array" aca="1" ref="V165" ca="1">IF(AND($B165=V$28,$B165=$B166-1),NPV(discount_rate,OFFSET(V130,,,,COUNTA($G$120:$CE$120)-COUNTA($G$120:V$120)+1)-OFFSET(V131,,,,COUNTA($G$120:$CE$120)-COUNTA($G$120:V$120)+1))*(1+discount_rate),0)</f>
        <v>0</v>
      </c>
      <c r="W165" s="1" cm="1">
        <f t="array" aca="1" ref="W165" ca="1">IF(AND($B165=W$28,$B165=$B166-1),NPV(discount_rate,OFFSET(W130,,,,COUNTA($G$120:$CE$120)-COUNTA($G$120:W$120)+1)-OFFSET(W131,,,,COUNTA($G$120:$CE$120)-COUNTA($G$120:W$120)+1))*(1+discount_rate),0)</f>
        <v>0</v>
      </c>
      <c r="X165" s="1" cm="1">
        <f t="array" aca="1" ref="X165" ca="1">IF(AND($B165=X$28,$B165=$B166-1),NPV(discount_rate,OFFSET(X130,,,,COUNTA($G$120:$CE$120)-COUNTA($G$120:X$120)+1)-OFFSET(X131,,,,COUNTA($G$120:$CE$120)-COUNTA($G$120:X$120)+1))*(1+discount_rate),0)</f>
        <v>0</v>
      </c>
      <c r="Y165" s="1" cm="1">
        <f t="array" aca="1" ref="Y165" ca="1">IF(AND($B165=Y$28,$B165=$B166-1),NPV(discount_rate,OFFSET(Y130,,,,COUNTA($G$120:$CE$120)-COUNTA($G$120:Y$120)+1)-OFFSET(Y131,,,,COUNTA($G$120:$CE$120)-COUNTA($G$120:Y$120)+1))*(1+discount_rate),0)</f>
        <v>0</v>
      </c>
      <c r="Z165" s="1" cm="1">
        <f t="array" aca="1" ref="Z165" ca="1">IF(AND($B165=Z$28,$B165=$B166-1),NPV(discount_rate,OFFSET(Z130,,,,COUNTA($G$120:$CE$120)-COUNTA($G$120:Z$120)+1)-OFFSET(Z131,,,,COUNTA($G$120:$CE$120)-COUNTA($G$120:Z$120)+1))*(1+discount_rate),0)</f>
        <v>0</v>
      </c>
      <c r="AA165" s="1" cm="1">
        <f t="array" aca="1" ref="AA165" ca="1">IF(AND($B165=AA$28,$B165=$B166-1),NPV(discount_rate,OFFSET(AA130,,,,COUNTA($G$120:$CE$120)-COUNTA($G$120:AA$120)+1)-OFFSET(AA131,,,,COUNTA($G$120:$CE$120)-COUNTA($G$120:AA$120)+1))*(1+discount_rate),0)</f>
        <v>0</v>
      </c>
      <c r="AB165" s="1" cm="1">
        <f t="array" aca="1" ref="AB165" ca="1">IF(AND($B165=AB$28,$B165=$B166-1),NPV(discount_rate,OFFSET(AB130,,,,COUNTA($G$120:$CE$120)-COUNTA($G$120:AB$120)+1)-OFFSET(AB131,,,,COUNTA($G$120:$CE$120)-COUNTA($G$120:AB$120)+1))*(1+discount_rate),0)</f>
        <v>0</v>
      </c>
      <c r="AC165" s="1" cm="1">
        <f t="array" aca="1" ref="AC165" ca="1">IF(AND($B165=AC$28,$B165=$B166-1),NPV(discount_rate,OFFSET(AC130,,,,COUNTA($G$120:$CE$120)-COUNTA($G$120:AC$120)+1)-OFFSET(AC131,,,,COUNTA($G$120:$CE$120)-COUNTA($G$120:AC$120)+1))*(1+discount_rate),0)</f>
        <v>0</v>
      </c>
      <c r="AD165" s="1" cm="1">
        <f t="array" aca="1" ref="AD165" ca="1">IF(AND($B165=AD$28,$B165=$B166-1),NPV(discount_rate,OFFSET(AD130,,,,COUNTA($G$120:$CE$120)-COUNTA($G$120:AD$120)+1)-OFFSET(AD131,,,,COUNTA($G$120:$CE$120)-COUNTA($G$120:AD$120)+1))*(1+discount_rate),0)</f>
        <v>0</v>
      </c>
      <c r="AE165" s="1" cm="1">
        <f t="array" aca="1" ref="AE165" ca="1">IF(AND($B165=AE$28,$B165=$B166-1),NPV(discount_rate,OFFSET(AE130,,,,COUNTA($G$120:$CE$120)-COUNTA($G$120:AE$120)+1)-OFFSET(AE131,,,,COUNTA($G$120:$CE$120)-COUNTA($G$120:AE$120)+1))*(1+discount_rate),0)</f>
        <v>0</v>
      </c>
      <c r="AF165" s="1" cm="1">
        <f t="array" aca="1" ref="AF165" ca="1">IF(AND($B165=AF$28,$B165=$B166-1),NPV(discount_rate,OFFSET(AF130,,,,COUNTA($G$120:$CE$120)-COUNTA($G$120:AF$120)+1)-OFFSET(AF131,,,,COUNTA($G$120:$CE$120)-COUNTA($G$120:AF$120)+1))*(1+discount_rate),0)</f>
        <v>0</v>
      </c>
      <c r="AG165" s="1" cm="1">
        <f t="array" aca="1" ref="AG165" ca="1">IF(AND($B165=AG$28,$B165=$B166-1),NPV(discount_rate,OFFSET(AG130,,,,COUNTA($G$120:$CE$120)-COUNTA($G$120:AG$120)+1)-OFFSET(AG131,,,,COUNTA($G$120:$CE$120)-COUNTA($G$120:AG$120)+1))*(1+discount_rate),0)</f>
        <v>0</v>
      </c>
      <c r="AH165" s="1" cm="1">
        <f t="array" aca="1" ref="AH165" ca="1">IF(AND($B165=AH$28,$B165=$B166-1),NPV(discount_rate,OFFSET(AH130,,,,COUNTA($G$120:$CE$120)-COUNTA($G$120:AH$120)+1)-OFFSET(AH131,,,,COUNTA($G$120:$CE$120)-COUNTA($G$120:AH$120)+1))*(1+discount_rate),0)</f>
        <v>0</v>
      </c>
      <c r="AI165" s="1" cm="1">
        <f t="array" aca="1" ref="AI165" ca="1">IF(AND($B165=AI$28,$B165=$B166-1),NPV(discount_rate,OFFSET(AI130,,,,COUNTA($G$120:$CE$120)-COUNTA($G$120:AI$120)+1)-OFFSET(AI131,,,,COUNTA($G$120:$CE$120)-COUNTA($G$120:AI$120)+1))*(1+discount_rate),0)</f>
        <v>0</v>
      </c>
      <c r="AJ165" s="1" cm="1">
        <f t="array" aca="1" ref="AJ165" ca="1">IF(AND($B165=AJ$28,$B165=$B166-1),NPV(discount_rate,OFFSET(AJ130,,,,COUNTA($G$120:$CE$120)-COUNTA($G$120:AJ$120)+1)-OFFSET(AJ131,,,,COUNTA($G$120:$CE$120)-COUNTA($G$120:AJ$120)+1))*(1+discount_rate),0)</f>
        <v>0</v>
      </c>
      <c r="AK165" s="1" cm="1">
        <f t="array" aca="1" ref="AK165" ca="1">IF(AND($B165=AK$28,$B165=$B166-1),NPV(discount_rate,OFFSET(AK130,,,,COUNTA($G$120:$CE$120)-COUNTA($G$120:AK$120)+1)-OFFSET(AK131,,,,COUNTA($G$120:$CE$120)-COUNTA($G$120:AK$120)+1))*(1+discount_rate),0)</f>
        <v>0</v>
      </c>
      <c r="AL165" s="1" cm="1">
        <f t="array" aca="1" ref="AL165" ca="1">IF(AND($B165=AL$28,$B165=$B166-1),NPV(discount_rate,OFFSET(AL130,,,,COUNTA($G$120:$CE$120)-COUNTA($G$120:AL$120)+1)-OFFSET(AL131,,,,COUNTA($G$120:$CE$120)-COUNTA($G$120:AL$120)+1))*(1+discount_rate),0)</f>
        <v>0</v>
      </c>
      <c r="AM165" s="1" cm="1">
        <f t="array" aca="1" ref="AM165" ca="1">IF(AND($B165=AM$28,$B165=$B166-1),NPV(discount_rate,OFFSET(AM130,,,,COUNTA($G$120:$CE$120)-COUNTA($G$120:AM$120)+1)-OFFSET(AM131,,,,COUNTA($G$120:$CE$120)-COUNTA($G$120:AM$120)+1))*(1+discount_rate),0)</f>
        <v>0</v>
      </c>
      <c r="AN165" s="1" cm="1">
        <f t="array" aca="1" ref="AN165" ca="1">IF(AND($B165=AN$28,$B165=$B166-1),NPV(discount_rate,OFFSET(AN130,,,,COUNTA($G$120:$CE$120)-COUNTA($G$120:AN$120)+1)-OFFSET(AN131,,,,COUNTA($G$120:$CE$120)-COUNTA($G$120:AN$120)+1))*(1+discount_rate),0)</f>
        <v>0</v>
      </c>
      <c r="AO165" s="1" cm="1">
        <f t="array" aca="1" ref="AO165" ca="1">IF(AND($B165=AO$28,$B165=$B166-1),NPV(discount_rate,OFFSET(AO130,,,,COUNTA($G$120:$CE$120)-COUNTA($G$120:AO$120)+1)-OFFSET(AO131,,,,COUNTA($G$120:$CE$120)-COUNTA($G$120:AO$120)+1))*(1+discount_rate),0)</f>
        <v>0</v>
      </c>
      <c r="AP165" s="1" cm="1">
        <f t="array" aca="1" ref="AP165" ca="1">IF(AND($B165=AP$28,$B165=$B166-1),NPV(discount_rate,OFFSET(AP130,,,,COUNTA($G$120:$CE$120)-COUNTA($G$120:AP$120)+1)-OFFSET(AP131,,,,COUNTA($G$120:$CE$120)-COUNTA($G$120:AP$120)+1))*(1+discount_rate),0)</f>
        <v>0</v>
      </c>
      <c r="AQ165" s="1" cm="1">
        <f t="array" aca="1" ref="AQ165" ca="1">IF(AND($B165=AQ$28,$B165=$B166-1),NPV(discount_rate,OFFSET(AQ130,,,,COUNTA($G$120:$CE$120)-COUNTA($G$120:AQ$120)+1)-OFFSET(AQ131,,,,COUNTA($G$120:$CE$120)-COUNTA($G$120:AQ$120)+1))*(1+discount_rate),0)</f>
        <v>0</v>
      </c>
      <c r="AR165" s="1" cm="1">
        <f t="array" aca="1" ref="AR165" ca="1">IF(AND($B165=AR$28,$B165=$B166-1),NPV(discount_rate,OFFSET(AR130,,,,COUNTA($G$120:$CE$120)-COUNTA($G$120:AR$120)+1)-OFFSET(AR131,,,,COUNTA($G$120:$CE$120)-COUNTA($G$120:AR$120)+1))*(1+discount_rate),0)</f>
        <v>0</v>
      </c>
      <c r="AS165" s="1" cm="1">
        <f t="array" aca="1" ref="AS165" ca="1">IF(AND($B165=AS$28,$B165=$B166-1),NPV(discount_rate,OFFSET(AS130,,,,COUNTA($G$120:$CE$120)-COUNTA($G$120:AS$120)+1)-OFFSET(AS131,,,,COUNTA($G$120:$CE$120)-COUNTA($G$120:AS$120)+1))*(1+discount_rate),0)</f>
        <v>0</v>
      </c>
      <c r="AT165" s="1" cm="1">
        <f t="array" aca="1" ref="AT165" ca="1">IF(AND($B165=AT$28,$B165=$B166-1),NPV(discount_rate,OFFSET(AT130,,,,COUNTA($G$120:$CE$120)-COUNTA($G$120:AT$120)+1)-OFFSET(AT131,,,,COUNTA($G$120:$CE$120)-COUNTA($G$120:AT$120)+1))*(1+discount_rate),0)</f>
        <v>0</v>
      </c>
      <c r="AU165" s="1" cm="1">
        <f t="array" aca="1" ref="AU165" ca="1">IF(AND($B165=AU$28,$B165=$B166-1),NPV(discount_rate,OFFSET(AU130,,,,COUNTA($G$120:$CE$120)-COUNTA($G$120:AU$120)+1)-OFFSET(AU131,,,,COUNTA($G$120:$CE$120)-COUNTA($G$120:AU$120)+1))*(1+discount_rate),0)</f>
        <v>0</v>
      </c>
      <c r="AV165" s="1" cm="1">
        <f t="array" aca="1" ref="AV165" ca="1">IF(AND($B165=AV$28,$B165=$B166-1),NPV(discount_rate,OFFSET(AV130,,,,COUNTA($G$120:$CE$120)-COUNTA($G$120:AV$120)+1)-OFFSET(AV131,,,,COUNTA($G$120:$CE$120)-COUNTA($G$120:AV$120)+1))*(1+discount_rate),0)</f>
        <v>0</v>
      </c>
      <c r="AW165" s="1" cm="1">
        <f t="array" aca="1" ref="AW165" ca="1">IF(AND($B165=AW$28,$B165=$B166-1),NPV(discount_rate,OFFSET(AW130,,,,COUNTA($G$120:$CE$120)-COUNTA($G$120:AW$120)+1)-OFFSET(AW131,,,,COUNTA($G$120:$CE$120)-COUNTA($G$120:AW$120)+1))*(1+discount_rate),0)</f>
        <v>0</v>
      </c>
      <c r="AX165" s="1" cm="1">
        <f t="array" aca="1" ref="AX165" ca="1">IF(AND($B165=AX$28,$B165=$B166-1),NPV(discount_rate,OFFSET(AX130,,,,COUNTA($G$120:$CE$120)-COUNTA($G$120:AX$120)+1)-OFFSET(AX131,,,,COUNTA($G$120:$CE$120)-COUNTA($G$120:AX$120)+1))*(1+discount_rate),0)</f>
        <v>0</v>
      </c>
      <c r="AY165" s="1" cm="1">
        <f t="array" aca="1" ref="AY165" ca="1">IF(AND($B165=AY$28,$B165=$B166-1),NPV(discount_rate,OFFSET(AY130,,,,COUNTA($G$120:$CE$120)-COUNTA($G$120:AY$120)+1)-OFFSET(AY131,,,,COUNTA($G$120:$CE$120)-COUNTA($G$120:AY$120)+1))*(1+discount_rate),0)</f>
        <v>0</v>
      </c>
      <c r="AZ165" s="1" cm="1">
        <f t="array" aca="1" ref="AZ165" ca="1">IF(AND($B165=AZ$28,$B165=$B166-1),NPV(discount_rate,OFFSET(AZ130,,,,COUNTA($G$120:$CE$120)-COUNTA($G$120:AZ$120)+1)-OFFSET(AZ131,,,,COUNTA($G$120:$CE$120)-COUNTA($G$120:AZ$120)+1))*(1+discount_rate),0)</f>
        <v>0</v>
      </c>
      <c r="BA165" s="1" cm="1">
        <f t="array" aca="1" ref="BA165" ca="1">IF(AND($B165=BA$28,$B165=$B166-1),NPV(discount_rate,OFFSET(BA130,,,,COUNTA($G$120:$CE$120)-COUNTA($G$120:BA$120)+1)-OFFSET(BA131,,,,COUNTA($G$120:$CE$120)-COUNTA($G$120:BA$120)+1))*(1+discount_rate),0)</f>
        <v>0</v>
      </c>
      <c r="BB165" s="1" cm="1">
        <f t="array" aca="1" ref="BB165" ca="1">IF(AND($B165=BB$28,$B165=$B166-1),NPV(discount_rate,OFFSET(BB130,,,,COUNTA($G$120:$CE$120)-COUNTA($G$120:BB$120)+1)-OFFSET(BB131,,,,COUNTA($G$120:$CE$120)-COUNTA($G$120:BB$120)+1))*(1+discount_rate),0)</f>
        <v>0</v>
      </c>
      <c r="BC165" s="1" cm="1">
        <f t="array" aca="1" ref="BC165" ca="1">IF(AND($B165=BC$28,$B165=$B166-1),NPV(discount_rate,OFFSET(BC130,,,,COUNTA($G$120:$CE$120)-COUNTA($G$120:BC$120)+1)-OFFSET(BC131,,,,COUNTA($G$120:$CE$120)-COUNTA($G$120:BC$120)+1))*(1+discount_rate),0)</f>
        <v>0</v>
      </c>
      <c r="BD165" s="1" cm="1">
        <f t="array" aca="1" ref="BD165" ca="1">IF(AND($B165=BD$28,$B165=$B166-1),NPV(discount_rate,OFFSET(BD130,,,,COUNTA($G$120:$CE$120)-COUNTA($G$120:BD$120)+1)-OFFSET(BD131,,,,COUNTA($G$120:$CE$120)-COUNTA($G$120:BD$120)+1))*(1+discount_rate),0)</f>
        <v>0</v>
      </c>
      <c r="BE165" s="1" cm="1">
        <f t="array" aca="1" ref="BE165" ca="1">IF(AND($B165=BE$28,$B165=$B166-1),NPV(discount_rate,OFFSET(BE130,,,,COUNTA($G$120:$CE$120)-COUNTA($G$120:BE$120)+1)-OFFSET(BE131,,,,COUNTA($G$120:$CE$120)-COUNTA($G$120:BE$120)+1))*(1+discount_rate),0)</f>
        <v>0</v>
      </c>
      <c r="BF165" s="1" cm="1">
        <f t="array" aca="1" ref="BF165" ca="1">IF(AND($B165=BF$28,$B165=$B166-1),NPV(discount_rate,OFFSET(BF130,,,,COUNTA($G$120:$CE$120)-COUNTA($G$120:BF$120)+1)-OFFSET(BF131,,,,COUNTA($G$120:$CE$120)-COUNTA($G$120:BF$120)+1))*(1+discount_rate),0)</f>
        <v>0</v>
      </c>
      <c r="BG165" s="1" cm="1">
        <f t="array" aca="1" ref="BG165" ca="1">IF(AND($B165=BG$28,$B165=$B166-1),NPV(discount_rate,OFFSET(BG130,,,,COUNTA($G$120:$CE$120)-COUNTA($G$120:BG$120)+1)-OFFSET(BG131,,,,COUNTA($G$120:$CE$120)-COUNTA($G$120:BG$120)+1))*(1+discount_rate),0)</f>
        <v>0</v>
      </c>
      <c r="BH165" s="1" cm="1">
        <f t="array" aca="1" ref="BH165" ca="1">IF(AND($B165=BH$28,$B165=$B166-1),NPV(discount_rate,OFFSET(BH130,,,,COUNTA($G$120:$CE$120)-COUNTA($G$120:BH$120)+1)-OFFSET(BH131,,,,COUNTA($G$120:$CE$120)-COUNTA($G$120:BH$120)+1))*(1+discount_rate),0)</f>
        <v>0</v>
      </c>
      <c r="BI165" s="1" cm="1">
        <f t="array" aca="1" ref="BI165" ca="1">IF(AND($B165=BI$28,$B165=$B166-1),NPV(discount_rate,OFFSET(BI130,,,,COUNTA($G$120:$CE$120)-COUNTA($G$120:BI$120)+1)-OFFSET(BI131,,,,COUNTA($G$120:$CE$120)-COUNTA($G$120:BI$120)+1))*(1+discount_rate),0)</f>
        <v>0</v>
      </c>
      <c r="BJ165" s="1" cm="1">
        <f t="array" aca="1" ref="BJ165" ca="1">IF(AND($B165=BJ$28,$B165=$B166-1),NPV(discount_rate,OFFSET(BJ130,,,,COUNTA($G$120:$CE$120)-COUNTA($G$120:BJ$120)+1)-OFFSET(BJ131,,,,COUNTA($G$120:$CE$120)-COUNTA($G$120:BJ$120)+1))*(1+discount_rate),0)</f>
        <v>0</v>
      </c>
      <c r="BK165" s="1" cm="1">
        <f t="array" aca="1" ref="BK165" ca="1">IF(AND($B165=BK$28,$B165=$B166-1),NPV(discount_rate,OFFSET(BK130,,,,COUNTA($G$120:$CE$120)-COUNTA($G$120:BK$120)+1)-OFFSET(BK131,,,,COUNTA($G$120:$CE$120)-COUNTA($G$120:BK$120)+1))*(1+discount_rate),0)</f>
        <v>0</v>
      </c>
      <c r="BL165" s="1" cm="1">
        <f t="array" aca="1" ref="BL165" ca="1">IF(AND($B165=BL$28,$B165=$B166-1),NPV(discount_rate,OFFSET(BL130,,,,COUNTA($G$120:$CE$120)-COUNTA($G$120:BL$120)+1)-OFFSET(BL131,,,,COUNTA($G$120:$CE$120)-COUNTA($G$120:BL$120)+1))*(1+discount_rate),0)</f>
        <v>0</v>
      </c>
      <c r="BM165" s="1" cm="1">
        <f t="array" aca="1" ref="BM165" ca="1">IF(AND($B165=BM$28,$B165=$B166-1),NPV(discount_rate,OFFSET(BM130,,,,COUNTA($G$120:$CE$120)-COUNTA($G$120:BM$120)+1)-OFFSET(BM131,,,,COUNTA($G$120:$CE$120)-COUNTA($G$120:BM$120)+1))*(1+discount_rate),0)</f>
        <v>0</v>
      </c>
      <c r="BN165" s="1" cm="1">
        <f t="array" aca="1" ref="BN165" ca="1">IF(AND($B165=BN$28,$B165=$B166-1),NPV(discount_rate,OFFSET(BN130,,,,COUNTA($G$120:$CE$120)-COUNTA($G$120:BN$120)+1)-OFFSET(BN131,,,,COUNTA($G$120:$CE$120)-COUNTA($G$120:BN$120)+1))*(1+discount_rate),0)</f>
        <v>0</v>
      </c>
      <c r="BO165" s="1" cm="1">
        <f t="array" aca="1" ref="BO165" ca="1">IF(AND($B165=BO$28,$B165=$B166-1),NPV(discount_rate,OFFSET(BO130,,,,COUNTA($G$120:$CE$120)-COUNTA($G$120:BO$120)+1)-OFFSET(BO131,,,,COUNTA($G$120:$CE$120)-COUNTA($G$120:BO$120)+1))*(1+discount_rate),0)</f>
        <v>0</v>
      </c>
      <c r="BP165" s="1" cm="1">
        <f t="array" aca="1" ref="BP165" ca="1">IF(AND($B165=BP$28,$B165=$B166-1),NPV(discount_rate,OFFSET(BP130,,,,COUNTA($G$120:$CE$120)-COUNTA($G$120:BP$120)+1)-OFFSET(BP131,,,,COUNTA($G$120:$CE$120)-COUNTA($G$120:BP$120)+1))*(1+discount_rate),0)</f>
        <v>0</v>
      </c>
      <c r="BQ165" s="1" cm="1">
        <f t="array" aca="1" ref="BQ165" ca="1">IF(AND($B165=BQ$28,$B165=$B166-1),NPV(discount_rate,OFFSET(BQ130,,,,COUNTA($G$120:$CE$120)-COUNTA($G$120:BQ$120)+1)-OFFSET(BQ131,,,,COUNTA($G$120:$CE$120)-COUNTA($G$120:BQ$120)+1))*(1+discount_rate),0)</f>
        <v>0</v>
      </c>
      <c r="BR165" s="1" cm="1">
        <f t="array" aca="1" ref="BR165" ca="1">IF(AND($B165=BR$28,$B165=$B166-1),NPV(discount_rate,OFFSET(BR130,,,,COUNTA($G$120:$CE$120)-COUNTA($G$120:BR$120)+1)-OFFSET(BR131,,,,COUNTA($G$120:$CE$120)-COUNTA($G$120:BR$120)+1))*(1+discount_rate),0)</f>
        <v>0</v>
      </c>
      <c r="BS165" s="1" cm="1">
        <f t="array" aca="1" ref="BS165" ca="1">IF(AND($B165=BS$28,$B165=$B166-1),NPV(discount_rate,OFFSET(BS130,,,,COUNTA($G$120:$CE$120)-COUNTA($G$120:BS$120)+1)-OFFSET(BS131,,,,COUNTA($G$120:$CE$120)-COUNTA($G$120:BS$120)+1))*(1+discount_rate),0)</f>
        <v>0</v>
      </c>
      <c r="BT165" s="1" cm="1">
        <f t="array" aca="1" ref="BT165" ca="1">IF(AND($B165=BT$28,$B165=$B166-1),NPV(discount_rate,OFFSET(BT130,,,,COUNTA($G$120:$CE$120)-COUNTA($G$120:BT$120)+1)-OFFSET(BT131,,,,COUNTA($G$120:$CE$120)-COUNTA($G$120:BT$120)+1))*(1+discount_rate),0)</f>
        <v>0</v>
      </c>
      <c r="BU165" s="1" cm="1">
        <f t="array" aca="1" ref="BU165" ca="1">IF(AND($B165=BU$28,$B165=$B166-1),NPV(discount_rate,OFFSET(BU130,,,,COUNTA($G$120:$CE$120)-COUNTA($G$120:BU$120)+1)-OFFSET(BU131,,,,COUNTA($G$120:$CE$120)-COUNTA($G$120:BU$120)+1))*(1+discount_rate),0)</f>
        <v>0</v>
      </c>
      <c r="BV165" s="1" cm="1">
        <f t="array" aca="1" ref="BV165" ca="1">IF(AND($B165=BV$28,$B165=$B166-1),NPV(discount_rate,OFFSET(BV130,,,,COUNTA($G$120:$CE$120)-COUNTA($G$120:BV$120)+1)-OFFSET(BV131,,,,COUNTA($G$120:$CE$120)-COUNTA($G$120:BV$120)+1))*(1+discount_rate),0)</f>
        <v>0</v>
      </c>
      <c r="BW165" s="1" cm="1">
        <f t="array" aca="1" ref="BW165" ca="1">IF(AND($B165=BW$28,$B165=$B166-1),NPV(discount_rate,OFFSET(BW130,,,,COUNTA($G$120:$CE$120)-COUNTA($G$120:BW$120)+1)-OFFSET(BW131,,,,COUNTA($G$120:$CE$120)-COUNTA($G$120:BW$120)+1))*(1+discount_rate),0)</f>
        <v>0</v>
      </c>
      <c r="BX165" s="1" cm="1">
        <f t="array" aca="1" ref="BX165" ca="1">IF(AND($B165=BX$28,$B165=$B166-1),NPV(discount_rate,OFFSET(BX130,,,,COUNTA($G$120:$CE$120)-COUNTA($G$120:BX$120)+1)-OFFSET(BX131,,,,COUNTA($G$120:$CE$120)-COUNTA($G$120:BX$120)+1))*(1+discount_rate),0)</f>
        <v>0</v>
      </c>
      <c r="BY165" s="1" cm="1">
        <f t="array" aca="1" ref="BY165" ca="1">IF(AND($B165=BY$28,$B165=$B166-1),NPV(discount_rate,OFFSET(BY130,,,,COUNTA($G$120:$CE$120)-COUNTA($G$120:BY$120)+1)-OFFSET(BY131,,,,COUNTA($G$120:$CE$120)-COUNTA($G$120:BY$120)+1))*(1+discount_rate),0)</f>
        <v>0</v>
      </c>
      <c r="BZ165" s="1" cm="1">
        <f t="array" aca="1" ref="BZ165" ca="1">IF(AND($B165=BZ$28,$B165=$B166-1),NPV(discount_rate,OFFSET(BZ130,,,,COUNTA($G$120:$CE$120)-COUNTA($G$120:BZ$120)+1)-OFFSET(BZ131,,,,COUNTA($G$120:$CE$120)-COUNTA($G$120:BZ$120)+1))*(1+discount_rate),0)</f>
        <v>0</v>
      </c>
      <c r="CA165" s="1" cm="1">
        <f t="array" aca="1" ref="CA165" ca="1">IF(AND($B165=CA$28,$B165=$B166-1),NPV(discount_rate,OFFSET(CA130,,,,COUNTA($G$120:$CE$120)-COUNTA($G$120:CA$120)+1)-OFFSET(CA131,,,,COUNTA($G$120:$CE$120)-COUNTA($G$120:CA$120)+1))*(1+discount_rate),0)</f>
        <v>0</v>
      </c>
      <c r="CB165" s="1" cm="1">
        <f t="array" aca="1" ref="CB165" ca="1">IF(AND($B165=CB$28,$B165=$B166-1),NPV(discount_rate,OFFSET(CB130,,,,COUNTA($G$120:$CE$120)-COUNTA($G$120:CB$120)+1)-OFFSET(CB131,,,,COUNTA($G$120:$CE$120)-COUNTA($G$120:CB$120)+1))*(1+discount_rate),0)</f>
        <v>0</v>
      </c>
      <c r="CC165" s="1" cm="1">
        <f t="array" aca="1" ref="CC165" ca="1">IF(AND($B165=CC$28,$B165=$B166-1),NPV(discount_rate,OFFSET(CC130,,,,COUNTA($G$120:$CE$120)-COUNTA($G$120:CC$120)+1)-OFFSET(CC131,,,,COUNTA($G$120:$CE$120)-COUNTA($G$120:CC$120)+1))*(1+discount_rate),0)</f>
        <v>0</v>
      </c>
      <c r="CD165" s="1" cm="1">
        <f t="array" aca="1" ref="CD165" ca="1">IF(AND($B165=CD$28,$B165=$B166-1),NPV(discount_rate,OFFSET(CD130,,,,COUNTA($G$120:$CE$120)-COUNTA($G$120:CD$120)+1)-OFFSET(CD131,,,,COUNTA($G$120:$CE$120)-COUNTA($G$120:CD$120)+1))*(1+discount_rate),0)</f>
        <v>0</v>
      </c>
      <c r="CE165" s="1" cm="1">
        <f t="array" aca="1" ref="CE165" ca="1">IF(AND($B165=CE$28,$B165=$B166-1),NPV(discount_rate,OFFSET(CE130,,,,COUNTA($G$120:$CE$120)-COUNTA($G$120:CE$120)+1)-OFFSET(CE131,,,,COUNTA($G$120:$CE$120)-COUNTA($G$120:CE$120)+1))*(1+discount_rate),0)</f>
        <v>0</v>
      </c>
    </row>
    <row r="166" spans="2:83" x14ac:dyDescent="0.35">
      <c r="B166">
        <f t="shared" si="131"/>
        <v>2035</v>
      </c>
      <c r="D166" t="s">
        <v>29</v>
      </c>
      <c r="G166" s="1" cm="1">
        <f t="array" aca="1" ref="G166" ca="1">IF(AND($B166=G$28,$B166=$B167-1),NPV(discount_rate,OFFSET(G131,,,,COUNTA($G$120:$CE$120)-COUNTA($G$120:G$120)+1)-OFFSET(G132,,,,COUNTA($G$120:$CE$120)-COUNTA($G$120:G$120)+1))*(1+discount_rate),0)</f>
        <v>0</v>
      </c>
      <c r="H166" s="1" cm="1">
        <f t="array" aca="1" ref="H166" ca="1">IF(AND($B166=H$28,$B166=$B167-1),NPV(discount_rate,OFFSET(H131,,,,COUNTA($G$120:$CE$120)-COUNTA($G$120:H$120)+1)-OFFSET(H132,,,,COUNTA($G$120:$CE$120)-COUNTA($G$120:H$120)+1))*(1+discount_rate),0)</f>
        <v>0</v>
      </c>
      <c r="I166" s="1" cm="1">
        <f t="array" aca="1" ref="I166" ca="1">IF(AND($B166=I$28,$B166=$B167-1),NPV(discount_rate,OFFSET(I131,,,,COUNTA($G$120:$CE$120)-COUNTA($G$120:I$120)+1)-OFFSET(I132,,,,COUNTA($G$120:$CE$120)-COUNTA($G$120:I$120)+1))*(1+discount_rate),0)</f>
        <v>0</v>
      </c>
      <c r="J166" s="1" cm="1">
        <f t="array" aca="1" ref="J166" ca="1">IF(AND($B166=J$28,$B166=$B167-1),NPV(discount_rate,OFFSET(J131,,,,COUNTA($G$120:$CE$120)-COUNTA($G$120:J$120)+1)-OFFSET(J132,,,,COUNTA($G$120:$CE$120)-COUNTA($G$120:J$120)+1))*(1+discount_rate),0)</f>
        <v>0</v>
      </c>
      <c r="K166" s="1" cm="1">
        <f t="array" aca="1" ref="K166" ca="1">IF(AND($B166=K$28,$B166=$B167-1),NPV(discount_rate,OFFSET(K131,,,,COUNTA($G$120:$CE$120)-COUNTA($G$120:K$120)+1)-OFFSET(K132,,,,COUNTA($G$120:$CE$120)-COUNTA($G$120:K$120)+1))*(1+discount_rate),0)</f>
        <v>0</v>
      </c>
      <c r="L166" s="1" cm="1">
        <f t="array" aca="1" ref="L166" ca="1">IF(AND($B166=L$28,$B166=$B167-1),NPV(discount_rate,OFFSET(L131,,,,COUNTA($G$120:$CE$120)-COUNTA($G$120:L$120)+1)-OFFSET(L132,,,,COUNTA($G$120:$CE$120)-COUNTA($G$120:L$120)+1))*(1+discount_rate),0)</f>
        <v>0</v>
      </c>
      <c r="M166" s="1" cm="1">
        <f t="array" aca="1" ref="M166" ca="1">IF(AND($B166=M$28,$B166=$B167-1),NPV(discount_rate,OFFSET(M131,,,,COUNTA($G$120:$CE$120)-COUNTA($G$120:M$120)+1)-OFFSET(M132,,,,COUNTA($G$120:$CE$120)-COUNTA($G$120:M$120)+1))*(1+discount_rate),0)</f>
        <v>0</v>
      </c>
      <c r="N166" s="1" cm="1">
        <f t="array" aca="1" ref="N166" ca="1">IF(AND($B166=N$28,$B166=$B167-1),NPV(discount_rate,OFFSET(N131,,,,COUNTA($G$120:$CE$120)-COUNTA($G$120:N$120)+1)-OFFSET(N132,,,,COUNTA($G$120:$CE$120)-COUNTA($G$120:N$120)+1))*(1+discount_rate),0)</f>
        <v>0</v>
      </c>
      <c r="O166" s="1" cm="1">
        <f t="array" aca="1" ref="O166" ca="1">IF(AND($B166=O$28,$B166=$B167-1),NPV(discount_rate,OFFSET(O131,,,,COUNTA($G$120:$CE$120)-COUNTA($G$120:O$120)+1)-OFFSET(O132,,,,COUNTA($G$120:$CE$120)-COUNTA($G$120:O$120)+1))*(1+discount_rate),0)</f>
        <v>0</v>
      </c>
      <c r="P166" s="1" cm="1">
        <f t="array" aca="1" ref="P166" ca="1">IF(AND($B166=P$28,$B166=$B167-1),NPV(discount_rate,OFFSET(P131,,,,COUNTA($G$120:$CE$120)-COUNTA($G$120:P$120)+1)-OFFSET(P132,,,,COUNTA($G$120:$CE$120)-COUNTA($G$120:P$120)+1))*(1+discount_rate),0)</f>
        <v>0</v>
      </c>
      <c r="Q166" s="1" cm="1">
        <f t="array" aca="1" ref="Q166" ca="1">IF(AND($B166=Q$28,$B166=$B167-1),NPV(discount_rate,OFFSET(Q131,,,,COUNTA($G$120:$CE$120)-COUNTA($G$120:Q$120)+1)-OFFSET(Q132,,,,COUNTA($G$120:$CE$120)-COUNTA($G$120:Q$120)+1))*(1+discount_rate),0)</f>
        <v>0</v>
      </c>
      <c r="R166" s="1" cm="1">
        <f t="array" aca="1" ref="R166" ca="1">IF(AND($B166=R$28,$B166=$B167-1),NPV(discount_rate,OFFSET(R131,,,,COUNTA($G$120:$CE$120)-COUNTA($G$120:R$120)+1)-OFFSET(R132,,,,COUNTA($G$120:$CE$120)-COUNTA($G$120:R$120)+1))*(1+discount_rate),0)</f>
        <v>436.84752563942567</v>
      </c>
      <c r="S166" s="1" cm="1">
        <f t="array" aca="1" ref="S166" ca="1">IF(AND($B166=S$28,$B166=$B167-1),NPV(discount_rate,OFFSET(S131,,,,COUNTA($G$120:$CE$120)-COUNTA($G$120:S$120)+1)-OFFSET(S132,,,,COUNTA($G$120:$CE$120)-COUNTA($G$120:S$120)+1))*(1+discount_rate),0)</f>
        <v>0</v>
      </c>
      <c r="T166" s="1" cm="1">
        <f t="array" aca="1" ref="T166" ca="1">IF(AND($B166=T$28,$B166=$B167-1),NPV(discount_rate,OFFSET(T131,,,,COUNTA($G$120:$CE$120)-COUNTA($G$120:T$120)+1)-OFFSET(T132,,,,COUNTA($G$120:$CE$120)-COUNTA($G$120:T$120)+1))*(1+discount_rate),0)</f>
        <v>0</v>
      </c>
      <c r="U166" s="1" cm="1">
        <f t="array" aca="1" ref="U166" ca="1">IF(AND($B166=U$28,$B166=$B167-1),NPV(discount_rate,OFFSET(U131,,,,COUNTA($G$120:$CE$120)-COUNTA($G$120:U$120)+1)-OFFSET(U132,,,,COUNTA($G$120:$CE$120)-COUNTA($G$120:U$120)+1))*(1+discount_rate),0)</f>
        <v>0</v>
      </c>
      <c r="V166" s="1" cm="1">
        <f t="array" aca="1" ref="V166" ca="1">IF(AND($B166=V$28,$B166=$B167-1),NPV(discount_rate,OFFSET(V131,,,,COUNTA($G$120:$CE$120)-COUNTA($G$120:V$120)+1)-OFFSET(V132,,,,COUNTA($G$120:$CE$120)-COUNTA($G$120:V$120)+1))*(1+discount_rate),0)</f>
        <v>0</v>
      </c>
      <c r="W166" s="1" cm="1">
        <f t="array" aca="1" ref="W166" ca="1">IF(AND($B166=W$28,$B166=$B167-1),NPV(discount_rate,OFFSET(W131,,,,COUNTA($G$120:$CE$120)-COUNTA($G$120:W$120)+1)-OFFSET(W132,,,,COUNTA($G$120:$CE$120)-COUNTA($G$120:W$120)+1))*(1+discount_rate),0)</f>
        <v>0</v>
      </c>
      <c r="X166" s="1" cm="1">
        <f t="array" aca="1" ref="X166" ca="1">IF(AND($B166=X$28,$B166=$B167-1),NPV(discount_rate,OFFSET(X131,,,,COUNTA($G$120:$CE$120)-COUNTA($G$120:X$120)+1)-OFFSET(X132,,,,COUNTA($G$120:$CE$120)-COUNTA($G$120:X$120)+1))*(1+discount_rate),0)</f>
        <v>0</v>
      </c>
      <c r="Y166" s="1" cm="1">
        <f t="array" aca="1" ref="Y166" ca="1">IF(AND($B166=Y$28,$B166=$B167-1),NPV(discount_rate,OFFSET(Y131,,,,COUNTA($G$120:$CE$120)-COUNTA($G$120:Y$120)+1)-OFFSET(Y132,,,,COUNTA($G$120:$CE$120)-COUNTA($G$120:Y$120)+1))*(1+discount_rate),0)</f>
        <v>0</v>
      </c>
      <c r="Z166" s="1" cm="1">
        <f t="array" aca="1" ref="Z166" ca="1">IF(AND($B166=Z$28,$B166=$B167-1),NPV(discount_rate,OFFSET(Z131,,,,COUNTA($G$120:$CE$120)-COUNTA($G$120:Z$120)+1)-OFFSET(Z132,,,,COUNTA($G$120:$CE$120)-COUNTA($G$120:Z$120)+1))*(1+discount_rate),0)</f>
        <v>0</v>
      </c>
      <c r="AA166" s="1" cm="1">
        <f t="array" aca="1" ref="AA166" ca="1">IF(AND($B166=AA$28,$B166=$B167-1),NPV(discount_rate,OFFSET(AA131,,,,COUNTA($G$120:$CE$120)-COUNTA($G$120:AA$120)+1)-OFFSET(AA132,,,,COUNTA($G$120:$CE$120)-COUNTA($G$120:AA$120)+1))*(1+discount_rate),0)</f>
        <v>0</v>
      </c>
      <c r="AB166" s="1" cm="1">
        <f t="array" aca="1" ref="AB166" ca="1">IF(AND($B166=AB$28,$B166=$B167-1),NPV(discount_rate,OFFSET(AB131,,,,COUNTA($G$120:$CE$120)-COUNTA($G$120:AB$120)+1)-OFFSET(AB132,,,,COUNTA($G$120:$CE$120)-COUNTA($G$120:AB$120)+1))*(1+discount_rate),0)</f>
        <v>0</v>
      </c>
      <c r="AC166" s="1" cm="1">
        <f t="array" aca="1" ref="AC166" ca="1">IF(AND($B166=AC$28,$B166=$B167-1),NPV(discount_rate,OFFSET(AC131,,,,COUNTA($G$120:$CE$120)-COUNTA($G$120:AC$120)+1)-OFFSET(AC132,,,,COUNTA($G$120:$CE$120)-COUNTA($G$120:AC$120)+1))*(1+discount_rate),0)</f>
        <v>0</v>
      </c>
      <c r="AD166" s="1" cm="1">
        <f t="array" aca="1" ref="AD166" ca="1">IF(AND($B166=AD$28,$B166=$B167-1),NPV(discount_rate,OFFSET(AD131,,,,COUNTA($G$120:$CE$120)-COUNTA($G$120:AD$120)+1)-OFFSET(AD132,,,,COUNTA($G$120:$CE$120)-COUNTA($G$120:AD$120)+1))*(1+discount_rate),0)</f>
        <v>0</v>
      </c>
      <c r="AE166" s="1" cm="1">
        <f t="array" aca="1" ref="AE166" ca="1">IF(AND($B166=AE$28,$B166=$B167-1),NPV(discount_rate,OFFSET(AE131,,,,COUNTA($G$120:$CE$120)-COUNTA($G$120:AE$120)+1)-OFFSET(AE132,,,,COUNTA($G$120:$CE$120)-COUNTA($G$120:AE$120)+1))*(1+discount_rate),0)</f>
        <v>0</v>
      </c>
      <c r="AF166" s="1" cm="1">
        <f t="array" aca="1" ref="AF166" ca="1">IF(AND($B166=AF$28,$B166=$B167-1),NPV(discount_rate,OFFSET(AF131,,,,COUNTA($G$120:$CE$120)-COUNTA($G$120:AF$120)+1)-OFFSET(AF132,,,,COUNTA($G$120:$CE$120)-COUNTA($G$120:AF$120)+1))*(1+discount_rate),0)</f>
        <v>0</v>
      </c>
      <c r="AG166" s="1" cm="1">
        <f t="array" aca="1" ref="AG166" ca="1">IF(AND($B166=AG$28,$B166=$B167-1),NPV(discount_rate,OFFSET(AG131,,,,COUNTA($G$120:$CE$120)-COUNTA($G$120:AG$120)+1)-OFFSET(AG132,,,,COUNTA($G$120:$CE$120)-COUNTA($G$120:AG$120)+1))*(1+discount_rate),0)</f>
        <v>0</v>
      </c>
      <c r="AH166" s="1" cm="1">
        <f t="array" aca="1" ref="AH166" ca="1">IF(AND($B166=AH$28,$B166=$B167-1),NPV(discount_rate,OFFSET(AH131,,,,COUNTA($G$120:$CE$120)-COUNTA($G$120:AH$120)+1)-OFFSET(AH132,,,,COUNTA($G$120:$CE$120)-COUNTA($G$120:AH$120)+1))*(1+discount_rate),0)</f>
        <v>0</v>
      </c>
      <c r="AI166" s="1" cm="1">
        <f t="array" aca="1" ref="AI166" ca="1">IF(AND($B166=AI$28,$B166=$B167-1),NPV(discount_rate,OFFSET(AI131,,,,COUNTA($G$120:$CE$120)-COUNTA($G$120:AI$120)+1)-OFFSET(AI132,,,,COUNTA($G$120:$CE$120)-COUNTA($G$120:AI$120)+1))*(1+discount_rate),0)</f>
        <v>0</v>
      </c>
      <c r="AJ166" s="1" cm="1">
        <f t="array" aca="1" ref="AJ166" ca="1">IF(AND($B166=AJ$28,$B166=$B167-1),NPV(discount_rate,OFFSET(AJ131,,,,COUNTA($G$120:$CE$120)-COUNTA($G$120:AJ$120)+1)-OFFSET(AJ132,,,,COUNTA($G$120:$CE$120)-COUNTA($G$120:AJ$120)+1))*(1+discount_rate),0)</f>
        <v>0</v>
      </c>
      <c r="AK166" s="1" cm="1">
        <f t="array" aca="1" ref="AK166" ca="1">IF(AND($B166=AK$28,$B166=$B167-1),NPV(discount_rate,OFFSET(AK131,,,,COUNTA($G$120:$CE$120)-COUNTA($G$120:AK$120)+1)-OFFSET(AK132,,,,COUNTA($G$120:$CE$120)-COUNTA($G$120:AK$120)+1))*(1+discount_rate),0)</f>
        <v>0</v>
      </c>
      <c r="AL166" s="1" cm="1">
        <f t="array" aca="1" ref="AL166" ca="1">IF(AND($B166=AL$28,$B166=$B167-1),NPV(discount_rate,OFFSET(AL131,,,,COUNTA($G$120:$CE$120)-COUNTA($G$120:AL$120)+1)-OFFSET(AL132,,,,COUNTA($G$120:$CE$120)-COUNTA($G$120:AL$120)+1))*(1+discount_rate),0)</f>
        <v>0</v>
      </c>
      <c r="AM166" s="1" cm="1">
        <f t="array" aca="1" ref="AM166" ca="1">IF(AND($B166=AM$28,$B166=$B167-1),NPV(discount_rate,OFFSET(AM131,,,,COUNTA($G$120:$CE$120)-COUNTA($G$120:AM$120)+1)-OFFSET(AM132,,,,COUNTA($G$120:$CE$120)-COUNTA($G$120:AM$120)+1))*(1+discount_rate),0)</f>
        <v>0</v>
      </c>
      <c r="AN166" s="1" cm="1">
        <f t="array" aca="1" ref="AN166" ca="1">IF(AND($B166=AN$28,$B166=$B167-1),NPV(discount_rate,OFFSET(AN131,,,,COUNTA($G$120:$CE$120)-COUNTA($G$120:AN$120)+1)-OFFSET(AN132,,,,COUNTA($G$120:$CE$120)-COUNTA($G$120:AN$120)+1))*(1+discount_rate),0)</f>
        <v>0</v>
      </c>
      <c r="AO166" s="1" cm="1">
        <f t="array" aca="1" ref="AO166" ca="1">IF(AND($B166=AO$28,$B166=$B167-1),NPV(discount_rate,OFFSET(AO131,,,,COUNTA($G$120:$CE$120)-COUNTA($G$120:AO$120)+1)-OFFSET(AO132,,,,COUNTA($G$120:$CE$120)-COUNTA($G$120:AO$120)+1))*(1+discount_rate),0)</f>
        <v>0</v>
      </c>
      <c r="AP166" s="1" cm="1">
        <f t="array" aca="1" ref="AP166" ca="1">IF(AND($B166=AP$28,$B166=$B167-1),NPV(discount_rate,OFFSET(AP131,,,,COUNTA($G$120:$CE$120)-COUNTA($G$120:AP$120)+1)-OFFSET(AP132,,,,COUNTA($G$120:$CE$120)-COUNTA($G$120:AP$120)+1))*(1+discount_rate),0)</f>
        <v>0</v>
      </c>
      <c r="AQ166" s="1" cm="1">
        <f t="array" aca="1" ref="AQ166" ca="1">IF(AND($B166=AQ$28,$B166=$B167-1),NPV(discount_rate,OFFSET(AQ131,,,,COUNTA($G$120:$CE$120)-COUNTA($G$120:AQ$120)+1)-OFFSET(AQ132,,,,COUNTA($G$120:$CE$120)-COUNTA($G$120:AQ$120)+1))*(1+discount_rate),0)</f>
        <v>0</v>
      </c>
      <c r="AR166" s="1" cm="1">
        <f t="array" aca="1" ref="AR166" ca="1">IF(AND($B166=AR$28,$B166=$B167-1),NPV(discount_rate,OFFSET(AR131,,,,COUNTA($G$120:$CE$120)-COUNTA($G$120:AR$120)+1)-OFFSET(AR132,,,,COUNTA($G$120:$CE$120)-COUNTA($G$120:AR$120)+1))*(1+discount_rate),0)</f>
        <v>0</v>
      </c>
      <c r="AS166" s="1" cm="1">
        <f t="array" aca="1" ref="AS166" ca="1">IF(AND($B166=AS$28,$B166=$B167-1),NPV(discount_rate,OFFSET(AS131,,,,COUNTA($G$120:$CE$120)-COUNTA($G$120:AS$120)+1)-OFFSET(AS132,,,,COUNTA($G$120:$CE$120)-COUNTA($G$120:AS$120)+1))*(1+discount_rate),0)</f>
        <v>0</v>
      </c>
      <c r="AT166" s="1" cm="1">
        <f t="array" aca="1" ref="AT166" ca="1">IF(AND($B166=AT$28,$B166=$B167-1),NPV(discount_rate,OFFSET(AT131,,,,COUNTA($G$120:$CE$120)-COUNTA($G$120:AT$120)+1)-OFFSET(AT132,,,,COUNTA($G$120:$CE$120)-COUNTA($G$120:AT$120)+1))*(1+discount_rate),0)</f>
        <v>0</v>
      </c>
      <c r="AU166" s="1" cm="1">
        <f t="array" aca="1" ref="AU166" ca="1">IF(AND($B166=AU$28,$B166=$B167-1),NPV(discount_rate,OFFSET(AU131,,,,COUNTA($G$120:$CE$120)-COUNTA($G$120:AU$120)+1)-OFFSET(AU132,,,,COUNTA($G$120:$CE$120)-COUNTA($G$120:AU$120)+1))*(1+discount_rate),0)</f>
        <v>0</v>
      </c>
      <c r="AV166" s="1" cm="1">
        <f t="array" aca="1" ref="AV166" ca="1">IF(AND($B166=AV$28,$B166=$B167-1),NPV(discount_rate,OFFSET(AV131,,,,COUNTA($G$120:$CE$120)-COUNTA($G$120:AV$120)+1)-OFFSET(AV132,,,,COUNTA($G$120:$CE$120)-COUNTA($G$120:AV$120)+1))*(1+discount_rate),0)</f>
        <v>0</v>
      </c>
      <c r="AW166" s="1" cm="1">
        <f t="array" aca="1" ref="AW166" ca="1">IF(AND($B166=AW$28,$B166=$B167-1),NPV(discount_rate,OFFSET(AW131,,,,COUNTA($G$120:$CE$120)-COUNTA($G$120:AW$120)+1)-OFFSET(AW132,,,,COUNTA($G$120:$CE$120)-COUNTA($G$120:AW$120)+1))*(1+discount_rate),0)</f>
        <v>0</v>
      </c>
      <c r="AX166" s="1" cm="1">
        <f t="array" aca="1" ref="AX166" ca="1">IF(AND($B166=AX$28,$B166=$B167-1),NPV(discount_rate,OFFSET(AX131,,,,COUNTA($G$120:$CE$120)-COUNTA($G$120:AX$120)+1)-OFFSET(AX132,,,,COUNTA($G$120:$CE$120)-COUNTA($G$120:AX$120)+1))*(1+discount_rate),0)</f>
        <v>0</v>
      </c>
      <c r="AY166" s="1" cm="1">
        <f t="array" aca="1" ref="AY166" ca="1">IF(AND($B166=AY$28,$B166=$B167-1),NPV(discount_rate,OFFSET(AY131,,,,COUNTA($G$120:$CE$120)-COUNTA($G$120:AY$120)+1)-OFFSET(AY132,,,,COUNTA($G$120:$CE$120)-COUNTA($G$120:AY$120)+1))*(1+discount_rate),0)</f>
        <v>0</v>
      </c>
      <c r="AZ166" s="1" cm="1">
        <f t="array" aca="1" ref="AZ166" ca="1">IF(AND($B166=AZ$28,$B166=$B167-1),NPV(discount_rate,OFFSET(AZ131,,,,COUNTA($G$120:$CE$120)-COUNTA($G$120:AZ$120)+1)-OFFSET(AZ132,,,,COUNTA($G$120:$CE$120)-COUNTA($G$120:AZ$120)+1))*(1+discount_rate),0)</f>
        <v>0</v>
      </c>
      <c r="BA166" s="1" cm="1">
        <f t="array" aca="1" ref="BA166" ca="1">IF(AND($B166=BA$28,$B166=$B167-1),NPV(discount_rate,OFFSET(BA131,,,,COUNTA($G$120:$CE$120)-COUNTA($G$120:BA$120)+1)-OFFSET(BA132,,,,COUNTA($G$120:$CE$120)-COUNTA($G$120:BA$120)+1))*(1+discount_rate),0)</f>
        <v>0</v>
      </c>
      <c r="BB166" s="1" cm="1">
        <f t="array" aca="1" ref="BB166" ca="1">IF(AND($B166=BB$28,$B166=$B167-1),NPV(discount_rate,OFFSET(BB131,,,,COUNTA($G$120:$CE$120)-COUNTA($G$120:BB$120)+1)-OFFSET(BB132,,,,COUNTA($G$120:$CE$120)-COUNTA($G$120:BB$120)+1))*(1+discount_rate),0)</f>
        <v>0</v>
      </c>
      <c r="BC166" s="1" cm="1">
        <f t="array" aca="1" ref="BC166" ca="1">IF(AND($B166=BC$28,$B166=$B167-1),NPV(discount_rate,OFFSET(BC131,,,,COUNTA($G$120:$CE$120)-COUNTA($G$120:BC$120)+1)-OFFSET(BC132,,,,COUNTA($G$120:$CE$120)-COUNTA($G$120:BC$120)+1))*(1+discount_rate),0)</f>
        <v>0</v>
      </c>
      <c r="BD166" s="1" cm="1">
        <f t="array" aca="1" ref="BD166" ca="1">IF(AND($B166=BD$28,$B166=$B167-1),NPV(discount_rate,OFFSET(BD131,,,,COUNTA($G$120:$CE$120)-COUNTA($G$120:BD$120)+1)-OFFSET(BD132,,,,COUNTA($G$120:$CE$120)-COUNTA($G$120:BD$120)+1))*(1+discount_rate),0)</f>
        <v>0</v>
      </c>
      <c r="BE166" s="1" cm="1">
        <f t="array" aca="1" ref="BE166" ca="1">IF(AND($B166=BE$28,$B166=$B167-1),NPV(discount_rate,OFFSET(BE131,,,,COUNTA($G$120:$CE$120)-COUNTA($G$120:BE$120)+1)-OFFSET(BE132,,,,COUNTA($G$120:$CE$120)-COUNTA($G$120:BE$120)+1))*(1+discount_rate),0)</f>
        <v>0</v>
      </c>
      <c r="BF166" s="1" cm="1">
        <f t="array" aca="1" ref="BF166" ca="1">IF(AND($B166=BF$28,$B166=$B167-1),NPV(discount_rate,OFFSET(BF131,,,,COUNTA($G$120:$CE$120)-COUNTA($G$120:BF$120)+1)-OFFSET(BF132,,,,COUNTA($G$120:$CE$120)-COUNTA($G$120:BF$120)+1))*(1+discount_rate),0)</f>
        <v>0</v>
      </c>
      <c r="BG166" s="1" cm="1">
        <f t="array" aca="1" ref="BG166" ca="1">IF(AND($B166=BG$28,$B166=$B167-1),NPV(discount_rate,OFFSET(BG131,,,,COUNTA($G$120:$CE$120)-COUNTA($G$120:BG$120)+1)-OFFSET(BG132,,,,COUNTA($G$120:$CE$120)-COUNTA($G$120:BG$120)+1))*(1+discount_rate),0)</f>
        <v>0</v>
      </c>
      <c r="BH166" s="1" cm="1">
        <f t="array" aca="1" ref="BH166" ca="1">IF(AND($B166=BH$28,$B166=$B167-1),NPV(discount_rate,OFFSET(BH131,,,,COUNTA($G$120:$CE$120)-COUNTA($G$120:BH$120)+1)-OFFSET(BH132,,,,COUNTA($G$120:$CE$120)-COUNTA($G$120:BH$120)+1))*(1+discount_rate),0)</f>
        <v>0</v>
      </c>
      <c r="BI166" s="1" cm="1">
        <f t="array" aca="1" ref="BI166" ca="1">IF(AND($B166=BI$28,$B166=$B167-1),NPV(discount_rate,OFFSET(BI131,,,,COUNTA($G$120:$CE$120)-COUNTA($G$120:BI$120)+1)-OFFSET(BI132,,,,COUNTA($G$120:$CE$120)-COUNTA($G$120:BI$120)+1))*(1+discount_rate),0)</f>
        <v>0</v>
      </c>
      <c r="BJ166" s="1" cm="1">
        <f t="array" aca="1" ref="BJ166" ca="1">IF(AND($B166=BJ$28,$B166=$B167-1),NPV(discount_rate,OFFSET(BJ131,,,,COUNTA($G$120:$CE$120)-COUNTA($G$120:BJ$120)+1)-OFFSET(BJ132,,,,COUNTA($G$120:$CE$120)-COUNTA($G$120:BJ$120)+1))*(1+discount_rate),0)</f>
        <v>0</v>
      </c>
      <c r="BK166" s="1" cm="1">
        <f t="array" aca="1" ref="BK166" ca="1">IF(AND($B166=BK$28,$B166=$B167-1),NPV(discount_rate,OFFSET(BK131,,,,COUNTA($G$120:$CE$120)-COUNTA($G$120:BK$120)+1)-OFFSET(BK132,,,,COUNTA($G$120:$CE$120)-COUNTA($G$120:BK$120)+1))*(1+discount_rate),0)</f>
        <v>0</v>
      </c>
      <c r="BL166" s="1" cm="1">
        <f t="array" aca="1" ref="BL166" ca="1">IF(AND($B166=BL$28,$B166=$B167-1),NPV(discount_rate,OFFSET(BL131,,,,COUNTA($G$120:$CE$120)-COUNTA($G$120:BL$120)+1)-OFFSET(BL132,,,,COUNTA($G$120:$CE$120)-COUNTA($G$120:BL$120)+1))*(1+discount_rate),0)</f>
        <v>0</v>
      </c>
      <c r="BM166" s="1" cm="1">
        <f t="array" aca="1" ref="BM166" ca="1">IF(AND($B166=BM$28,$B166=$B167-1),NPV(discount_rate,OFFSET(BM131,,,,COUNTA($G$120:$CE$120)-COUNTA($G$120:BM$120)+1)-OFFSET(BM132,,,,COUNTA($G$120:$CE$120)-COUNTA($G$120:BM$120)+1))*(1+discount_rate),0)</f>
        <v>0</v>
      </c>
      <c r="BN166" s="1" cm="1">
        <f t="array" aca="1" ref="BN166" ca="1">IF(AND($B166=BN$28,$B166=$B167-1),NPV(discount_rate,OFFSET(BN131,,,,COUNTA($G$120:$CE$120)-COUNTA($G$120:BN$120)+1)-OFFSET(BN132,,,,COUNTA($G$120:$CE$120)-COUNTA($G$120:BN$120)+1))*(1+discount_rate),0)</f>
        <v>0</v>
      </c>
      <c r="BO166" s="1" cm="1">
        <f t="array" aca="1" ref="BO166" ca="1">IF(AND($B166=BO$28,$B166=$B167-1),NPV(discount_rate,OFFSET(BO131,,,,COUNTA($G$120:$CE$120)-COUNTA($G$120:BO$120)+1)-OFFSET(BO132,,,,COUNTA($G$120:$CE$120)-COUNTA($G$120:BO$120)+1))*(1+discount_rate),0)</f>
        <v>0</v>
      </c>
      <c r="BP166" s="1" cm="1">
        <f t="array" aca="1" ref="BP166" ca="1">IF(AND($B166=BP$28,$B166=$B167-1),NPV(discount_rate,OFFSET(BP131,,,,COUNTA($G$120:$CE$120)-COUNTA($G$120:BP$120)+1)-OFFSET(BP132,,,,COUNTA($G$120:$CE$120)-COUNTA($G$120:BP$120)+1))*(1+discount_rate),0)</f>
        <v>0</v>
      </c>
      <c r="BQ166" s="1" cm="1">
        <f t="array" aca="1" ref="BQ166" ca="1">IF(AND($B166=BQ$28,$B166=$B167-1),NPV(discount_rate,OFFSET(BQ131,,,,COUNTA($G$120:$CE$120)-COUNTA($G$120:BQ$120)+1)-OFFSET(BQ132,,,,COUNTA($G$120:$CE$120)-COUNTA($G$120:BQ$120)+1))*(1+discount_rate),0)</f>
        <v>0</v>
      </c>
      <c r="BR166" s="1" cm="1">
        <f t="array" aca="1" ref="BR166" ca="1">IF(AND($B166=BR$28,$B166=$B167-1),NPV(discount_rate,OFFSET(BR131,,,,COUNTA($G$120:$CE$120)-COUNTA($G$120:BR$120)+1)-OFFSET(BR132,,,,COUNTA($G$120:$CE$120)-COUNTA($G$120:BR$120)+1))*(1+discount_rate),0)</f>
        <v>0</v>
      </c>
      <c r="BS166" s="1" cm="1">
        <f t="array" aca="1" ref="BS166" ca="1">IF(AND($B166=BS$28,$B166=$B167-1),NPV(discount_rate,OFFSET(BS131,,,,COUNTA($G$120:$CE$120)-COUNTA($G$120:BS$120)+1)-OFFSET(BS132,,,,COUNTA($G$120:$CE$120)-COUNTA($G$120:BS$120)+1))*(1+discount_rate),0)</f>
        <v>0</v>
      </c>
      <c r="BT166" s="1" cm="1">
        <f t="array" aca="1" ref="BT166" ca="1">IF(AND($B166=BT$28,$B166=$B167-1),NPV(discount_rate,OFFSET(BT131,,,,COUNTA($G$120:$CE$120)-COUNTA($G$120:BT$120)+1)-OFFSET(BT132,,,,COUNTA($G$120:$CE$120)-COUNTA($G$120:BT$120)+1))*(1+discount_rate),0)</f>
        <v>0</v>
      </c>
      <c r="BU166" s="1" cm="1">
        <f t="array" aca="1" ref="BU166" ca="1">IF(AND($B166=BU$28,$B166=$B167-1),NPV(discount_rate,OFFSET(BU131,,,,COUNTA($G$120:$CE$120)-COUNTA($G$120:BU$120)+1)-OFFSET(BU132,,,,COUNTA($G$120:$CE$120)-COUNTA($G$120:BU$120)+1))*(1+discount_rate),0)</f>
        <v>0</v>
      </c>
      <c r="BV166" s="1" cm="1">
        <f t="array" aca="1" ref="BV166" ca="1">IF(AND($B166=BV$28,$B166=$B167-1),NPV(discount_rate,OFFSET(BV131,,,,COUNTA($G$120:$CE$120)-COUNTA($G$120:BV$120)+1)-OFFSET(BV132,,,,COUNTA($G$120:$CE$120)-COUNTA($G$120:BV$120)+1))*(1+discount_rate),0)</f>
        <v>0</v>
      </c>
      <c r="BW166" s="1" cm="1">
        <f t="array" aca="1" ref="BW166" ca="1">IF(AND($B166=BW$28,$B166=$B167-1),NPV(discount_rate,OFFSET(BW131,,,,COUNTA($G$120:$CE$120)-COUNTA($G$120:BW$120)+1)-OFFSET(BW132,,,,COUNTA($G$120:$CE$120)-COUNTA($G$120:BW$120)+1))*(1+discount_rate),0)</f>
        <v>0</v>
      </c>
      <c r="BX166" s="1" cm="1">
        <f t="array" aca="1" ref="BX166" ca="1">IF(AND($B166=BX$28,$B166=$B167-1),NPV(discount_rate,OFFSET(BX131,,,,COUNTA($G$120:$CE$120)-COUNTA($G$120:BX$120)+1)-OFFSET(BX132,,,,COUNTA($G$120:$CE$120)-COUNTA($G$120:BX$120)+1))*(1+discount_rate),0)</f>
        <v>0</v>
      </c>
      <c r="BY166" s="1" cm="1">
        <f t="array" aca="1" ref="BY166" ca="1">IF(AND($B166=BY$28,$B166=$B167-1),NPV(discount_rate,OFFSET(BY131,,,,COUNTA($G$120:$CE$120)-COUNTA($G$120:BY$120)+1)-OFFSET(BY132,,,,COUNTA($G$120:$CE$120)-COUNTA($G$120:BY$120)+1))*(1+discount_rate),0)</f>
        <v>0</v>
      </c>
      <c r="BZ166" s="1" cm="1">
        <f t="array" aca="1" ref="BZ166" ca="1">IF(AND($B166=BZ$28,$B166=$B167-1),NPV(discount_rate,OFFSET(BZ131,,,,COUNTA($G$120:$CE$120)-COUNTA($G$120:BZ$120)+1)-OFFSET(BZ132,,,,COUNTA($G$120:$CE$120)-COUNTA($G$120:BZ$120)+1))*(1+discount_rate),0)</f>
        <v>0</v>
      </c>
      <c r="CA166" s="1" cm="1">
        <f t="array" aca="1" ref="CA166" ca="1">IF(AND($B166=CA$28,$B166=$B167-1),NPV(discount_rate,OFFSET(CA131,,,,COUNTA($G$120:$CE$120)-COUNTA($G$120:CA$120)+1)-OFFSET(CA132,,,,COUNTA($G$120:$CE$120)-COUNTA($G$120:CA$120)+1))*(1+discount_rate),0)</f>
        <v>0</v>
      </c>
      <c r="CB166" s="1" cm="1">
        <f t="array" aca="1" ref="CB166" ca="1">IF(AND($B166=CB$28,$B166=$B167-1),NPV(discount_rate,OFFSET(CB131,,,,COUNTA($G$120:$CE$120)-COUNTA($G$120:CB$120)+1)-OFFSET(CB132,,,,COUNTA($G$120:$CE$120)-COUNTA($G$120:CB$120)+1))*(1+discount_rate),0)</f>
        <v>0</v>
      </c>
      <c r="CC166" s="1" cm="1">
        <f t="array" aca="1" ref="CC166" ca="1">IF(AND($B166=CC$28,$B166=$B167-1),NPV(discount_rate,OFFSET(CC131,,,,COUNTA($G$120:$CE$120)-COUNTA($G$120:CC$120)+1)-OFFSET(CC132,,,,COUNTA($G$120:$CE$120)-COUNTA($G$120:CC$120)+1))*(1+discount_rate),0)</f>
        <v>0</v>
      </c>
      <c r="CD166" s="1" cm="1">
        <f t="array" aca="1" ref="CD166" ca="1">IF(AND($B166=CD$28,$B166=$B167-1),NPV(discount_rate,OFFSET(CD131,,,,COUNTA($G$120:$CE$120)-COUNTA($G$120:CD$120)+1)-OFFSET(CD132,,,,COUNTA($G$120:$CE$120)-COUNTA($G$120:CD$120)+1))*(1+discount_rate),0)</f>
        <v>0</v>
      </c>
      <c r="CE166" s="1" cm="1">
        <f t="array" aca="1" ref="CE166" ca="1">IF(AND($B166=CE$28,$B166=$B167-1),NPV(discount_rate,OFFSET(CE131,,,,COUNTA($G$120:$CE$120)-COUNTA($G$120:CE$120)+1)-OFFSET(CE132,,,,COUNTA($G$120:$CE$120)-COUNTA($G$120:CE$120)+1))*(1+discount_rate),0)</f>
        <v>0</v>
      </c>
    </row>
    <row r="167" spans="2:83" x14ac:dyDescent="0.35">
      <c r="B167">
        <f t="shared" si="131"/>
        <v>2036</v>
      </c>
      <c r="D167" t="s">
        <v>29</v>
      </c>
      <c r="G167" s="1" cm="1">
        <f t="array" aca="1" ref="G167" ca="1">IF(AND($B167=G$28,$B167=$B168-1),NPV(discount_rate,OFFSET(G132,,,,COUNTA($G$120:$CE$120)-COUNTA($G$120:G$120)+1)-OFFSET(G133,,,,COUNTA($G$120:$CE$120)-COUNTA($G$120:G$120)+1))*(1+discount_rate),0)</f>
        <v>0</v>
      </c>
      <c r="H167" s="1" cm="1">
        <f t="array" aca="1" ref="H167" ca="1">IF(AND($B167=H$28,$B167=$B168-1),NPV(discount_rate,OFFSET(H132,,,,COUNTA($G$120:$CE$120)-COUNTA($G$120:H$120)+1)-OFFSET(H133,,,,COUNTA($G$120:$CE$120)-COUNTA($G$120:H$120)+1))*(1+discount_rate),0)</f>
        <v>0</v>
      </c>
      <c r="I167" s="1" cm="1">
        <f t="array" aca="1" ref="I167" ca="1">IF(AND($B167=I$28,$B167=$B168-1),NPV(discount_rate,OFFSET(I132,,,,COUNTA($G$120:$CE$120)-COUNTA($G$120:I$120)+1)-OFFSET(I133,,,,COUNTA($G$120:$CE$120)-COUNTA($G$120:I$120)+1))*(1+discount_rate),0)</f>
        <v>0</v>
      </c>
      <c r="J167" s="1" cm="1">
        <f t="array" aca="1" ref="J167" ca="1">IF(AND($B167=J$28,$B167=$B168-1),NPV(discount_rate,OFFSET(J132,,,,COUNTA($G$120:$CE$120)-COUNTA($G$120:J$120)+1)-OFFSET(J133,,,,COUNTA($G$120:$CE$120)-COUNTA($G$120:J$120)+1))*(1+discount_rate),0)</f>
        <v>0</v>
      </c>
      <c r="K167" s="1" cm="1">
        <f t="array" aca="1" ref="K167" ca="1">IF(AND($B167=K$28,$B167=$B168-1),NPV(discount_rate,OFFSET(K132,,,,COUNTA($G$120:$CE$120)-COUNTA($G$120:K$120)+1)-OFFSET(K133,,,,COUNTA($G$120:$CE$120)-COUNTA($G$120:K$120)+1))*(1+discount_rate),0)</f>
        <v>0</v>
      </c>
      <c r="L167" s="1" cm="1">
        <f t="array" aca="1" ref="L167" ca="1">IF(AND($B167=L$28,$B167=$B168-1),NPV(discount_rate,OFFSET(L132,,,,COUNTA($G$120:$CE$120)-COUNTA($G$120:L$120)+1)-OFFSET(L133,,,,COUNTA($G$120:$CE$120)-COUNTA($G$120:L$120)+1))*(1+discount_rate),0)</f>
        <v>0</v>
      </c>
      <c r="M167" s="1" cm="1">
        <f t="array" aca="1" ref="M167" ca="1">IF(AND($B167=M$28,$B167=$B168-1),NPV(discount_rate,OFFSET(M132,,,,COUNTA($G$120:$CE$120)-COUNTA($G$120:M$120)+1)-OFFSET(M133,,,,COUNTA($G$120:$CE$120)-COUNTA($G$120:M$120)+1))*(1+discount_rate),0)</f>
        <v>0</v>
      </c>
      <c r="N167" s="1" cm="1">
        <f t="array" aca="1" ref="N167" ca="1">IF(AND($B167=N$28,$B167=$B168-1),NPV(discount_rate,OFFSET(N132,,,,COUNTA($G$120:$CE$120)-COUNTA($G$120:N$120)+1)-OFFSET(N133,,,,COUNTA($G$120:$CE$120)-COUNTA($G$120:N$120)+1))*(1+discount_rate),0)</f>
        <v>0</v>
      </c>
      <c r="O167" s="1" cm="1">
        <f t="array" aca="1" ref="O167" ca="1">IF(AND($B167=O$28,$B167=$B168-1),NPV(discount_rate,OFFSET(O132,,,,COUNTA($G$120:$CE$120)-COUNTA($G$120:O$120)+1)-OFFSET(O133,,,,COUNTA($G$120:$CE$120)-COUNTA($G$120:O$120)+1))*(1+discount_rate),0)</f>
        <v>0</v>
      </c>
      <c r="P167" s="1" cm="1">
        <f t="array" aca="1" ref="P167" ca="1">IF(AND($B167=P$28,$B167=$B168-1),NPV(discount_rate,OFFSET(P132,,,,COUNTA($G$120:$CE$120)-COUNTA($G$120:P$120)+1)-OFFSET(P133,,,,COUNTA($G$120:$CE$120)-COUNTA($G$120:P$120)+1))*(1+discount_rate),0)</f>
        <v>0</v>
      </c>
      <c r="Q167" s="1" cm="1">
        <f t="array" aca="1" ref="Q167" ca="1">IF(AND($B167=Q$28,$B167=$B168-1),NPV(discount_rate,OFFSET(Q132,,,,COUNTA($G$120:$CE$120)-COUNTA($G$120:Q$120)+1)-OFFSET(Q133,,,,COUNTA($G$120:$CE$120)-COUNTA($G$120:Q$120)+1))*(1+discount_rate),0)</f>
        <v>0</v>
      </c>
      <c r="R167" s="1" cm="1">
        <f t="array" aca="1" ref="R167" ca="1">IF(AND($B167=R$28,$B167=$B168-1),NPV(discount_rate,OFFSET(R132,,,,COUNTA($G$120:$CE$120)-COUNTA($G$120:R$120)+1)-OFFSET(R133,,,,COUNTA($G$120:$CE$120)-COUNTA($G$120:R$120)+1))*(1+discount_rate),0)</f>
        <v>0</v>
      </c>
      <c r="S167" s="1" cm="1">
        <f t="array" aca="1" ref="S167" ca="1">IF(AND($B167=S$28,$B167=$B168-1),NPV(discount_rate,OFFSET(S132,,,,COUNTA($G$120:$CE$120)-COUNTA($G$120:S$120)+1)-OFFSET(S133,,,,COUNTA($G$120:$CE$120)-COUNTA($G$120:S$120)+1))*(1+discount_rate),0)</f>
        <v>436.76423749482876</v>
      </c>
      <c r="T167" s="1" cm="1">
        <f t="array" aca="1" ref="T167" ca="1">IF(AND($B167=T$28,$B167=$B168-1),NPV(discount_rate,OFFSET(T132,,,,COUNTA($G$120:$CE$120)-COUNTA($G$120:T$120)+1)-OFFSET(T133,,,,COUNTA($G$120:$CE$120)-COUNTA($G$120:T$120)+1))*(1+discount_rate),0)</f>
        <v>0</v>
      </c>
      <c r="U167" s="1" cm="1">
        <f t="array" aca="1" ref="U167" ca="1">IF(AND($B167=U$28,$B167=$B168-1),NPV(discount_rate,OFFSET(U132,,,,COUNTA($G$120:$CE$120)-COUNTA($G$120:U$120)+1)-OFFSET(U133,,,,COUNTA($G$120:$CE$120)-COUNTA($G$120:U$120)+1))*(1+discount_rate),0)</f>
        <v>0</v>
      </c>
      <c r="V167" s="1" cm="1">
        <f t="array" aca="1" ref="V167" ca="1">IF(AND($B167=V$28,$B167=$B168-1),NPV(discount_rate,OFFSET(V132,,,,COUNTA($G$120:$CE$120)-COUNTA($G$120:V$120)+1)-OFFSET(V133,,,,COUNTA($G$120:$CE$120)-COUNTA($G$120:V$120)+1))*(1+discount_rate),0)</f>
        <v>0</v>
      </c>
      <c r="W167" s="1" cm="1">
        <f t="array" aca="1" ref="W167" ca="1">IF(AND($B167=W$28,$B167=$B168-1),NPV(discount_rate,OFFSET(W132,,,,COUNTA($G$120:$CE$120)-COUNTA($G$120:W$120)+1)-OFFSET(W133,,,,COUNTA($G$120:$CE$120)-COUNTA($G$120:W$120)+1))*(1+discount_rate),0)</f>
        <v>0</v>
      </c>
      <c r="X167" s="1" cm="1">
        <f t="array" aca="1" ref="X167" ca="1">IF(AND($B167=X$28,$B167=$B168-1),NPV(discount_rate,OFFSET(X132,,,,COUNTA($G$120:$CE$120)-COUNTA($G$120:X$120)+1)-OFFSET(X133,,,,COUNTA($G$120:$CE$120)-COUNTA($G$120:X$120)+1))*(1+discount_rate),0)</f>
        <v>0</v>
      </c>
      <c r="Y167" s="1" cm="1">
        <f t="array" aca="1" ref="Y167" ca="1">IF(AND($B167=Y$28,$B167=$B168-1),NPV(discount_rate,OFFSET(Y132,,,,COUNTA($G$120:$CE$120)-COUNTA($G$120:Y$120)+1)-OFFSET(Y133,,,,COUNTA($G$120:$CE$120)-COUNTA($G$120:Y$120)+1))*(1+discount_rate),0)</f>
        <v>0</v>
      </c>
      <c r="Z167" s="1" cm="1">
        <f t="array" aca="1" ref="Z167" ca="1">IF(AND($B167=Z$28,$B167=$B168-1),NPV(discount_rate,OFFSET(Z132,,,,COUNTA($G$120:$CE$120)-COUNTA($G$120:Z$120)+1)-OFFSET(Z133,,,,COUNTA($G$120:$CE$120)-COUNTA($G$120:Z$120)+1))*(1+discount_rate),0)</f>
        <v>0</v>
      </c>
      <c r="AA167" s="1" cm="1">
        <f t="array" aca="1" ref="AA167" ca="1">IF(AND($B167=AA$28,$B167=$B168-1),NPV(discount_rate,OFFSET(AA132,,,,COUNTA($G$120:$CE$120)-COUNTA($G$120:AA$120)+1)-OFFSET(AA133,,,,COUNTA($G$120:$CE$120)-COUNTA($G$120:AA$120)+1))*(1+discount_rate),0)</f>
        <v>0</v>
      </c>
      <c r="AB167" s="1" cm="1">
        <f t="array" aca="1" ref="AB167" ca="1">IF(AND($B167=AB$28,$B167=$B168-1),NPV(discount_rate,OFFSET(AB132,,,,COUNTA($G$120:$CE$120)-COUNTA($G$120:AB$120)+1)-OFFSET(AB133,,,,COUNTA($G$120:$CE$120)-COUNTA($G$120:AB$120)+1))*(1+discount_rate),0)</f>
        <v>0</v>
      </c>
      <c r="AC167" s="1" cm="1">
        <f t="array" aca="1" ref="AC167" ca="1">IF(AND($B167=AC$28,$B167=$B168-1),NPV(discount_rate,OFFSET(AC132,,,,COUNTA($G$120:$CE$120)-COUNTA($G$120:AC$120)+1)-OFFSET(AC133,,,,COUNTA($G$120:$CE$120)-COUNTA($G$120:AC$120)+1))*(1+discount_rate),0)</f>
        <v>0</v>
      </c>
      <c r="AD167" s="1" cm="1">
        <f t="array" aca="1" ref="AD167" ca="1">IF(AND($B167=AD$28,$B167=$B168-1),NPV(discount_rate,OFFSET(AD132,,,,COUNTA($G$120:$CE$120)-COUNTA($G$120:AD$120)+1)-OFFSET(AD133,,,,COUNTA($G$120:$CE$120)-COUNTA($G$120:AD$120)+1))*(1+discount_rate),0)</f>
        <v>0</v>
      </c>
      <c r="AE167" s="1" cm="1">
        <f t="array" aca="1" ref="AE167" ca="1">IF(AND($B167=AE$28,$B167=$B168-1),NPV(discount_rate,OFFSET(AE132,,,,COUNTA($G$120:$CE$120)-COUNTA($G$120:AE$120)+1)-OFFSET(AE133,,,,COUNTA($G$120:$CE$120)-COUNTA($G$120:AE$120)+1))*(1+discount_rate),0)</f>
        <v>0</v>
      </c>
      <c r="AF167" s="1" cm="1">
        <f t="array" aca="1" ref="AF167" ca="1">IF(AND($B167=AF$28,$B167=$B168-1),NPV(discount_rate,OFFSET(AF132,,,,COUNTA($G$120:$CE$120)-COUNTA($G$120:AF$120)+1)-OFFSET(AF133,,,,COUNTA($G$120:$CE$120)-COUNTA($G$120:AF$120)+1))*(1+discount_rate),0)</f>
        <v>0</v>
      </c>
      <c r="AG167" s="1" cm="1">
        <f t="array" aca="1" ref="AG167" ca="1">IF(AND($B167=AG$28,$B167=$B168-1),NPV(discount_rate,OFFSET(AG132,,,,COUNTA($G$120:$CE$120)-COUNTA($G$120:AG$120)+1)-OFFSET(AG133,,,,COUNTA($G$120:$CE$120)-COUNTA($G$120:AG$120)+1))*(1+discount_rate),0)</f>
        <v>0</v>
      </c>
      <c r="AH167" s="1" cm="1">
        <f t="array" aca="1" ref="AH167" ca="1">IF(AND($B167=AH$28,$B167=$B168-1),NPV(discount_rate,OFFSET(AH132,,,,COUNTA($G$120:$CE$120)-COUNTA($G$120:AH$120)+1)-OFFSET(AH133,,,,COUNTA($G$120:$CE$120)-COUNTA($G$120:AH$120)+1))*(1+discount_rate),0)</f>
        <v>0</v>
      </c>
      <c r="AI167" s="1" cm="1">
        <f t="array" aca="1" ref="AI167" ca="1">IF(AND($B167=AI$28,$B167=$B168-1),NPV(discount_rate,OFFSET(AI132,,,,COUNTA($G$120:$CE$120)-COUNTA($G$120:AI$120)+1)-OFFSET(AI133,,,,COUNTA($G$120:$CE$120)-COUNTA($G$120:AI$120)+1))*(1+discount_rate),0)</f>
        <v>0</v>
      </c>
      <c r="AJ167" s="1" cm="1">
        <f t="array" aca="1" ref="AJ167" ca="1">IF(AND($B167=AJ$28,$B167=$B168-1),NPV(discount_rate,OFFSET(AJ132,,,,COUNTA($G$120:$CE$120)-COUNTA($G$120:AJ$120)+1)-OFFSET(AJ133,,,,COUNTA($G$120:$CE$120)-COUNTA($G$120:AJ$120)+1))*(1+discount_rate),0)</f>
        <v>0</v>
      </c>
      <c r="AK167" s="1" cm="1">
        <f t="array" aca="1" ref="AK167" ca="1">IF(AND($B167=AK$28,$B167=$B168-1),NPV(discount_rate,OFFSET(AK132,,,,COUNTA($G$120:$CE$120)-COUNTA($G$120:AK$120)+1)-OFFSET(AK133,,,,COUNTA($G$120:$CE$120)-COUNTA($G$120:AK$120)+1))*(1+discount_rate),0)</f>
        <v>0</v>
      </c>
      <c r="AL167" s="1" cm="1">
        <f t="array" aca="1" ref="AL167" ca="1">IF(AND($B167=AL$28,$B167=$B168-1),NPV(discount_rate,OFFSET(AL132,,,,COUNTA($G$120:$CE$120)-COUNTA($G$120:AL$120)+1)-OFFSET(AL133,,,,COUNTA($G$120:$CE$120)-COUNTA($G$120:AL$120)+1))*(1+discount_rate),0)</f>
        <v>0</v>
      </c>
      <c r="AM167" s="1" cm="1">
        <f t="array" aca="1" ref="AM167" ca="1">IF(AND($B167=AM$28,$B167=$B168-1),NPV(discount_rate,OFFSET(AM132,,,,COUNTA($G$120:$CE$120)-COUNTA($G$120:AM$120)+1)-OFFSET(AM133,,,,COUNTA($G$120:$CE$120)-COUNTA($G$120:AM$120)+1))*(1+discount_rate),0)</f>
        <v>0</v>
      </c>
      <c r="AN167" s="1" cm="1">
        <f t="array" aca="1" ref="AN167" ca="1">IF(AND($B167=AN$28,$B167=$B168-1),NPV(discount_rate,OFFSET(AN132,,,,COUNTA($G$120:$CE$120)-COUNTA($G$120:AN$120)+1)-OFFSET(AN133,,,,COUNTA($G$120:$CE$120)-COUNTA($G$120:AN$120)+1))*(1+discount_rate),0)</f>
        <v>0</v>
      </c>
      <c r="AO167" s="1" cm="1">
        <f t="array" aca="1" ref="AO167" ca="1">IF(AND($B167=AO$28,$B167=$B168-1),NPV(discount_rate,OFFSET(AO132,,,,COUNTA($G$120:$CE$120)-COUNTA($G$120:AO$120)+1)-OFFSET(AO133,,,,COUNTA($G$120:$CE$120)-COUNTA($G$120:AO$120)+1))*(1+discount_rate),0)</f>
        <v>0</v>
      </c>
      <c r="AP167" s="1" cm="1">
        <f t="array" aca="1" ref="AP167" ca="1">IF(AND($B167=AP$28,$B167=$B168-1),NPV(discount_rate,OFFSET(AP132,,,,COUNTA($G$120:$CE$120)-COUNTA($G$120:AP$120)+1)-OFFSET(AP133,,,,COUNTA($G$120:$CE$120)-COUNTA($G$120:AP$120)+1))*(1+discount_rate),0)</f>
        <v>0</v>
      </c>
      <c r="AQ167" s="1" cm="1">
        <f t="array" aca="1" ref="AQ167" ca="1">IF(AND($B167=AQ$28,$B167=$B168-1),NPV(discount_rate,OFFSET(AQ132,,,,COUNTA($G$120:$CE$120)-COUNTA($G$120:AQ$120)+1)-OFFSET(AQ133,,,,COUNTA($G$120:$CE$120)-COUNTA($G$120:AQ$120)+1))*(1+discount_rate),0)</f>
        <v>0</v>
      </c>
      <c r="AR167" s="1" cm="1">
        <f t="array" aca="1" ref="AR167" ca="1">IF(AND($B167=AR$28,$B167=$B168-1),NPV(discount_rate,OFFSET(AR132,,,,COUNTA($G$120:$CE$120)-COUNTA($G$120:AR$120)+1)-OFFSET(AR133,,,,COUNTA($G$120:$CE$120)-COUNTA($G$120:AR$120)+1))*(1+discount_rate),0)</f>
        <v>0</v>
      </c>
      <c r="AS167" s="1" cm="1">
        <f t="array" aca="1" ref="AS167" ca="1">IF(AND($B167=AS$28,$B167=$B168-1),NPV(discount_rate,OFFSET(AS132,,,,COUNTA($G$120:$CE$120)-COUNTA($G$120:AS$120)+1)-OFFSET(AS133,,,,COUNTA($G$120:$CE$120)-COUNTA($G$120:AS$120)+1))*(1+discount_rate),0)</f>
        <v>0</v>
      </c>
      <c r="AT167" s="1" cm="1">
        <f t="array" aca="1" ref="AT167" ca="1">IF(AND($B167=AT$28,$B167=$B168-1),NPV(discount_rate,OFFSET(AT132,,,,COUNTA($G$120:$CE$120)-COUNTA($G$120:AT$120)+1)-OFFSET(AT133,,,,COUNTA($G$120:$CE$120)-COUNTA($G$120:AT$120)+1))*(1+discount_rate),0)</f>
        <v>0</v>
      </c>
      <c r="AU167" s="1" cm="1">
        <f t="array" aca="1" ref="AU167" ca="1">IF(AND($B167=AU$28,$B167=$B168-1),NPV(discount_rate,OFFSET(AU132,,,,COUNTA($G$120:$CE$120)-COUNTA($G$120:AU$120)+1)-OFFSET(AU133,,,,COUNTA($G$120:$CE$120)-COUNTA($G$120:AU$120)+1))*(1+discount_rate),0)</f>
        <v>0</v>
      </c>
      <c r="AV167" s="1" cm="1">
        <f t="array" aca="1" ref="AV167" ca="1">IF(AND($B167=AV$28,$B167=$B168-1),NPV(discount_rate,OFFSET(AV132,,,,COUNTA($G$120:$CE$120)-COUNTA($G$120:AV$120)+1)-OFFSET(AV133,,,,COUNTA($G$120:$CE$120)-COUNTA($G$120:AV$120)+1))*(1+discount_rate),0)</f>
        <v>0</v>
      </c>
      <c r="AW167" s="1" cm="1">
        <f t="array" aca="1" ref="AW167" ca="1">IF(AND($B167=AW$28,$B167=$B168-1),NPV(discount_rate,OFFSET(AW132,,,,COUNTA($G$120:$CE$120)-COUNTA($G$120:AW$120)+1)-OFFSET(AW133,,,,COUNTA($G$120:$CE$120)-COUNTA($G$120:AW$120)+1))*(1+discount_rate),0)</f>
        <v>0</v>
      </c>
      <c r="AX167" s="1" cm="1">
        <f t="array" aca="1" ref="AX167" ca="1">IF(AND($B167=AX$28,$B167=$B168-1),NPV(discount_rate,OFFSET(AX132,,,,COUNTA($G$120:$CE$120)-COUNTA($G$120:AX$120)+1)-OFFSET(AX133,,,,COUNTA($G$120:$CE$120)-COUNTA($G$120:AX$120)+1))*(1+discount_rate),0)</f>
        <v>0</v>
      </c>
      <c r="AY167" s="1" cm="1">
        <f t="array" aca="1" ref="AY167" ca="1">IF(AND($B167=AY$28,$B167=$B168-1),NPV(discount_rate,OFFSET(AY132,,,,COUNTA($G$120:$CE$120)-COUNTA($G$120:AY$120)+1)-OFFSET(AY133,,,,COUNTA($G$120:$CE$120)-COUNTA($G$120:AY$120)+1))*(1+discount_rate),0)</f>
        <v>0</v>
      </c>
      <c r="AZ167" s="1" cm="1">
        <f t="array" aca="1" ref="AZ167" ca="1">IF(AND($B167=AZ$28,$B167=$B168-1),NPV(discount_rate,OFFSET(AZ132,,,,COUNTA($G$120:$CE$120)-COUNTA($G$120:AZ$120)+1)-OFFSET(AZ133,,,,COUNTA($G$120:$CE$120)-COUNTA($G$120:AZ$120)+1))*(1+discount_rate),0)</f>
        <v>0</v>
      </c>
      <c r="BA167" s="1" cm="1">
        <f t="array" aca="1" ref="BA167" ca="1">IF(AND($B167=BA$28,$B167=$B168-1),NPV(discount_rate,OFFSET(BA132,,,,COUNTA($G$120:$CE$120)-COUNTA($G$120:BA$120)+1)-OFFSET(BA133,,,,COUNTA($G$120:$CE$120)-COUNTA($G$120:BA$120)+1))*(1+discount_rate),0)</f>
        <v>0</v>
      </c>
      <c r="BB167" s="1" cm="1">
        <f t="array" aca="1" ref="BB167" ca="1">IF(AND($B167=BB$28,$B167=$B168-1),NPV(discount_rate,OFFSET(BB132,,,,COUNTA($G$120:$CE$120)-COUNTA($G$120:BB$120)+1)-OFFSET(BB133,,,,COUNTA($G$120:$CE$120)-COUNTA($G$120:BB$120)+1))*(1+discount_rate),0)</f>
        <v>0</v>
      </c>
      <c r="BC167" s="1" cm="1">
        <f t="array" aca="1" ref="BC167" ca="1">IF(AND($B167=BC$28,$B167=$B168-1),NPV(discount_rate,OFFSET(BC132,,,,COUNTA($G$120:$CE$120)-COUNTA($G$120:BC$120)+1)-OFFSET(BC133,,,,COUNTA($G$120:$CE$120)-COUNTA($G$120:BC$120)+1))*(1+discount_rate),0)</f>
        <v>0</v>
      </c>
      <c r="BD167" s="1" cm="1">
        <f t="array" aca="1" ref="BD167" ca="1">IF(AND($B167=BD$28,$B167=$B168-1),NPV(discount_rate,OFFSET(BD132,,,,COUNTA($G$120:$CE$120)-COUNTA($G$120:BD$120)+1)-OFFSET(BD133,,,,COUNTA($G$120:$CE$120)-COUNTA($G$120:BD$120)+1))*(1+discount_rate),0)</f>
        <v>0</v>
      </c>
      <c r="BE167" s="1" cm="1">
        <f t="array" aca="1" ref="BE167" ca="1">IF(AND($B167=BE$28,$B167=$B168-1),NPV(discount_rate,OFFSET(BE132,,,,COUNTA($G$120:$CE$120)-COUNTA($G$120:BE$120)+1)-OFFSET(BE133,,,,COUNTA($G$120:$CE$120)-COUNTA($G$120:BE$120)+1))*(1+discount_rate),0)</f>
        <v>0</v>
      </c>
      <c r="BF167" s="1" cm="1">
        <f t="array" aca="1" ref="BF167" ca="1">IF(AND($B167=BF$28,$B167=$B168-1),NPV(discount_rate,OFFSET(BF132,,,,COUNTA($G$120:$CE$120)-COUNTA($G$120:BF$120)+1)-OFFSET(BF133,,,,COUNTA($G$120:$CE$120)-COUNTA($G$120:BF$120)+1))*(1+discount_rate),0)</f>
        <v>0</v>
      </c>
      <c r="BG167" s="1" cm="1">
        <f t="array" aca="1" ref="BG167" ca="1">IF(AND($B167=BG$28,$B167=$B168-1),NPV(discount_rate,OFFSET(BG132,,,,COUNTA($G$120:$CE$120)-COUNTA($G$120:BG$120)+1)-OFFSET(BG133,,,,COUNTA($G$120:$CE$120)-COUNTA($G$120:BG$120)+1))*(1+discount_rate),0)</f>
        <v>0</v>
      </c>
      <c r="BH167" s="1" cm="1">
        <f t="array" aca="1" ref="BH167" ca="1">IF(AND($B167=BH$28,$B167=$B168-1),NPV(discount_rate,OFFSET(BH132,,,,COUNTA($G$120:$CE$120)-COUNTA($G$120:BH$120)+1)-OFFSET(BH133,,,,COUNTA($G$120:$CE$120)-COUNTA($G$120:BH$120)+1))*(1+discount_rate),0)</f>
        <v>0</v>
      </c>
      <c r="BI167" s="1" cm="1">
        <f t="array" aca="1" ref="BI167" ca="1">IF(AND($B167=BI$28,$B167=$B168-1),NPV(discount_rate,OFFSET(BI132,,,,COUNTA($G$120:$CE$120)-COUNTA($G$120:BI$120)+1)-OFFSET(BI133,,,,COUNTA($G$120:$CE$120)-COUNTA($G$120:BI$120)+1))*(1+discount_rate),0)</f>
        <v>0</v>
      </c>
      <c r="BJ167" s="1" cm="1">
        <f t="array" aca="1" ref="BJ167" ca="1">IF(AND($B167=BJ$28,$B167=$B168-1),NPV(discount_rate,OFFSET(BJ132,,,,COUNTA($G$120:$CE$120)-COUNTA($G$120:BJ$120)+1)-OFFSET(BJ133,,,,COUNTA($G$120:$CE$120)-COUNTA($G$120:BJ$120)+1))*(1+discount_rate),0)</f>
        <v>0</v>
      </c>
      <c r="BK167" s="1" cm="1">
        <f t="array" aca="1" ref="BK167" ca="1">IF(AND($B167=BK$28,$B167=$B168-1),NPV(discount_rate,OFFSET(BK132,,,,COUNTA($G$120:$CE$120)-COUNTA($G$120:BK$120)+1)-OFFSET(BK133,,,,COUNTA($G$120:$CE$120)-COUNTA($G$120:BK$120)+1))*(1+discount_rate),0)</f>
        <v>0</v>
      </c>
      <c r="BL167" s="1" cm="1">
        <f t="array" aca="1" ref="BL167" ca="1">IF(AND($B167=BL$28,$B167=$B168-1),NPV(discount_rate,OFFSET(BL132,,,,COUNTA($G$120:$CE$120)-COUNTA($G$120:BL$120)+1)-OFFSET(BL133,,,,COUNTA($G$120:$CE$120)-COUNTA($G$120:BL$120)+1))*(1+discount_rate),0)</f>
        <v>0</v>
      </c>
      <c r="BM167" s="1" cm="1">
        <f t="array" aca="1" ref="BM167" ca="1">IF(AND($B167=BM$28,$B167=$B168-1),NPV(discount_rate,OFFSET(BM132,,,,COUNTA($G$120:$CE$120)-COUNTA($G$120:BM$120)+1)-OFFSET(BM133,,,,COUNTA($G$120:$CE$120)-COUNTA($G$120:BM$120)+1))*(1+discount_rate),0)</f>
        <v>0</v>
      </c>
      <c r="BN167" s="1" cm="1">
        <f t="array" aca="1" ref="BN167" ca="1">IF(AND($B167=BN$28,$B167=$B168-1),NPV(discount_rate,OFFSET(BN132,,,,COUNTA($G$120:$CE$120)-COUNTA($G$120:BN$120)+1)-OFFSET(BN133,,,,COUNTA($G$120:$CE$120)-COUNTA($G$120:BN$120)+1))*(1+discount_rate),0)</f>
        <v>0</v>
      </c>
      <c r="BO167" s="1" cm="1">
        <f t="array" aca="1" ref="BO167" ca="1">IF(AND($B167=BO$28,$B167=$B168-1),NPV(discount_rate,OFFSET(BO132,,,,COUNTA($G$120:$CE$120)-COUNTA($G$120:BO$120)+1)-OFFSET(BO133,,,,COUNTA($G$120:$CE$120)-COUNTA($G$120:BO$120)+1))*(1+discount_rate),0)</f>
        <v>0</v>
      </c>
      <c r="BP167" s="1" cm="1">
        <f t="array" aca="1" ref="BP167" ca="1">IF(AND($B167=BP$28,$B167=$B168-1),NPV(discount_rate,OFFSET(BP132,,,,COUNTA($G$120:$CE$120)-COUNTA($G$120:BP$120)+1)-OFFSET(BP133,,,,COUNTA($G$120:$CE$120)-COUNTA($G$120:BP$120)+1))*(1+discount_rate),0)</f>
        <v>0</v>
      </c>
      <c r="BQ167" s="1" cm="1">
        <f t="array" aca="1" ref="BQ167" ca="1">IF(AND($B167=BQ$28,$B167=$B168-1),NPV(discount_rate,OFFSET(BQ132,,,,COUNTA($G$120:$CE$120)-COUNTA($G$120:BQ$120)+1)-OFFSET(BQ133,,,,COUNTA($G$120:$CE$120)-COUNTA($G$120:BQ$120)+1))*(1+discount_rate),0)</f>
        <v>0</v>
      </c>
      <c r="BR167" s="1" cm="1">
        <f t="array" aca="1" ref="BR167" ca="1">IF(AND($B167=BR$28,$B167=$B168-1),NPV(discount_rate,OFFSET(BR132,,,,COUNTA($G$120:$CE$120)-COUNTA($G$120:BR$120)+1)-OFFSET(BR133,,,,COUNTA($G$120:$CE$120)-COUNTA($G$120:BR$120)+1))*(1+discount_rate),0)</f>
        <v>0</v>
      </c>
      <c r="BS167" s="1" cm="1">
        <f t="array" aca="1" ref="BS167" ca="1">IF(AND($B167=BS$28,$B167=$B168-1),NPV(discount_rate,OFFSET(BS132,,,,COUNTA($G$120:$CE$120)-COUNTA($G$120:BS$120)+1)-OFFSET(BS133,,,,COUNTA($G$120:$CE$120)-COUNTA($G$120:BS$120)+1))*(1+discount_rate),0)</f>
        <v>0</v>
      </c>
      <c r="BT167" s="1" cm="1">
        <f t="array" aca="1" ref="BT167" ca="1">IF(AND($B167=BT$28,$B167=$B168-1),NPV(discount_rate,OFFSET(BT132,,,,COUNTA($G$120:$CE$120)-COUNTA($G$120:BT$120)+1)-OFFSET(BT133,,,,COUNTA($G$120:$CE$120)-COUNTA($G$120:BT$120)+1))*(1+discount_rate),0)</f>
        <v>0</v>
      </c>
      <c r="BU167" s="1" cm="1">
        <f t="array" aca="1" ref="BU167" ca="1">IF(AND($B167=BU$28,$B167=$B168-1),NPV(discount_rate,OFFSET(BU132,,,,COUNTA($G$120:$CE$120)-COUNTA($G$120:BU$120)+1)-OFFSET(BU133,,,,COUNTA($G$120:$CE$120)-COUNTA($G$120:BU$120)+1))*(1+discount_rate),0)</f>
        <v>0</v>
      </c>
      <c r="BV167" s="1" cm="1">
        <f t="array" aca="1" ref="BV167" ca="1">IF(AND($B167=BV$28,$B167=$B168-1),NPV(discount_rate,OFFSET(BV132,,,,COUNTA($G$120:$CE$120)-COUNTA($G$120:BV$120)+1)-OFFSET(BV133,,,,COUNTA($G$120:$CE$120)-COUNTA($G$120:BV$120)+1))*(1+discount_rate),0)</f>
        <v>0</v>
      </c>
      <c r="BW167" s="1" cm="1">
        <f t="array" aca="1" ref="BW167" ca="1">IF(AND($B167=BW$28,$B167=$B168-1),NPV(discount_rate,OFFSET(BW132,,,,COUNTA($G$120:$CE$120)-COUNTA($G$120:BW$120)+1)-OFFSET(BW133,,,,COUNTA($G$120:$CE$120)-COUNTA($G$120:BW$120)+1))*(1+discount_rate),0)</f>
        <v>0</v>
      </c>
      <c r="BX167" s="1" cm="1">
        <f t="array" aca="1" ref="BX167" ca="1">IF(AND($B167=BX$28,$B167=$B168-1),NPV(discount_rate,OFFSET(BX132,,,,COUNTA($G$120:$CE$120)-COUNTA($G$120:BX$120)+1)-OFFSET(BX133,,,,COUNTA($G$120:$CE$120)-COUNTA($G$120:BX$120)+1))*(1+discount_rate),0)</f>
        <v>0</v>
      </c>
      <c r="BY167" s="1" cm="1">
        <f t="array" aca="1" ref="BY167" ca="1">IF(AND($B167=BY$28,$B167=$B168-1),NPV(discount_rate,OFFSET(BY132,,,,COUNTA($G$120:$CE$120)-COUNTA($G$120:BY$120)+1)-OFFSET(BY133,,,,COUNTA($G$120:$CE$120)-COUNTA($G$120:BY$120)+1))*(1+discount_rate),0)</f>
        <v>0</v>
      </c>
      <c r="BZ167" s="1" cm="1">
        <f t="array" aca="1" ref="BZ167" ca="1">IF(AND($B167=BZ$28,$B167=$B168-1),NPV(discount_rate,OFFSET(BZ132,,,,COUNTA($G$120:$CE$120)-COUNTA($G$120:BZ$120)+1)-OFFSET(BZ133,,,,COUNTA($G$120:$CE$120)-COUNTA($G$120:BZ$120)+1))*(1+discount_rate),0)</f>
        <v>0</v>
      </c>
      <c r="CA167" s="1" cm="1">
        <f t="array" aca="1" ref="CA167" ca="1">IF(AND($B167=CA$28,$B167=$B168-1),NPV(discount_rate,OFFSET(CA132,,,,COUNTA($G$120:$CE$120)-COUNTA($G$120:CA$120)+1)-OFFSET(CA133,,,,COUNTA($G$120:$CE$120)-COUNTA($G$120:CA$120)+1))*(1+discount_rate),0)</f>
        <v>0</v>
      </c>
      <c r="CB167" s="1" cm="1">
        <f t="array" aca="1" ref="CB167" ca="1">IF(AND($B167=CB$28,$B167=$B168-1),NPV(discount_rate,OFFSET(CB132,,,,COUNTA($G$120:$CE$120)-COUNTA($G$120:CB$120)+1)-OFFSET(CB133,,,,COUNTA($G$120:$CE$120)-COUNTA($G$120:CB$120)+1))*(1+discount_rate),0)</f>
        <v>0</v>
      </c>
      <c r="CC167" s="1" cm="1">
        <f t="array" aca="1" ref="CC167" ca="1">IF(AND($B167=CC$28,$B167=$B168-1),NPV(discount_rate,OFFSET(CC132,,,,COUNTA($G$120:$CE$120)-COUNTA($G$120:CC$120)+1)-OFFSET(CC133,,,,COUNTA($G$120:$CE$120)-COUNTA($G$120:CC$120)+1))*(1+discount_rate),0)</f>
        <v>0</v>
      </c>
      <c r="CD167" s="1" cm="1">
        <f t="array" aca="1" ref="CD167" ca="1">IF(AND($B167=CD$28,$B167=$B168-1),NPV(discount_rate,OFFSET(CD132,,,,COUNTA($G$120:$CE$120)-COUNTA($G$120:CD$120)+1)-OFFSET(CD133,,,,COUNTA($G$120:$CE$120)-COUNTA($G$120:CD$120)+1))*(1+discount_rate),0)</f>
        <v>0</v>
      </c>
      <c r="CE167" s="1" cm="1">
        <f t="array" aca="1" ref="CE167" ca="1">IF(AND($B167=CE$28,$B167=$B168-1),NPV(discount_rate,OFFSET(CE132,,,,COUNTA($G$120:$CE$120)-COUNTA($G$120:CE$120)+1)-OFFSET(CE133,,,,COUNTA($G$120:$CE$120)-COUNTA($G$120:CE$120)+1))*(1+discount_rate),0)</f>
        <v>0</v>
      </c>
    </row>
    <row r="168" spans="2:83" x14ac:dyDescent="0.35">
      <c r="B168">
        <f t="shared" si="131"/>
        <v>2037</v>
      </c>
      <c r="D168" t="s">
        <v>29</v>
      </c>
      <c r="G168" s="1" cm="1">
        <f t="array" aca="1" ref="G168" ca="1">IF(AND($B168=G$28,$B168=$B169-1),NPV(discount_rate,OFFSET(G133,,,,COUNTA($G$120:$CE$120)-COUNTA($G$120:G$120)+1)-OFFSET(G134,,,,COUNTA($G$120:$CE$120)-COUNTA($G$120:G$120)+1))*(1+discount_rate),0)</f>
        <v>0</v>
      </c>
      <c r="H168" s="1" cm="1">
        <f t="array" aca="1" ref="H168" ca="1">IF(AND($B168=H$28,$B168=$B169-1),NPV(discount_rate,OFFSET(H133,,,,COUNTA($G$120:$CE$120)-COUNTA($G$120:H$120)+1)-OFFSET(H134,,,,COUNTA($G$120:$CE$120)-COUNTA($G$120:H$120)+1))*(1+discount_rate),0)</f>
        <v>0</v>
      </c>
      <c r="I168" s="1" cm="1">
        <f t="array" aca="1" ref="I168" ca="1">IF(AND($B168=I$28,$B168=$B169-1),NPV(discount_rate,OFFSET(I133,,,,COUNTA($G$120:$CE$120)-COUNTA($G$120:I$120)+1)-OFFSET(I134,,,,COUNTA($G$120:$CE$120)-COUNTA($G$120:I$120)+1))*(1+discount_rate),0)</f>
        <v>0</v>
      </c>
      <c r="J168" s="1" cm="1">
        <f t="array" aca="1" ref="J168" ca="1">IF(AND($B168=J$28,$B168=$B169-1),NPV(discount_rate,OFFSET(J133,,,,COUNTA($G$120:$CE$120)-COUNTA($G$120:J$120)+1)-OFFSET(J134,,,,COUNTA($G$120:$CE$120)-COUNTA($G$120:J$120)+1))*(1+discount_rate),0)</f>
        <v>0</v>
      </c>
      <c r="K168" s="1" cm="1">
        <f t="array" aca="1" ref="K168" ca="1">IF(AND($B168=K$28,$B168=$B169-1),NPV(discount_rate,OFFSET(K133,,,,COUNTA($G$120:$CE$120)-COUNTA($G$120:K$120)+1)-OFFSET(K134,,,,COUNTA($G$120:$CE$120)-COUNTA($G$120:K$120)+1))*(1+discount_rate),0)</f>
        <v>0</v>
      </c>
      <c r="L168" s="1" cm="1">
        <f t="array" aca="1" ref="L168" ca="1">IF(AND($B168=L$28,$B168=$B169-1),NPV(discount_rate,OFFSET(L133,,,,COUNTA($G$120:$CE$120)-COUNTA($G$120:L$120)+1)-OFFSET(L134,,,,COUNTA($G$120:$CE$120)-COUNTA($G$120:L$120)+1))*(1+discount_rate),0)</f>
        <v>0</v>
      </c>
      <c r="M168" s="1" cm="1">
        <f t="array" aca="1" ref="M168" ca="1">IF(AND($B168=M$28,$B168=$B169-1),NPV(discount_rate,OFFSET(M133,,,,COUNTA($G$120:$CE$120)-COUNTA($G$120:M$120)+1)-OFFSET(M134,,,,COUNTA($G$120:$CE$120)-COUNTA($G$120:M$120)+1))*(1+discount_rate),0)</f>
        <v>0</v>
      </c>
      <c r="N168" s="1" cm="1">
        <f t="array" aca="1" ref="N168" ca="1">IF(AND($B168=N$28,$B168=$B169-1),NPV(discount_rate,OFFSET(N133,,,,COUNTA($G$120:$CE$120)-COUNTA($G$120:N$120)+1)-OFFSET(N134,,,,COUNTA($G$120:$CE$120)-COUNTA($G$120:N$120)+1))*(1+discount_rate),0)</f>
        <v>0</v>
      </c>
      <c r="O168" s="1" cm="1">
        <f t="array" aca="1" ref="O168" ca="1">IF(AND($B168=O$28,$B168=$B169-1),NPV(discount_rate,OFFSET(O133,,,,COUNTA($G$120:$CE$120)-COUNTA($G$120:O$120)+1)-OFFSET(O134,,,,COUNTA($G$120:$CE$120)-COUNTA($G$120:O$120)+1))*(1+discount_rate),0)</f>
        <v>0</v>
      </c>
      <c r="P168" s="1" cm="1">
        <f t="array" aca="1" ref="P168" ca="1">IF(AND($B168=P$28,$B168=$B169-1),NPV(discount_rate,OFFSET(P133,,,,COUNTA($G$120:$CE$120)-COUNTA($G$120:P$120)+1)-OFFSET(P134,,,,COUNTA($G$120:$CE$120)-COUNTA($G$120:P$120)+1))*(1+discount_rate),0)</f>
        <v>0</v>
      </c>
      <c r="Q168" s="1" cm="1">
        <f t="array" aca="1" ref="Q168" ca="1">IF(AND($B168=Q$28,$B168=$B169-1),NPV(discount_rate,OFFSET(Q133,,,,COUNTA($G$120:$CE$120)-COUNTA($G$120:Q$120)+1)-OFFSET(Q134,,,,COUNTA($G$120:$CE$120)-COUNTA($G$120:Q$120)+1))*(1+discount_rate),0)</f>
        <v>0</v>
      </c>
      <c r="R168" s="1" cm="1">
        <f t="array" aca="1" ref="R168" ca="1">IF(AND($B168=R$28,$B168=$B169-1),NPV(discount_rate,OFFSET(R133,,,,COUNTA($G$120:$CE$120)-COUNTA($G$120:R$120)+1)-OFFSET(R134,,,,COUNTA($G$120:$CE$120)-COUNTA($G$120:R$120)+1))*(1+discount_rate),0)</f>
        <v>0</v>
      </c>
      <c r="S168" s="1" cm="1">
        <f t="array" aca="1" ref="S168" ca="1">IF(AND($B168=S$28,$B168=$B169-1),NPV(discount_rate,OFFSET(S133,,,,COUNTA($G$120:$CE$120)-COUNTA($G$120:S$120)+1)-OFFSET(S134,,,,COUNTA($G$120:$CE$120)-COUNTA($G$120:S$120)+1))*(1+discount_rate),0)</f>
        <v>0</v>
      </c>
      <c r="T168" s="1" cm="1">
        <f t="array" aca="1" ref="T168" ca="1">IF(AND($B168=T$28,$B168=$B169-1),NPV(discount_rate,OFFSET(T133,,,,COUNTA($G$120:$CE$120)-COUNTA($G$120:T$120)+1)-OFFSET(T134,,,,COUNTA($G$120:$CE$120)-COUNTA($G$120:T$120)+1))*(1+discount_rate),0)</f>
        <v>436.77080027181557</v>
      </c>
      <c r="U168" s="1" cm="1">
        <f t="array" aca="1" ref="U168" ca="1">IF(AND($B168=U$28,$B168=$B169-1),NPV(discount_rate,OFFSET(U133,,,,COUNTA($G$120:$CE$120)-COUNTA($G$120:U$120)+1)-OFFSET(U134,,,,COUNTA($G$120:$CE$120)-COUNTA($G$120:U$120)+1))*(1+discount_rate),0)</f>
        <v>0</v>
      </c>
      <c r="V168" s="1" cm="1">
        <f t="array" aca="1" ref="V168" ca="1">IF(AND($B168=V$28,$B168=$B169-1),NPV(discount_rate,OFFSET(V133,,,,COUNTA($G$120:$CE$120)-COUNTA($G$120:V$120)+1)-OFFSET(V134,,,,COUNTA($G$120:$CE$120)-COUNTA($G$120:V$120)+1))*(1+discount_rate),0)</f>
        <v>0</v>
      </c>
      <c r="W168" s="1" cm="1">
        <f t="array" aca="1" ref="W168" ca="1">IF(AND($B168=W$28,$B168=$B169-1),NPV(discount_rate,OFFSET(W133,,,,COUNTA($G$120:$CE$120)-COUNTA($G$120:W$120)+1)-OFFSET(W134,,,,COUNTA($G$120:$CE$120)-COUNTA($G$120:W$120)+1))*(1+discount_rate),0)</f>
        <v>0</v>
      </c>
      <c r="X168" s="1" cm="1">
        <f t="array" aca="1" ref="X168" ca="1">IF(AND($B168=X$28,$B168=$B169-1),NPV(discount_rate,OFFSET(X133,,,,COUNTA($G$120:$CE$120)-COUNTA($G$120:X$120)+1)-OFFSET(X134,,,,COUNTA($G$120:$CE$120)-COUNTA($G$120:X$120)+1))*(1+discount_rate),0)</f>
        <v>0</v>
      </c>
      <c r="Y168" s="1" cm="1">
        <f t="array" aca="1" ref="Y168" ca="1">IF(AND($B168=Y$28,$B168=$B169-1),NPV(discount_rate,OFFSET(Y133,,,,COUNTA($G$120:$CE$120)-COUNTA($G$120:Y$120)+1)-OFFSET(Y134,,,,COUNTA($G$120:$CE$120)-COUNTA($G$120:Y$120)+1))*(1+discount_rate),0)</f>
        <v>0</v>
      </c>
      <c r="Z168" s="1" cm="1">
        <f t="array" aca="1" ref="Z168" ca="1">IF(AND($B168=Z$28,$B168=$B169-1),NPV(discount_rate,OFFSET(Z133,,,,COUNTA($G$120:$CE$120)-COUNTA($G$120:Z$120)+1)-OFFSET(Z134,,,,COUNTA($G$120:$CE$120)-COUNTA($G$120:Z$120)+1))*(1+discount_rate),0)</f>
        <v>0</v>
      </c>
      <c r="AA168" s="1" cm="1">
        <f t="array" aca="1" ref="AA168" ca="1">IF(AND($B168=AA$28,$B168=$B169-1),NPV(discount_rate,OFFSET(AA133,,,,COUNTA($G$120:$CE$120)-COUNTA($G$120:AA$120)+1)-OFFSET(AA134,,,,COUNTA($G$120:$CE$120)-COUNTA($G$120:AA$120)+1))*(1+discount_rate),0)</f>
        <v>0</v>
      </c>
      <c r="AB168" s="1" cm="1">
        <f t="array" aca="1" ref="AB168" ca="1">IF(AND($B168=AB$28,$B168=$B169-1),NPV(discount_rate,OFFSET(AB133,,,,COUNTA($G$120:$CE$120)-COUNTA($G$120:AB$120)+1)-OFFSET(AB134,,,,COUNTA($G$120:$CE$120)-COUNTA($G$120:AB$120)+1))*(1+discount_rate),0)</f>
        <v>0</v>
      </c>
      <c r="AC168" s="1" cm="1">
        <f t="array" aca="1" ref="AC168" ca="1">IF(AND($B168=AC$28,$B168=$B169-1),NPV(discount_rate,OFFSET(AC133,,,,COUNTA($G$120:$CE$120)-COUNTA($G$120:AC$120)+1)-OFFSET(AC134,,,,COUNTA($G$120:$CE$120)-COUNTA($G$120:AC$120)+1))*(1+discount_rate),0)</f>
        <v>0</v>
      </c>
      <c r="AD168" s="1" cm="1">
        <f t="array" aca="1" ref="AD168" ca="1">IF(AND($B168=AD$28,$B168=$B169-1),NPV(discount_rate,OFFSET(AD133,,,,COUNTA($G$120:$CE$120)-COUNTA($G$120:AD$120)+1)-OFFSET(AD134,,,,COUNTA($G$120:$CE$120)-COUNTA($G$120:AD$120)+1))*(1+discount_rate),0)</f>
        <v>0</v>
      </c>
      <c r="AE168" s="1" cm="1">
        <f t="array" aca="1" ref="AE168" ca="1">IF(AND($B168=AE$28,$B168=$B169-1),NPV(discount_rate,OFFSET(AE133,,,,COUNTA($G$120:$CE$120)-COUNTA($G$120:AE$120)+1)-OFFSET(AE134,,,,COUNTA($G$120:$CE$120)-COUNTA($G$120:AE$120)+1))*(1+discount_rate),0)</f>
        <v>0</v>
      </c>
      <c r="AF168" s="1" cm="1">
        <f t="array" aca="1" ref="AF168" ca="1">IF(AND($B168=AF$28,$B168=$B169-1),NPV(discount_rate,OFFSET(AF133,,,,COUNTA($G$120:$CE$120)-COUNTA($G$120:AF$120)+1)-OFFSET(AF134,,,,COUNTA($G$120:$CE$120)-COUNTA($G$120:AF$120)+1))*(1+discount_rate),0)</f>
        <v>0</v>
      </c>
      <c r="AG168" s="1" cm="1">
        <f t="array" aca="1" ref="AG168" ca="1">IF(AND($B168=AG$28,$B168=$B169-1),NPV(discount_rate,OFFSET(AG133,,,,COUNTA($G$120:$CE$120)-COUNTA($G$120:AG$120)+1)-OFFSET(AG134,,,,COUNTA($G$120:$CE$120)-COUNTA($G$120:AG$120)+1))*(1+discount_rate),0)</f>
        <v>0</v>
      </c>
      <c r="AH168" s="1" cm="1">
        <f t="array" aca="1" ref="AH168" ca="1">IF(AND($B168=AH$28,$B168=$B169-1),NPV(discount_rate,OFFSET(AH133,,,,COUNTA($G$120:$CE$120)-COUNTA($G$120:AH$120)+1)-OFFSET(AH134,,,,COUNTA($G$120:$CE$120)-COUNTA($G$120:AH$120)+1))*(1+discount_rate),0)</f>
        <v>0</v>
      </c>
      <c r="AI168" s="1" cm="1">
        <f t="array" aca="1" ref="AI168" ca="1">IF(AND($B168=AI$28,$B168=$B169-1),NPV(discount_rate,OFFSET(AI133,,,,COUNTA($G$120:$CE$120)-COUNTA($G$120:AI$120)+1)-OFFSET(AI134,,,,COUNTA($G$120:$CE$120)-COUNTA($G$120:AI$120)+1))*(1+discount_rate),0)</f>
        <v>0</v>
      </c>
      <c r="AJ168" s="1" cm="1">
        <f t="array" aca="1" ref="AJ168" ca="1">IF(AND($B168=AJ$28,$B168=$B169-1),NPV(discount_rate,OFFSET(AJ133,,,,COUNTA($G$120:$CE$120)-COUNTA($G$120:AJ$120)+1)-OFFSET(AJ134,,,,COUNTA($G$120:$CE$120)-COUNTA($G$120:AJ$120)+1))*(1+discount_rate),0)</f>
        <v>0</v>
      </c>
      <c r="AK168" s="1" cm="1">
        <f t="array" aca="1" ref="AK168" ca="1">IF(AND($B168=AK$28,$B168=$B169-1),NPV(discount_rate,OFFSET(AK133,,,,COUNTA($G$120:$CE$120)-COUNTA($G$120:AK$120)+1)-OFFSET(AK134,,,,COUNTA($G$120:$CE$120)-COUNTA($G$120:AK$120)+1))*(1+discount_rate),0)</f>
        <v>0</v>
      </c>
      <c r="AL168" s="1" cm="1">
        <f t="array" aca="1" ref="AL168" ca="1">IF(AND($B168=AL$28,$B168=$B169-1),NPV(discount_rate,OFFSET(AL133,,,,COUNTA($G$120:$CE$120)-COUNTA($G$120:AL$120)+1)-OFFSET(AL134,,,,COUNTA($G$120:$CE$120)-COUNTA($G$120:AL$120)+1))*(1+discount_rate),0)</f>
        <v>0</v>
      </c>
      <c r="AM168" s="1" cm="1">
        <f t="array" aca="1" ref="AM168" ca="1">IF(AND($B168=AM$28,$B168=$B169-1),NPV(discount_rate,OFFSET(AM133,,,,COUNTA($G$120:$CE$120)-COUNTA($G$120:AM$120)+1)-OFFSET(AM134,,,,COUNTA($G$120:$CE$120)-COUNTA($G$120:AM$120)+1))*(1+discount_rate),0)</f>
        <v>0</v>
      </c>
      <c r="AN168" s="1" cm="1">
        <f t="array" aca="1" ref="AN168" ca="1">IF(AND($B168=AN$28,$B168=$B169-1),NPV(discount_rate,OFFSET(AN133,,,,COUNTA($G$120:$CE$120)-COUNTA($G$120:AN$120)+1)-OFFSET(AN134,,,,COUNTA($G$120:$CE$120)-COUNTA($G$120:AN$120)+1))*(1+discount_rate),0)</f>
        <v>0</v>
      </c>
      <c r="AO168" s="1" cm="1">
        <f t="array" aca="1" ref="AO168" ca="1">IF(AND($B168=AO$28,$B168=$B169-1),NPV(discount_rate,OFFSET(AO133,,,,COUNTA($G$120:$CE$120)-COUNTA($G$120:AO$120)+1)-OFFSET(AO134,,,,COUNTA($G$120:$CE$120)-COUNTA($G$120:AO$120)+1))*(1+discount_rate),0)</f>
        <v>0</v>
      </c>
      <c r="AP168" s="1" cm="1">
        <f t="array" aca="1" ref="AP168" ca="1">IF(AND($B168=AP$28,$B168=$B169-1),NPV(discount_rate,OFFSET(AP133,,,,COUNTA($G$120:$CE$120)-COUNTA($G$120:AP$120)+1)-OFFSET(AP134,,,,COUNTA($G$120:$CE$120)-COUNTA($G$120:AP$120)+1))*(1+discount_rate),0)</f>
        <v>0</v>
      </c>
      <c r="AQ168" s="1" cm="1">
        <f t="array" aca="1" ref="AQ168" ca="1">IF(AND($B168=AQ$28,$B168=$B169-1),NPV(discount_rate,OFFSET(AQ133,,,,COUNTA($G$120:$CE$120)-COUNTA($G$120:AQ$120)+1)-OFFSET(AQ134,,,,COUNTA($G$120:$CE$120)-COUNTA($G$120:AQ$120)+1))*(1+discount_rate),0)</f>
        <v>0</v>
      </c>
      <c r="AR168" s="1" cm="1">
        <f t="array" aca="1" ref="AR168" ca="1">IF(AND($B168=AR$28,$B168=$B169-1),NPV(discount_rate,OFFSET(AR133,,,,COUNTA($G$120:$CE$120)-COUNTA($G$120:AR$120)+1)-OFFSET(AR134,,,,COUNTA($G$120:$CE$120)-COUNTA($G$120:AR$120)+1))*(1+discount_rate),0)</f>
        <v>0</v>
      </c>
      <c r="AS168" s="1" cm="1">
        <f t="array" aca="1" ref="AS168" ca="1">IF(AND($B168=AS$28,$B168=$B169-1),NPV(discount_rate,OFFSET(AS133,,,,COUNTA($G$120:$CE$120)-COUNTA($G$120:AS$120)+1)-OFFSET(AS134,,,,COUNTA($G$120:$CE$120)-COUNTA($G$120:AS$120)+1))*(1+discount_rate),0)</f>
        <v>0</v>
      </c>
      <c r="AT168" s="1" cm="1">
        <f t="array" aca="1" ref="AT168" ca="1">IF(AND($B168=AT$28,$B168=$B169-1),NPV(discount_rate,OFFSET(AT133,,,,COUNTA($G$120:$CE$120)-COUNTA($G$120:AT$120)+1)-OFFSET(AT134,,,,COUNTA($G$120:$CE$120)-COUNTA($G$120:AT$120)+1))*(1+discount_rate),0)</f>
        <v>0</v>
      </c>
      <c r="AU168" s="1" cm="1">
        <f t="array" aca="1" ref="AU168" ca="1">IF(AND($B168=AU$28,$B168=$B169-1),NPV(discount_rate,OFFSET(AU133,,,,COUNTA($G$120:$CE$120)-COUNTA($G$120:AU$120)+1)-OFFSET(AU134,,,,COUNTA($G$120:$CE$120)-COUNTA($G$120:AU$120)+1))*(1+discount_rate),0)</f>
        <v>0</v>
      </c>
      <c r="AV168" s="1" cm="1">
        <f t="array" aca="1" ref="AV168" ca="1">IF(AND($B168=AV$28,$B168=$B169-1),NPV(discount_rate,OFFSET(AV133,,,,COUNTA($G$120:$CE$120)-COUNTA($G$120:AV$120)+1)-OFFSET(AV134,,,,COUNTA($G$120:$CE$120)-COUNTA($G$120:AV$120)+1))*(1+discount_rate),0)</f>
        <v>0</v>
      </c>
      <c r="AW168" s="1" cm="1">
        <f t="array" aca="1" ref="AW168" ca="1">IF(AND($B168=AW$28,$B168=$B169-1),NPV(discount_rate,OFFSET(AW133,,,,COUNTA($G$120:$CE$120)-COUNTA($G$120:AW$120)+1)-OFFSET(AW134,,,,COUNTA($G$120:$CE$120)-COUNTA($G$120:AW$120)+1))*(1+discount_rate),0)</f>
        <v>0</v>
      </c>
      <c r="AX168" s="1" cm="1">
        <f t="array" aca="1" ref="AX168" ca="1">IF(AND($B168=AX$28,$B168=$B169-1),NPV(discount_rate,OFFSET(AX133,,,,COUNTA($G$120:$CE$120)-COUNTA($G$120:AX$120)+1)-OFFSET(AX134,,,,COUNTA($G$120:$CE$120)-COUNTA($G$120:AX$120)+1))*(1+discount_rate),0)</f>
        <v>0</v>
      </c>
      <c r="AY168" s="1" cm="1">
        <f t="array" aca="1" ref="AY168" ca="1">IF(AND($B168=AY$28,$B168=$B169-1),NPV(discount_rate,OFFSET(AY133,,,,COUNTA($G$120:$CE$120)-COUNTA($G$120:AY$120)+1)-OFFSET(AY134,,,,COUNTA($G$120:$CE$120)-COUNTA($G$120:AY$120)+1))*(1+discount_rate),0)</f>
        <v>0</v>
      </c>
      <c r="AZ168" s="1" cm="1">
        <f t="array" aca="1" ref="AZ168" ca="1">IF(AND($B168=AZ$28,$B168=$B169-1),NPV(discount_rate,OFFSET(AZ133,,,,COUNTA($G$120:$CE$120)-COUNTA($G$120:AZ$120)+1)-OFFSET(AZ134,,,,COUNTA($G$120:$CE$120)-COUNTA($G$120:AZ$120)+1))*(1+discount_rate),0)</f>
        <v>0</v>
      </c>
      <c r="BA168" s="1" cm="1">
        <f t="array" aca="1" ref="BA168" ca="1">IF(AND($B168=BA$28,$B168=$B169-1),NPV(discount_rate,OFFSET(BA133,,,,COUNTA($G$120:$CE$120)-COUNTA($G$120:BA$120)+1)-OFFSET(BA134,,,,COUNTA($G$120:$CE$120)-COUNTA($G$120:BA$120)+1))*(1+discount_rate),0)</f>
        <v>0</v>
      </c>
      <c r="BB168" s="1" cm="1">
        <f t="array" aca="1" ref="BB168" ca="1">IF(AND($B168=BB$28,$B168=$B169-1),NPV(discount_rate,OFFSET(BB133,,,,COUNTA($G$120:$CE$120)-COUNTA($G$120:BB$120)+1)-OFFSET(BB134,,,,COUNTA($G$120:$CE$120)-COUNTA($G$120:BB$120)+1))*(1+discount_rate),0)</f>
        <v>0</v>
      </c>
      <c r="BC168" s="1" cm="1">
        <f t="array" aca="1" ref="BC168" ca="1">IF(AND($B168=BC$28,$B168=$B169-1),NPV(discount_rate,OFFSET(BC133,,,,COUNTA($G$120:$CE$120)-COUNTA($G$120:BC$120)+1)-OFFSET(BC134,,,,COUNTA($G$120:$CE$120)-COUNTA($G$120:BC$120)+1))*(1+discount_rate),0)</f>
        <v>0</v>
      </c>
      <c r="BD168" s="1" cm="1">
        <f t="array" aca="1" ref="BD168" ca="1">IF(AND($B168=BD$28,$B168=$B169-1),NPV(discount_rate,OFFSET(BD133,,,,COUNTA($G$120:$CE$120)-COUNTA($G$120:BD$120)+1)-OFFSET(BD134,,,,COUNTA($G$120:$CE$120)-COUNTA($G$120:BD$120)+1))*(1+discount_rate),0)</f>
        <v>0</v>
      </c>
      <c r="BE168" s="1" cm="1">
        <f t="array" aca="1" ref="BE168" ca="1">IF(AND($B168=BE$28,$B168=$B169-1),NPV(discount_rate,OFFSET(BE133,,,,COUNTA($G$120:$CE$120)-COUNTA($G$120:BE$120)+1)-OFFSET(BE134,,,,COUNTA($G$120:$CE$120)-COUNTA($G$120:BE$120)+1))*(1+discount_rate),0)</f>
        <v>0</v>
      </c>
      <c r="BF168" s="1" cm="1">
        <f t="array" aca="1" ref="BF168" ca="1">IF(AND($B168=BF$28,$B168=$B169-1),NPV(discount_rate,OFFSET(BF133,,,,COUNTA($G$120:$CE$120)-COUNTA($G$120:BF$120)+1)-OFFSET(BF134,,,,COUNTA($G$120:$CE$120)-COUNTA($G$120:BF$120)+1))*(1+discount_rate),0)</f>
        <v>0</v>
      </c>
      <c r="BG168" s="1" cm="1">
        <f t="array" aca="1" ref="BG168" ca="1">IF(AND($B168=BG$28,$B168=$B169-1),NPV(discount_rate,OFFSET(BG133,,,,COUNTA($G$120:$CE$120)-COUNTA($G$120:BG$120)+1)-OFFSET(BG134,,,,COUNTA($G$120:$CE$120)-COUNTA($G$120:BG$120)+1))*(1+discount_rate),0)</f>
        <v>0</v>
      </c>
      <c r="BH168" s="1" cm="1">
        <f t="array" aca="1" ref="BH168" ca="1">IF(AND($B168=BH$28,$B168=$B169-1),NPV(discount_rate,OFFSET(BH133,,,,COUNTA($G$120:$CE$120)-COUNTA($G$120:BH$120)+1)-OFFSET(BH134,,,,COUNTA($G$120:$CE$120)-COUNTA($G$120:BH$120)+1))*(1+discount_rate),0)</f>
        <v>0</v>
      </c>
      <c r="BI168" s="1" cm="1">
        <f t="array" aca="1" ref="BI168" ca="1">IF(AND($B168=BI$28,$B168=$B169-1),NPV(discount_rate,OFFSET(BI133,,,,COUNTA($G$120:$CE$120)-COUNTA($G$120:BI$120)+1)-OFFSET(BI134,,,,COUNTA($G$120:$CE$120)-COUNTA($G$120:BI$120)+1))*(1+discount_rate),0)</f>
        <v>0</v>
      </c>
      <c r="BJ168" s="1" cm="1">
        <f t="array" aca="1" ref="BJ168" ca="1">IF(AND($B168=BJ$28,$B168=$B169-1),NPV(discount_rate,OFFSET(BJ133,,,,COUNTA($G$120:$CE$120)-COUNTA($G$120:BJ$120)+1)-OFFSET(BJ134,,,,COUNTA($G$120:$CE$120)-COUNTA($G$120:BJ$120)+1))*(1+discount_rate),0)</f>
        <v>0</v>
      </c>
      <c r="BK168" s="1" cm="1">
        <f t="array" aca="1" ref="BK168" ca="1">IF(AND($B168=BK$28,$B168=$B169-1),NPV(discount_rate,OFFSET(BK133,,,,COUNTA($G$120:$CE$120)-COUNTA($G$120:BK$120)+1)-OFFSET(BK134,,,,COUNTA($G$120:$CE$120)-COUNTA($G$120:BK$120)+1))*(1+discount_rate),0)</f>
        <v>0</v>
      </c>
      <c r="BL168" s="1" cm="1">
        <f t="array" aca="1" ref="BL168" ca="1">IF(AND($B168=BL$28,$B168=$B169-1),NPV(discount_rate,OFFSET(BL133,,,,COUNTA($G$120:$CE$120)-COUNTA($G$120:BL$120)+1)-OFFSET(BL134,,,,COUNTA($G$120:$CE$120)-COUNTA($G$120:BL$120)+1))*(1+discount_rate),0)</f>
        <v>0</v>
      </c>
      <c r="BM168" s="1" cm="1">
        <f t="array" aca="1" ref="BM168" ca="1">IF(AND($B168=BM$28,$B168=$B169-1),NPV(discount_rate,OFFSET(BM133,,,,COUNTA($G$120:$CE$120)-COUNTA($G$120:BM$120)+1)-OFFSET(BM134,,,,COUNTA($G$120:$CE$120)-COUNTA($G$120:BM$120)+1))*(1+discount_rate),0)</f>
        <v>0</v>
      </c>
      <c r="BN168" s="1" cm="1">
        <f t="array" aca="1" ref="BN168" ca="1">IF(AND($B168=BN$28,$B168=$B169-1),NPV(discount_rate,OFFSET(BN133,,,,COUNTA($G$120:$CE$120)-COUNTA($G$120:BN$120)+1)-OFFSET(BN134,,,,COUNTA($G$120:$CE$120)-COUNTA($G$120:BN$120)+1))*(1+discount_rate),0)</f>
        <v>0</v>
      </c>
      <c r="BO168" s="1" cm="1">
        <f t="array" aca="1" ref="BO168" ca="1">IF(AND($B168=BO$28,$B168=$B169-1),NPV(discount_rate,OFFSET(BO133,,,,COUNTA($G$120:$CE$120)-COUNTA($G$120:BO$120)+1)-OFFSET(BO134,,,,COUNTA($G$120:$CE$120)-COUNTA($G$120:BO$120)+1))*(1+discount_rate),0)</f>
        <v>0</v>
      </c>
      <c r="BP168" s="1" cm="1">
        <f t="array" aca="1" ref="BP168" ca="1">IF(AND($B168=BP$28,$B168=$B169-1),NPV(discount_rate,OFFSET(BP133,,,,COUNTA($G$120:$CE$120)-COUNTA($G$120:BP$120)+1)-OFFSET(BP134,,,,COUNTA($G$120:$CE$120)-COUNTA($G$120:BP$120)+1))*(1+discount_rate),0)</f>
        <v>0</v>
      </c>
      <c r="BQ168" s="1" cm="1">
        <f t="array" aca="1" ref="BQ168" ca="1">IF(AND($B168=BQ$28,$B168=$B169-1),NPV(discount_rate,OFFSET(BQ133,,,,COUNTA($G$120:$CE$120)-COUNTA($G$120:BQ$120)+1)-OFFSET(BQ134,,,,COUNTA($G$120:$CE$120)-COUNTA($G$120:BQ$120)+1))*(1+discount_rate),0)</f>
        <v>0</v>
      </c>
      <c r="BR168" s="1" cm="1">
        <f t="array" aca="1" ref="BR168" ca="1">IF(AND($B168=BR$28,$B168=$B169-1),NPV(discount_rate,OFFSET(BR133,,,,COUNTA($G$120:$CE$120)-COUNTA($G$120:BR$120)+1)-OFFSET(BR134,,,,COUNTA($G$120:$CE$120)-COUNTA($G$120:BR$120)+1))*(1+discount_rate),0)</f>
        <v>0</v>
      </c>
      <c r="BS168" s="1" cm="1">
        <f t="array" aca="1" ref="BS168" ca="1">IF(AND($B168=BS$28,$B168=$B169-1),NPV(discount_rate,OFFSET(BS133,,,,COUNTA($G$120:$CE$120)-COUNTA($G$120:BS$120)+1)-OFFSET(BS134,,,,COUNTA($G$120:$CE$120)-COUNTA($G$120:BS$120)+1))*(1+discount_rate),0)</f>
        <v>0</v>
      </c>
      <c r="BT168" s="1" cm="1">
        <f t="array" aca="1" ref="BT168" ca="1">IF(AND($B168=BT$28,$B168=$B169-1),NPV(discount_rate,OFFSET(BT133,,,,COUNTA($G$120:$CE$120)-COUNTA($G$120:BT$120)+1)-OFFSET(BT134,,,,COUNTA($G$120:$CE$120)-COUNTA($G$120:BT$120)+1))*(1+discount_rate),0)</f>
        <v>0</v>
      </c>
      <c r="BU168" s="1" cm="1">
        <f t="array" aca="1" ref="BU168" ca="1">IF(AND($B168=BU$28,$B168=$B169-1),NPV(discount_rate,OFFSET(BU133,,,,COUNTA($G$120:$CE$120)-COUNTA($G$120:BU$120)+1)-OFFSET(BU134,,,,COUNTA($G$120:$CE$120)-COUNTA($G$120:BU$120)+1))*(1+discount_rate),0)</f>
        <v>0</v>
      </c>
      <c r="BV168" s="1" cm="1">
        <f t="array" aca="1" ref="BV168" ca="1">IF(AND($B168=BV$28,$B168=$B169-1),NPV(discount_rate,OFFSET(BV133,,,,COUNTA($G$120:$CE$120)-COUNTA($G$120:BV$120)+1)-OFFSET(BV134,,,,COUNTA($G$120:$CE$120)-COUNTA($G$120:BV$120)+1))*(1+discount_rate),0)</f>
        <v>0</v>
      </c>
      <c r="BW168" s="1" cm="1">
        <f t="array" aca="1" ref="BW168" ca="1">IF(AND($B168=BW$28,$B168=$B169-1),NPV(discount_rate,OFFSET(BW133,,,,COUNTA($G$120:$CE$120)-COUNTA($G$120:BW$120)+1)-OFFSET(BW134,,,,COUNTA($G$120:$CE$120)-COUNTA($G$120:BW$120)+1))*(1+discount_rate),0)</f>
        <v>0</v>
      </c>
      <c r="BX168" s="1" cm="1">
        <f t="array" aca="1" ref="BX168" ca="1">IF(AND($B168=BX$28,$B168=$B169-1),NPV(discount_rate,OFFSET(BX133,,,,COUNTA($G$120:$CE$120)-COUNTA($G$120:BX$120)+1)-OFFSET(BX134,,,,COUNTA($G$120:$CE$120)-COUNTA($G$120:BX$120)+1))*(1+discount_rate),0)</f>
        <v>0</v>
      </c>
      <c r="BY168" s="1" cm="1">
        <f t="array" aca="1" ref="BY168" ca="1">IF(AND($B168=BY$28,$B168=$B169-1),NPV(discount_rate,OFFSET(BY133,,,,COUNTA($G$120:$CE$120)-COUNTA($G$120:BY$120)+1)-OFFSET(BY134,,,,COUNTA($G$120:$CE$120)-COUNTA($G$120:BY$120)+1))*(1+discount_rate),0)</f>
        <v>0</v>
      </c>
      <c r="BZ168" s="1" cm="1">
        <f t="array" aca="1" ref="BZ168" ca="1">IF(AND($B168=BZ$28,$B168=$B169-1),NPV(discount_rate,OFFSET(BZ133,,,,COUNTA($G$120:$CE$120)-COUNTA($G$120:BZ$120)+1)-OFFSET(BZ134,,,,COUNTA($G$120:$CE$120)-COUNTA($G$120:BZ$120)+1))*(1+discount_rate),0)</f>
        <v>0</v>
      </c>
      <c r="CA168" s="1" cm="1">
        <f t="array" aca="1" ref="CA168" ca="1">IF(AND($B168=CA$28,$B168=$B169-1),NPV(discount_rate,OFFSET(CA133,,,,COUNTA($G$120:$CE$120)-COUNTA($G$120:CA$120)+1)-OFFSET(CA134,,,,COUNTA($G$120:$CE$120)-COUNTA($G$120:CA$120)+1))*(1+discount_rate),0)</f>
        <v>0</v>
      </c>
      <c r="CB168" s="1" cm="1">
        <f t="array" aca="1" ref="CB168" ca="1">IF(AND($B168=CB$28,$B168=$B169-1),NPV(discount_rate,OFFSET(CB133,,,,COUNTA($G$120:$CE$120)-COUNTA($G$120:CB$120)+1)-OFFSET(CB134,,,,COUNTA($G$120:$CE$120)-COUNTA($G$120:CB$120)+1))*(1+discount_rate),0)</f>
        <v>0</v>
      </c>
      <c r="CC168" s="1" cm="1">
        <f t="array" aca="1" ref="CC168" ca="1">IF(AND($B168=CC$28,$B168=$B169-1),NPV(discount_rate,OFFSET(CC133,,,,COUNTA($G$120:$CE$120)-COUNTA($G$120:CC$120)+1)-OFFSET(CC134,,,,COUNTA($G$120:$CE$120)-COUNTA($G$120:CC$120)+1))*(1+discount_rate),0)</f>
        <v>0</v>
      </c>
      <c r="CD168" s="1" cm="1">
        <f t="array" aca="1" ref="CD168" ca="1">IF(AND($B168=CD$28,$B168=$B169-1),NPV(discount_rate,OFFSET(CD133,,,,COUNTA($G$120:$CE$120)-COUNTA($G$120:CD$120)+1)-OFFSET(CD134,,,,COUNTA($G$120:$CE$120)-COUNTA($G$120:CD$120)+1))*(1+discount_rate),0)</f>
        <v>0</v>
      </c>
      <c r="CE168" s="1" cm="1">
        <f t="array" aca="1" ref="CE168" ca="1">IF(AND($B168=CE$28,$B168=$B169-1),NPV(discount_rate,OFFSET(CE133,,,,COUNTA($G$120:$CE$120)-COUNTA($G$120:CE$120)+1)-OFFSET(CE134,,,,COUNTA($G$120:$CE$120)-COUNTA($G$120:CE$120)+1))*(1+discount_rate),0)</f>
        <v>0</v>
      </c>
    </row>
    <row r="169" spans="2:83" x14ac:dyDescent="0.35">
      <c r="B169">
        <f t="shared" si="131"/>
        <v>2038</v>
      </c>
      <c r="D169" t="s">
        <v>29</v>
      </c>
      <c r="G169" s="1" cm="1">
        <f t="array" aca="1" ref="G169" ca="1">IF(AND($B169=G$28,$B169=$B170-1),NPV(discount_rate,OFFSET(G134,,,,COUNTA($G$120:$CE$120)-COUNTA($G$120:G$120)+1)-OFFSET(G135,,,,COUNTA($G$120:$CE$120)-COUNTA($G$120:G$120)+1))*(1+discount_rate),0)</f>
        <v>0</v>
      </c>
      <c r="H169" s="1" cm="1">
        <f t="array" aca="1" ref="H169" ca="1">IF(AND($B169=H$28,$B169=$B170-1),NPV(discount_rate,OFFSET(H134,,,,COUNTA($G$120:$CE$120)-COUNTA($G$120:H$120)+1)-OFFSET(H135,,,,COUNTA($G$120:$CE$120)-COUNTA($G$120:H$120)+1))*(1+discount_rate),0)</f>
        <v>0</v>
      </c>
      <c r="I169" s="1" cm="1">
        <f t="array" aca="1" ref="I169" ca="1">IF(AND($B169=I$28,$B169=$B170-1),NPV(discount_rate,OFFSET(I134,,,,COUNTA($G$120:$CE$120)-COUNTA($G$120:I$120)+1)-OFFSET(I135,,,,COUNTA($G$120:$CE$120)-COUNTA($G$120:I$120)+1))*(1+discount_rate),0)</f>
        <v>0</v>
      </c>
      <c r="J169" s="1" cm="1">
        <f t="array" aca="1" ref="J169" ca="1">IF(AND($B169=J$28,$B169=$B170-1),NPV(discount_rate,OFFSET(J134,,,,COUNTA($G$120:$CE$120)-COUNTA($G$120:J$120)+1)-OFFSET(J135,,,,COUNTA($G$120:$CE$120)-COUNTA($G$120:J$120)+1))*(1+discount_rate),0)</f>
        <v>0</v>
      </c>
      <c r="K169" s="1" cm="1">
        <f t="array" aca="1" ref="K169" ca="1">IF(AND($B169=K$28,$B169=$B170-1),NPV(discount_rate,OFFSET(K134,,,,COUNTA($G$120:$CE$120)-COUNTA($G$120:K$120)+1)-OFFSET(K135,,,,COUNTA($G$120:$CE$120)-COUNTA($G$120:K$120)+1))*(1+discount_rate),0)</f>
        <v>0</v>
      </c>
      <c r="L169" s="1" cm="1">
        <f t="array" aca="1" ref="L169" ca="1">IF(AND($B169=L$28,$B169=$B170-1),NPV(discount_rate,OFFSET(L134,,,,COUNTA($G$120:$CE$120)-COUNTA($G$120:L$120)+1)-OFFSET(L135,,,,COUNTA($G$120:$CE$120)-COUNTA($G$120:L$120)+1))*(1+discount_rate),0)</f>
        <v>0</v>
      </c>
      <c r="M169" s="1" cm="1">
        <f t="array" aca="1" ref="M169" ca="1">IF(AND($B169=M$28,$B169=$B170-1),NPV(discount_rate,OFFSET(M134,,,,COUNTA($G$120:$CE$120)-COUNTA($G$120:M$120)+1)-OFFSET(M135,,,,COUNTA($G$120:$CE$120)-COUNTA($G$120:M$120)+1))*(1+discount_rate),0)</f>
        <v>0</v>
      </c>
      <c r="N169" s="1" cm="1">
        <f t="array" aca="1" ref="N169" ca="1">IF(AND($B169=N$28,$B169=$B170-1),NPV(discount_rate,OFFSET(N134,,,,COUNTA($G$120:$CE$120)-COUNTA($G$120:N$120)+1)-OFFSET(N135,,,,COUNTA($G$120:$CE$120)-COUNTA($G$120:N$120)+1))*(1+discount_rate),0)</f>
        <v>0</v>
      </c>
      <c r="O169" s="1" cm="1">
        <f t="array" aca="1" ref="O169" ca="1">IF(AND($B169=O$28,$B169=$B170-1),NPV(discount_rate,OFFSET(O134,,,,COUNTA($G$120:$CE$120)-COUNTA($G$120:O$120)+1)-OFFSET(O135,,,,COUNTA($G$120:$CE$120)-COUNTA($G$120:O$120)+1))*(1+discount_rate),0)</f>
        <v>0</v>
      </c>
      <c r="P169" s="1" cm="1">
        <f t="array" aca="1" ref="P169" ca="1">IF(AND($B169=P$28,$B169=$B170-1),NPV(discount_rate,OFFSET(P134,,,,COUNTA($G$120:$CE$120)-COUNTA($G$120:P$120)+1)-OFFSET(P135,,,,COUNTA($G$120:$CE$120)-COUNTA($G$120:P$120)+1))*(1+discount_rate),0)</f>
        <v>0</v>
      </c>
      <c r="Q169" s="1" cm="1">
        <f t="array" aca="1" ref="Q169" ca="1">IF(AND($B169=Q$28,$B169=$B170-1),NPV(discount_rate,OFFSET(Q134,,,,COUNTA($G$120:$CE$120)-COUNTA($G$120:Q$120)+1)-OFFSET(Q135,,,,COUNTA($G$120:$CE$120)-COUNTA($G$120:Q$120)+1))*(1+discount_rate),0)</f>
        <v>0</v>
      </c>
      <c r="R169" s="1" cm="1">
        <f t="array" aca="1" ref="R169" ca="1">IF(AND($B169=R$28,$B169=$B170-1),NPV(discount_rate,OFFSET(R134,,,,COUNTA($G$120:$CE$120)-COUNTA($G$120:R$120)+1)-OFFSET(R135,,,,COUNTA($G$120:$CE$120)-COUNTA($G$120:R$120)+1))*(1+discount_rate),0)</f>
        <v>0</v>
      </c>
      <c r="S169" s="1" cm="1">
        <f t="array" aca="1" ref="S169" ca="1">IF(AND($B169=S$28,$B169=$B170-1),NPV(discount_rate,OFFSET(S134,,,,COUNTA($G$120:$CE$120)-COUNTA($G$120:S$120)+1)-OFFSET(S135,,,,COUNTA($G$120:$CE$120)-COUNTA($G$120:S$120)+1))*(1+discount_rate),0)</f>
        <v>0</v>
      </c>
      <c r="T169" s="1" cm="1">
        <f t="array" aca="1" ref="T169" ca="1">IF(AND($B169=T$28,$B169=$B170-1),NPV(discount_rate,OFFSET(T134,,,,COUNTA($G$120:$CE$120)-COUNTA($G$120:T$120)+1)-OFFSET(T135,,,,COUNTA($G$120:$CE$120)-COUNTA($G$120:T$120)+1))*(1+discount_rate),0)</f>
        <v>0</v>
      </c>
      <c r="U169" s="1" cm="1">
        <f t="array" aca="1" ref="U169" ca="1">IF(AND($B169=U$28,$B169=$B170-1),NPV(discount_rate,OFFSET(U134,,,,COUNTA($G$120:$CE$120)-COUNTA($G$120:U$120)+1)-OFFSET(U135,,,,COUNTA($G$120:$CE$120)-COUNTA($G$120:U$120)+1))*(1+discount_rate),0)</f>
        <v>436.86691620159633</v>
      </c>
      <c r="V169" s="1" cm="1">
        <f t="array" aca="1" ref="V169" ca="1">IF(AND($B169=V$28,$B169=$B170-1),NPV(discount_rate,OFFSET(V134,,,,COUNTA($G$120:$CE$120)-COUNTA($G$120:V$120)+1)-OFFSET(V135,,,,COUNTA($G$120:$CE$120)-COUNTA($G$120:V$120)+1))*(1+discount_rate),0)</f>
        <v>0</v>
      </c>
      <c r="W169" s="1" cm="1">
        <f t="array" aca="1" ref="W169" ca="1">IF(AND($B169=W$28,$B169=$B170-1),NPV(discount_rate,OFFSET(W134,,,,COUNTA($G$120:$CE$120)-COUNTA($G$120:W$120)+1)-OFFSET(W135,,,,COUNTA($G$120:$CE$120)-COUNTA($G$120:W$120)+1))*(1+discount_rate),0)</f>
        <v>0</v>
      </c>
      <c r="X169" s="1" cm="1">
        <f t="array" aca="1" ref="X169" ca="1">IF(AND($B169=X$28,$B169=$B170-1),NPV(discount_rate,OFFSET(X134,,,,COUNTA($G$120:$CE$120)-COUNTA($G$120:X$120)+1)-OFFSET(X135,,,,COUNTA($G$120:$CE$120)-COUNTA($G$120:X$120)+1))*(1+discount_rate),0)</f>
        <v>0</v>
      </c>
      <c r="Y169" s="1" cm="1">
        <f t="array" aca="1" ref="Y169" ca="1">IF(AND($B169=Y$28,$B169=$B170-1),NPV(discount_rate,OFFSET(Y134,,,,COUNTA($G$120:$CE$120)-COUNTA($G$120:Y$120)+1)-OFFSET(Y135,,,,COUNTA($G$120:$CE$120)-COUNTA($G$120:Y$120)+1))*(1+discount_rate),0)</f>
        <v>0</v>
      </c>
      <c r="Z169" s="1" cm="1">
        <f t="array" aca="1" ref="Z169" ca="1">IF(AND($B169=Z$28,$B169=$B170-1),NPV(discount_rate,OFFSET(Z134,,,,COUNTA($G$120:$CE$120)-COUNTA($G$120:Z$120)+1)-OFFSET(Z135,,,,COUNTA($G$120:$CE$120)-COUNTA($G$120:Z$120)+1))*(1+discount_rate),0)</f>
        <v>0</v>
      </c>
      <c r="AA169" s="1" cm="1">
        <f t="array" aca="1" ref="AA169" ca="1">IF(AND($B169=AA$28,$B169=$B170-1),NPV(discount_rate,OFFSET(AA134,,,,COUNTA($G$120:$CE$120)-COUNTA($G$120:AA$120)+1)-OFFSET(AA135,,,,COUNTA($G$120:$CE$120)-COUNTA($G$120:AA$120)+1))*(1+discount_rate),0)</f>
        <v>0</v>
      </c>
      <c r="AB169" s="1" cm="1">
        <f t="array" aca="1" ref="AB169" ca="1">IF(AND($B169=AB$28,$B169=$B170-1),NPV(discount_rate,OFFSET(AB134,,,,COUNTA($G$120:$CE$120)-COUNTA($G$120:AB$120)+1)-OFFSET(AB135,,,,COUNTA($G$120:$CE$120)-COUNTA($G$120:AB$120)+1))*(1+discount_rate),0)</f>
        <v>0</v>
      </c>
      <c r="AC169" s="1" cm="1">
        <f t="array" aca="1" ref="AC169" ca="1">IF(AND($B169=AC$28,$B169=$B170-1),NPV(discount_rate,OFFSET(AC134,,,,COUNTA($G$120:$CE$120)-COUNTA($G$120:AC$120)+1)-OFFSET(AC135,,,,COUNTA($G$120:$CE$120)-COUNTA($G$120:AC$120)+1))*(1+discount_rate),0)</f>
        <v>0</v>
      </c>
      <c r="AD169" s="1" cm="1">
        <f t="array" aca="1" ref="AD169" ca="1">IF(AND($B169=AD$28,$B169=$B170-1),NPV(discount_rate,OFFSET(AD134,,,,COUNTA($G$120:$CE$120)-COUNTA($G$120:AD$120)+1)-OFFSET(AD135,,,,COUNTA($G$120:$CE$120)-COUNTA($G$120:AD$120)+1))*(1+discount_rate),0)</f>
        <v>0</v>
      </c>
      <c r="AE169" s="1" cm="1">
        <f t="array" aca="1" ref="AE169" ca="1">IF(AND($B169=AE$28,$B169=$B170-1),NPV(discount_rate,OFFSET(AE134,,,,COUNTA($G$120:$CE$120)-COUNTA($G$120:AE$120)+1)-OFFSET(AE135,,,,COUNTA($G$120:$CE$120)-COUNTA($G$120:AE$120)+1))*(1+discount_rate),0)</f>
        <v>0</v>
      </c>
      <c r="AF169" s="1" cm="1">
        <f t="array" aca="1" ref="AF169" ca="1">IF(AND($B169=AF$28,$B169=$B170-1),NPV(discount_rate,OFFSET(AF134,,,,COUNTA($G$120:$CE$120)-COUNTA($G$120:AF$120)+1)-OFFSET(AF135,,,,COUNTA($G$120:$CE$120)-COUNTA($G$120:AF$120)+1))*(1+discount_rate),0)</f>
        <v>0</v>
      </c>
      <c r="AG169" s="1" cm="1">
        <f t="array" aca="1" ref="AG169" ca="1">IF(AND($B169=AG$28,$B169=$B170-1),NPV(discount_rate,OFFSET(AG134,,,,COUNTA($G$120:$CE$120)-COUNTA($G$120:AG$120)+1)-OFFSET(AG135,,,,COUNTA($G$120:$CE$120)-COUNTA($G$120:AG$120)+1))*(1+discount_rate),0)</f>
        <v>0</v>
      </c>
      <c r="AH169" s="1" cm="1">
        <f t="array" aca="1" ref="AH169" ca="1">IF(AND($B169=AH$28,$B169=$B170-1),NPV(discount_rate,OFFSET(AH134,,,,COUNTA($G$120:$CE$120)-COUNTA($G$120:AH$120)+1)-OFFSET(AH135,,,,COUNTA($G$120:$CE$120)-COUNTA($G$120:AH$120)+1))*(1+discount_rate),0)</f>
        <v>0</v>
      </c>
      <c r="AI169" s="1" cm="1">
        <f t="array" aca="1" ref="AI169" ca="1">IF(AND($B169=AI$28,$B169=$B170-1),NPV(discount_rate,OFFSET(AI134,,,,COUNTA($G$120:$CE$120)-COUNTA($G$120:AI$120)+1)-OFFSET(AI135,,,,COUNTA($G$120:$CE$120)-COUNTA($G$120:AI$120)+1))*(1+discount_rate),0)</f>
        <v>0</v>
      </c>
      <c r="AJ169" s="1" cm="1">
        <f t="array" aca="1" ref="AJ169" ca="1">IF(AND($B169=AJ$28,$B169=$B170-1),NPV(discount_rate,OFFSET(AJ134,,,,COUNTA($G$120:$CE$120)-COUNTA($G$120:AJ$120)+1)-OFFSET(AJ135,,,,COUNTA($G$120:$CE$120)-COUNTA($G$120:AJ$120)+1))*(1+discount_rate),0)</f>
        <v>0</v>
      </c>
      <c r="AK169" s="1" cm="1">
        <f t="array" aca="1" ref="AK169" ca="1">IF(AND($B169=AK$28,$B169=$B170-1),NPV(discount_rate,OFFSET(AK134,,,,COUNTA($G$120:$CE$120)-COUNTA($G$120:AK$120)+1)-OFFSET(AK135,,,,COUNTA($G$120:$CE$120)-COUNTA($G$120:AK$120)+1))*(1+discount_rate),0)</f>
        <v>0</v>
      </c>
      <c r="AL169" s="1" cm="1">
        <f t="array" aca="1" ref="AL169" ca="1">IF(AND($B169=AL$28,$B169=$B170-1),NPV(discount_rate,OFFSET(AL134,,,,COUNTA($G$120:$CE$120)-COUNTA($G$120:AL$120)+1)-OFFSET(AL135,,,,COUNTA($G$120:$CE$120)-COUNTA($G$120:AL$120)+1))*(1+discount_rate),0)</f>
        <v>0</v>
      </c>
      <c r="AM169" s="1" cm="1">
        <f t="array" aca="1" ref="AM169" ca="1">IF(AND($B169=AM$28,$B169=$B170-1),NPV(discount_rate,OFFSET(AM134,,,,COUNTA($G$120:$CE$120)-COUNTA($G$120:AM$120)+1)-OFFSET(AM135,,,,COUNTA($G$120:$CE$120)-COUNTA($G$120:AM$120)+1))*(1+discount_rate),0)</f>
        <v>0</v>
      </c>
      <c r="AN169" s="1" cm="1">
        <f t="array" aca="1" ref="AN169" ca="1">IF(AND($B169=AN$28,$B169=$B170-1),NPV(discount_rate,OFFSET(AN134,,,,COUNTA($G$120:$CE$120)-COUNTA($G$120:AN$120)+1)-OFFSET(AN135,,,,COUNTA($G$120:$CE$120)-COUNTA($G$120:AN$120)+1))*(1+discount_rate),0)</f>
        <v>0</v>
      </c>
      <c r="AO169" s="1" cm="1">
        <f t="array" aca="1" ref="AO169" ca="1">IF(AND($B169=AO$28,$B169=$B170-1),NPV(discount_rate,OFFSET(AO134,,,,COUNTA($G$120:$CE$120)-COUNTA($G$120:AO$120)+1)-OFFSET(AO135,,,,COUNTA($G$120:$CE$120)-COUNTA($G$120:AO$120)+1))*(1+discount_rate),0)</f>
        <v>0</v>
      </c>
      <c r="AP169" s="1" cm="1">
        <f t="array" aca="1" ref="AP169" ca="1">IF(AND($B169=AP$28,$B169=$B170-1),NPV(discount_rate,OFFSET(AP134,,,,COUNTA($G$120:$CE$120)-COUNTA($G$120:AP$120)+1)-OFFSET(AP135,,,,COUNTA($G$120:$CE$120)-COUNTA($G$120:AP$120)+1))*(1+discount_rate),0)</f>
        <v>0</v>
      </c>
      <c r="AQ169" s="1" cm="1">
        <f t="array" aca="1" ref="AQ169" ca="1">IF(AND($B169=AQ$28,$B169=$B170-1),NPV(discount_rate,OFFSET(AQ134,,,,COUNTA($G$120:$CE$120)-COUNTA($G$120:AQ$120)+1)-OFFSET(AQ135,,,,COUNTA($G$120:$CE$120)-COUNTA($G$120:AQ$120)+1))*(1+discount_rate),0)</f>
        <v>0</v>
      </c>
      <c r="AR169" s="1" cm="1">
        <f t="array" aca="1" ref="AR169" ca="1">IF(AND($B169=AR$28,$B169=$B170-1),NPV(discount_rate,OFFSET(AR134,,,,COUNTA($G$120:$CE$120)-COUNTA($G$120:AR$120)+1)-OFFSET(AR135,,,,COUNTA($G$120:$CE$120)-COUNTA($G$120:AR$120)+1))*(1+discount_rate),0)</f>
        <v>0</v>
      </c>
      <c r="AS169" s="1" cm="1">
        <f t="array" aca="1" ref="AS169" ca="1">IF(AND($B169=AS$28,$B169=$B170-1),NPV(discount_rate,OFFSET(AS134,,,,COUNTA($G$120:$CE$120)-COUNTA($G$120:AS$120)+1)-OFFSET(AS135,,,,COUNTA($G$120:$CE$120)-COUNTA($G$120:AS$120)+1))*(1+discount_rate),0)</f>
        <v>0</v>
      </c>
      <c r="AT169" s="1" cm="1">
        <f t="array" aca="1" ref="AT169" ca="1">IF(AND($B169=AT$28,$B169=$B170-1),NPV(discount_rate,OFFSET(AT134,,,,COUNTA($G$120:$CE$120)-COUNTA($G$120:AT$120)+1)-OFFSET(AT135,,,,COUNTA($G$120:$CE$120)-COUNTA($G$120:AT$120)+1))*(1+discount_rate),0)</f>
        <v>0</v>
      </c>
      <c r="AU169" s="1" cm="1">
        <f t="array" aca="1" ref="AU169" ca="1">IF(AND($B169=AU$28,$B169=$B170-1),NPV(discount_rate,OFFSET(AU134,,,,COUNTA($G$120:$CE$120)-COUNTA($G$120:AU$120)+1)-OFFSET(AU135,,,,COUNTA($G$120:$CE$120)-COUNTA($G$120:AU$120)+1))*(1+discount_rate),0)</f>
        <v>0</v>
      </c>
      <c r="AV169" s="1" cm="1">
        <f t="array" aca="1" ref="AV169" ca="1">IF(AND($B169=AV$28,$B169=$B170-1),NPV(discount_rate,OFFSET(AV134,,,,COUNTA($G$120:$CE$120)-COUNTA($G$120:AV$120)+1)-OFFSET(AV135,,,,COUNTA($G$120:$CE$120)-COUNTA($G$120:AV$120)+1))*(1+discount_rate),0)</f>
        <v>0</v>
      </c>
      <c r="AW169" s="1" cm="1">
        <f t="array" aca="1" ref="AW169" ca="1">IF(AND($B169=AW$28,$B169=$B170-1),NPV(discount_rate,OFFSET(AW134,,,,COUNTA($G$120:$CE$120)-COUNTA($G$120:AW$120)+1)-OFFSET(AW135,,,,COUNTA($G$120:$CE$120)-COUNTA($G$120:AW$120)+1))*(1+discount_rate),0)</f>
        <v>0</v>
      </c>
      <c r="AX169" s="1" cm="1">
        <f t="array" aca="1" ref="AX169" ca="1">IF(AND($B169=AX$28,$B169=$B170-1),NPV(discount_rate,OFFSET(AX134,,,,COUNTA($G$120:$CE$120)-COUNTA($G$120:AX$120)+1)-OFFSET(AX135,,,,COUNTA($G$120:$CE$120)-COUNTA($G$120:AX$120)+1))*(1+discount_rate),0)</f>
        <v>0</v>
      </c>
      <c r="AY169" s="1" cm="1">
        <f t="array" aca="1" ref="AY169" ca="1">IF(AND($B169=AY$28,$B169=$B170-1),NPV(discount_rate,OFFSET(AY134,,,,COUNTA($G$120:$CE$120)-COUNTA($G$120:AY$120)+1)-OFFSET(AY135,,,,COUNTA($G$120:$CE$120)-COUNTA($G$120:AY$120)+1))*(1+discount_rate),0)</f>
        <v>0</v>
      </c>
      <c r="AZ169" s="1" cm="1">
        <f t="array" aca="1" ref="AZ169" ca="1">IF(AND($B169=AZ$28,$B169=$B170-1),NPV(discount_rate,OFFSET(AZ134,,,,COUNTA($G$120:$CE$120)-COUNTA($G$120:AZ$120)+1)-OFFSET(AZ135,,,,COUNTA($G$120:$CE$120)-COUNTA($G$120:AZ$120)+1))*(1+discount_rate),0)</f>
        <v>0</v>
      </c>
      <c r="BA169" s="1" cm="1">
        <f t="array" aca="1" ref="BA169" ca="1">IF(AND($B169=BA$28,$B169=$B170-1),NPV(discount_rate,OFFSET(BA134,,,,COUNTA($G$120:$CE$120)-COUNTA($G$120:BA$120)+1)-OFFSET(BA135,,,,COUNTA($G$120:$CE$120)-COUNTA($G$120:BA$120)+1))*(1+discount_rate),0)</f>
        <v>0</v>
      </c>
      <c r="BB169" s="1" cm="1">
        <f t="array" aca="1" ref="BB169" ca="1">IF(AND($B169=BB$28,$B169=$B170-1),NPV(discount_rate,OFFSET(BB134,,,,COUNTA($G$120:$CE$120)-COUNTA($G$120:BB$120)+1)-OFFSET(BB135,,,,COUNTA($G$120:$CE$120)-COUNTA($G$120:BB$120)+1))*(1+discount_rate),0)</f>
        <v>0</v>
      </c>
      <c r="BC169" s="1" cm="1">
        <f t="array" aca="1" ref="BC169" ca="1">IF(AND($B169=BC$28,$B169=$B170-1),NPV(discount_rate,OFFSET(BC134,,,,COUNTA($G$120:$CE$120)-COUNTA($G$120:BC$120)+1)-OFFSET(BC135,,,,COUNTA($G$120:$CE$120)-COUNTA($G$120:BC$120)+1))*(1+discount_rate),0)</f>
        <v>0</v>
      </c>
      <c r="BD169" s="1" cm="1">
        <f t="array" aca="1" ref="BD169" ca="1">IF(AND($B169=BD$28,$B169=$B170-1),NPV(discount_rate,OFFSET(BD134,,,,COUNTA($G$120:$CE$120)-COUNTA($G$120:BD$120)+1)-OFFSET(BD135,,,,COUNTA($G$120:$CE$120)-COUNTA($G$120:BD$120)+1))*(1+discount_rate),0)</f>
        <v>0</v>
      </c>
      <c r="BE169" s="1" cm="1">
        <f t="array" aca="1" ref="BE169" ca="1">IF(AND($B169=BE$28,$B169=$B170-1),NPV(discount_rate,OFFSET(BE134,,,,COUNTA($G$120:$CE$120)-COUNTA($G$120:BE$120)+1)-OFFSET(BE135,,,,COUNTA($G$120:$CE$120)-COUNTA($G$120:BE$120)+1))*(1+discount_rate),0)</f>
        <v>0</v>
      </c>
      <c r="BF169" s="1" cm="1">
        <f t="array" aca="1" ref="BF169" ca="1">IF(AND($B169=BF$28,$B169=$B170-1),NPV(discount_rate,OFFSET(BF134,,,,COUNTA($G$120:$CE$120)-COUNTA($G$120:BF$120)+1)-OFFSET(BF135,,,,COUNTA($G$120:$CE$120)-COUNTA($G$120:BF$120)+1))*(1+discount_rate),0)</f>
        <v>0</v>
      </c>
      <c r="BG169" s="1" cm="1">
        <f t="array" aca="1" ref="BG169" ca="1">IF(AND($B169=BG$28,$B169=$B170-1),NPV(discount_rate,OFFSET(BG134,,,,COUNTA($G$120:$CE$120)-COUNTA($G$120:BG$120)+1)-OFFSET(BG135,,,,COUNTA($G$120:$CE$120)-COUNTA($G$120:BG$120)+1))*(1+discount_rate),0)</f>
        <v>0</v>
      </c>
      <c r="BH169" s="1" cm="1">
        <f t="array" aca="1" ref="BH169" ca="1">IF(AND($B169=BH$28,$B169=$B170-1),NPV(discount_rate,OFFSET(BH134,,,,COUNTA($G$120:$CE$120)-COUNTA($G$120:BH$120)+1)-OFFSET(BH135,,,,COUNTA($G$120:$CE$120)-COUNTA($G$120:BH$120)+1))*(1+discount_rate),0)</f>
        <v>0</v>
      </c>
      <c r="BI169" s="1" cm="1">
        <f t="array" aca="1" ref="BI169" ca="1">IF(AND($B169=BI$28,$B169=$B170-1),NPV(discount_rate,OFFSET(BI134,,,,COUNTA($G$120:$CE$120)-COUNTA($G$120:BI$120)+1)-OFFSET(BI135,,,,COUNTA($G$120:$CE$120)-COUNTA($G$120:BI$120)+1))*(1+discount_rate),0)</f>
        <v>0</v>
      </c>
      <c r="BJ169" s="1" cm="1">
        <f t="array" aca="1" ref="BJ169" ca="1">IF(AND($B169=BJ$28,$B169=$B170-1),NPV(discount_rate,OFFSET(BJ134,,,,COUNTA($G$120:$CE$120)-COUNTA($G$120:BJ$120)+1)-OFFSET(BJ135,,,,COUNTA($G$120:$CE$120)-COUNTA($G$120:BJ$120)+1))*(1+discount_rate),0)</f>
        <v>0</v>
      </c>
      <c r="BK169" s="1" cm="1">
        <f t="array" aca="1" ref="BK169" ca="1">IF(AND($B169=BK$28,$B169=$B170-1),NPV(discount_rate,OFFSET(BK134,,,,COUNTA($G$120:$CE$120)-COUNTA($G$120:BK$120)+1)-OFFSET(BK135,,,,COUNTA($G$120:$CE$120)-COUNTA($G$120:BK$120)+1))*(1+discount_rate),0)</f>
        <v>0</v>
      </c>
      <c r="BL169" s="1" cm="1">
        <f t="array" aca="1" ref="BL169" ca="1">IF(AND($B169=BL$28,$B169=$B170-1),NPV(discount_rate,OFFSET(BL134,,,,COUNTA($G$120:$CE$120)-COUNTA($G$120:BL$120)+1)-OFFSET(BL135,,,,COUNTA($G$120:$CE$120)-COUNTA($G$120:BL$120)+1))*(1+discount_rate),0)</f>
        <v>0</v>
      </c>
      <c r="BM169" s="1" cm="1">
        <f t="array" aca="1" ref="BM169" ca="1">IF(AND($B169=BM$28,$B169=$B170-1),NPV(discount_rate,OFFSET(BM134,,,,COUNTA($G$120:$CE$120)-COUNTA($G$120:BM$120)+1)-OFFSET(BM135,,,,COUNTA($G$120:$CE$120)-COUNTA($G$120:BM$120)+1))*(1+discount_rate),0)</f>
        <v>0</v>
      </c>
      <c r="BN169" s="1" cm="1">
        <f t="array" aca="1" ref="BN169" ca="1">IF(AND($B169=BN$28,$B169=$B170-1),NPV(discount_rate,OFFSET(BN134,,,,COUNTA($G$120:$CE$120)-COUNTA($G$120:BN$120)+1)-OFFSET(BN135,,,,COUNTA($G$120:$CE$120)-COUNTA($G$120:BN$120)+1))*(1+discount_rate),0)</f>
        <v>0</v>
      </c>
      <c r="BO169" s="1" cm="1">
        <f t="array" aca="1" ref="BO169" ca="1">IF(AND($B169=BO$28,$B169=$B170-1),NPV(discount_rate,OFFSET(BO134,,,,COUNTA($G$120:$CE$120)-COUNTA($G$120:BO$120)+1)-OFFSET(BO135,,,,COUNTA($G$120:$CE$120)-COUNTA($G$120:BO$120)+1))*(1+discount_rate),0)</f>
        <v>0</v>
      </c>
      <c r="BP169" s="1" cm="1">
        <f t="array" aca="1" ref="BP169" ca="1">IF(AND($B169=BP$28,$B169=$B170-1),NPV(discount_rate,OFFSET(BP134,,,,COUNTA($G$120:$CE$120)-COUNTA($G$120:BP$120)+1)-OFFSET(BP135,,,,COUNTA($G$120:$CE$120)-COUNTA($G$120:BP$120)+1))*(1+discount_rate),0)</f>
        <v>0</v>
      </c>
      <c r="BQ169" s="1" cm="1">
        <f t="array" aca="1" ref="BQ169" ca="1">IF(AND($B169=BQ$28,$B169=$B170-1),NPV(discount_rate,OFFSET(BQ134,,,,COUNTA($G$120:$CE$120)-COUNTA($G$120:BQ$120)+1)-OFFSET(BQ135,,,,COUNTA($G$120:$CE$120)-COUNTA($G$120:BQ$120)+1))*(1+discount_rate),0)</f>
        <v>0</v>
      </c>
      <c r="BR169" s="1" cm="1">
        <f t="array" aca="1" ref="BR169" ca="1">IF(AND($B169=BR$28,$B169=$B170-1),NPV(discount_rate,OFFSET(BR134,,,,COUNTA($G$120:$CE$120)-COUNTA($G$120:BR$120)+1)-OFFSET(BR135,,,,COUNTA($G$120:$CE$120)-COUNTA($G$120:BR$120)+1))*(1+discount_rate),0)</f>
        <v>0</v>
      </c>
      <c r="BS169" s="1" cm="1">
        <f t="array" aca="1" ref="BS169" ca="1">IF(AND($B169=BS$28,$B169=$B170-1),NPV(discount_rate,OFFSET(BS134,,,,COUNTA($G$120:$CE$120)-COUNTA($G$120:BS$120)+1)-OFFSET(BS135,,,,COUNTA($G$120:$CE$120)-COUNTA($G$120:BS$120)+1))*(1+discount_rate),0)</f>
        <v>0</v>
      </c>
      <c r="BT169" s="1" cm="1">
        <f t="array" aca="1" ref="BT169" ca="1">IF(AND($B169=BT$28,$B169=$B170-1),NPV(discount_rate,OFFSET(BT134,,,,COUNTA($G$120:$CE$120)-COUNTA($G$120:BT$120)+1)-OFFSET(BT135,,,,COUNTA($G$120:$CE$120)-COUNTA($G$120:BT$120)+1))*(1+discount_rate),0)</f>
        <v>0</v>
      </c>
      <c r="BU169" s="1" cm="1">
        <f t="array" aca="1" ref="BU169" ca="1">IF(AND($B169=BU$28,$B169=$B170-1),NPV(discount_rate,OFFSET(BU134,,,,COUNTA($G$120:$CE$120)-COUNTA($G$120:BU$120)+1)-OFFSET(BU135,,,,COUNTA($G$120:$CE$120)-COUNTA($G$120:BU$120)+1))*(1+discount_rate),0)</f>
        <v>0</v>
      </c>
      <c r="BV169" s="1" cm="1">
        <f t="array" aca="1" ref="BV169" ca="1">IF(AND($B169=BV$28,$B169=$B170-1),NPV(discount_rate,OFFSET(BV134,,,,COUNTA($G$120:$CE$120)-COUNTA($G$120:BV$120)+1)-OFFSET(BV135,,,,COUNTA($G$120:$CE$120)-COUNTA($G$120:BV$120)+1))*(1+discount_rate),0)</f>
        <v>0</v>
      </c>
      <c r="BW169" s="1" cm="1">
        <f t="array" aca="1" ref="BW169" ca="1">IF(AND($B169=BW$28,$B169=$B170-1),NPV(discount_rate,OFFSET(BW134,,,,COUNTA($G$120:$CE$120)-COUNTA($G$120:BW$120)+1)-OFFSET(BW135,,,,COUNTA($G$120:$CE$120)-COUNTA($G$120:BW$120)+1))*(1+discount_rate),0)</f>
        <v>0</v>
      </c>
      <c r="BX169" s="1" cm="1">
        <f t="array" aca="1" ref="BX169" ca="1">IF(AND($B169=BX$28,$B169=$B170-1),NPV(discount_rate,OFFSET(BX134,,,,COUNTA($G$120:$CE$120)-COUNTA($G$120:BX$120)+1)-OFFSET(BX135,,,,COUNTA($G$120:$CE$120)-COUNTA($G$120:BX$120)+1))*(1+discount_rate),0)</f>
        <v>0</v>
      </c>
      <c r="BY169" s="1" cm="1">
        <f t="array" aca="1" ref="BY169" ca="1">IF(AND($B169=BY$28,$B169=$B170-1),NPV(discount_rate,OFFSET(BY134,,,,COUNTA($G$120:$CE$120)-COUNTA($G$120:BY$120)+1)-OFFSET(BY135,,,,COUNTA($G$120:$CE$120)-COUNTA($G$120:BY$120)+1))*(1+discount_rate),0)</f>
        <v>0</v>
      </c>
      <c r="BZ169" s="1" cm="1">
        <f t="array" aca="1" ref="BZ169" ca="1">IF(AND($B169=BZ$28,$B169=$B170-1),NPV(discount_rate,OFFSET(BZ134,,,,COUNTA($G$120:$CE$120)-COUNTA($G$120:BZ$120)+1)-OFFSET(BZ135,,,,COUNTA($G$120:$CE$120)-COUNTA($G$120:BZ$120)+1))*(1+discount_rate),0)</f>
        <v>0</v>
      </c>
      <c r="CA169" s="1" cm="1">
        <f t="array" aca="1" ref="CA169" ca="1">IF(AND($B169=CA$28,$B169=$B170-1),NPV(discount_rate,OFFSET(CA134,,,,COUNTA($G$120:$CE$120)-COUNTA($G$120:CA$120)+1)-OFFSET(CA135,,,,COUNTA($G$120:$CE$120)-COUNTA($G$120:CA$120)+1))*(1+discount_rate),0)</f>
        <v>0</v>
      </c>
      <c r="CB169" s="1" cm="1">
        <f t="array" aca="1" ref="CB169" ca="1">IF(AND($B169=CB$28,$B169=$B170-1),NPV(discount_rate,OFFSET(CB134,,,,COUNTA($G$120:$CE$120)-COUNTA($G$120:CB$120)+1)-OFFSET(CB135,,,,COUNTA($G$120:$CE$120)-COUNTA($G$120:CB$120)+1))*(1+discount_rate),0)</f>
        <v>0</v>
      </c>
      <c r="CC169" s="1" cm="1">
        <f t="array" aca="1" ref="CC169" ca="1">IF(AND($B169=CC$28,$B169=$B170-1),NPV(discount_rate,OFFSET(CC134,,,,COUNTA($G$120:$CE$120)-COUNTA($G$120:CC$120)+1)-OFFSET(CC135,,,,COUNTA($G$120:$CE$120)-COUNTA($G$120:CC$120)+1))*(1+discount_rate),0)</f>
        <v>0</v>
      </c>
      <c r="CD169" s="1" cm="1">
        <f t="array" aca="1" ref="CD169" ca="1">IF(AND($B169=CD$28,$B169=$B170-1),NPV(discount_rate,OFFSET(CD134,,,,COUNTA($G$120:$CE$120)-COUNTA($G$120:CD$120)+1)-OFFSET(CD135,,,,COUNTA($G$120:$CE$120)-COUNTA($G$120:CD$120)+1))*(1+discount_rate),0)</f>
        <v>0</v>
      </c>
      <c r="CE169" s="1" cm="1">
        <f t="array" aca="1" ref="CE169" ca="1">IF(AND($B169=CE$28,$B169=$B170-1),NPV(discount_rate,OFFSET(CE134,,,,COUNTA($G$120:$CE$120)-COUNTA($G$120:CE$120)+1)-OFFSET(CE135,,,,COUNTA($G$120:$CE$120)-COUNTA($G$120:CE$120)+1))*(1+discount_rate),0)</f>
        <v>0</v>
      </c>
    </row>
    <row r="170" spans="2:83" x14ac:dyDescent="0.35">
      <c r="B170">
        <f t="shared" si="131"/>
        <v>2039</v>
      </c>
      <c r="D170" t="s">
        <v>29</v>
      </c>
      <c r="G170" s="1" cm="1">
        <f t="array" aca="1" ref="G170" ca="1">IF(AND($B170=G$28,$B170=$B171-1),NPV(discount_rate,OFFSET(G135,,,,COUNTA($G$120:$CE$120)-COUNTA($G$120:G$120)+1)-OFFSET(G136,,,,COUNTA($G$120:$CE$120)-COUNTA($G$120:G$120)+1))*(1+discount_rate),0)</f>
        <v>0</v>
      </c>
      <c r="H170" s="1" cm="1">
        <f t="array" aca="1" ref="H170" ca="1">IF(AND($B170=H$28,$B170=$B171-1),NPV(discount_rate,OFFSET(H135,,,,COUNTA($G$120:$CE$120)-COUNTA($G$120:H$120)+1)-OFFSET(H136,,,,COUNTA($G$120:$CE$120)-COUNTA($G$120:H$120)+1))*(1+discount_rate),0)</f>
        <v>0</v>
      </c>
      <c r="I170" s="1" cm="1">
        <f t="array" aca="1" ref="I170" ca="1">IF(AND($B170=I$28,$B170=$B171-1),NPV(discount_rate,OFFSET(I135,,,,COUNTA($G$120:$CE$120)-COUNTA($G$120:I$120)+1)-OFFSET(I136,,,,COUNTA($G$120:$CE$120)-COUNTA($G$120:I$120)+1))*(1+discount_rate),0)</f>
        <v>0</v>
      </c>
      <c r="J170" s="1" cm="1">
        <f t="array" aca="1" ref="J170" ca="1">IF(AND($B170=J$28,$B170=$B171-1),NPV(discount_rate,OFFSET(J135,,,,COUNTA($G$120:$CE$120)-COUNTA($G$120:J$120)+1)-OFFSET(J136,,,,COUNTA($G$120:$CE$120)-COUNTA($G$120:J$120)+1))*(1+discount_rate),0)</f>
        <v>0</v>
      </c>
      <c r="K170" s="1" cm="1">
        <f t="array" aca="1" ref="K170" ca="1">IF(AND($B170=K$28,$B170=$B171-1),NPV(discount_rate,OFFSET(K135,,,,COUNTA($G$120:$CE$120)-COUNTA($G$120:K$120)+1)-OFFSET(K136,,,,COUNTA($G$120:$CE$120)-COUNTA($G$120:K$120)+1))*(1+discount_rate),0)</f>
        <v>0</v>
      </c>
      <c r="L170" s="1" cm="1">
        <f t="array" aca="1" ref="L170" ca="1">IF(AND($B170=L$28,$B170=$B171-1),NPV(discount_rate,OFFSET(L135,,,,COUNTA($G$120:$CE$120)-COUNTA($G$120:L$120)+1)-OFFSET(L136,,,,COUNTA($G$120:$CE$120)-COUNTA($G$120:L$120)+1))*(1+discount_rate),0)</f>
        <v>0</v>
      </c>
      <c r="M170" s="1" cm="1">
        <f t="array" aca="1" ref="M170" ca="1">IF(AND($B170=M$28,$B170=$B171-1),NPV(discount_rate,OFFSET(M135,,,,COUNTA($G$120:$CE$120)-COUNTA($G$120:M$120)+1)-OFFSET(M136,,,,COUNTA($G$120:$CE$120)-COUNTA($G$120:M$120)+1))*(1+discount_rate),0)</f>
        <v>0</v>
      </c>
      <c r="N170" s="1" cm="1">
        <f t="array" aca="1" ref="N170" ca="1">IF(AND($B170=N$28,$B170=$B171-1),NPV(discount_rate,OFFSET(N135,,,,COUNTA($G$120:$CE$120)-COUNTA($G$120:N$120)+1)-OFFSET(N136,,,,COUNTA($G$120:$CE$120)-COUNTA($G$120:N$120)+1))*(1+discount_rate),0)</f>
        <v>0</v>
      </c>
      <c r="O170" s="1" cm="1">
        <f t="array" aca="1" ref="O170" ca="1">IF(AND($B170=O$28,$B170=$B171-1),NPV(discount_rate,OFFSET(O135,,,,COUNTA($G$120:$CE$120)-COUNTA($G$120:O$120)+1)-OFFSET(O136,,,,COUNTA($G$120:$CE$120)-COUNTA($G$120:O$120)+1))*(1+discount_rate),0)</f>
        <v>0</v>
      </c>
      <c r="P170" s="1" cm="1">
        <f t="array" aca="1" ref="P170" ca="1">IF(AND($B170=P$28,$B170=$B171-1),NPV(discount_rate,OFFSET(P135,,,,COUNTA($G$120:$CE$120)-COUNTA($G$120:P$120)+1)-OFFSET(P136,,,,COUNTA($G$120:$CE$120)-COUNTA($G$120:P$120)+1))*(1+discount_rate),0)</f>
        <v>0</v>
      </c>
      <c r="Q170" s="1" cm="1">
        <f t="array" aca="1" ref="Q170" ca="1">IF(AND($B170=Q$28,$B170=$B171-1),NPV(discount_rate,OFFSET(Q135,,,,COUNTA($G$120:$CE$120)-COUNTA($G$120:Q$120)+1)-OFFSET(Q136,,,,COUNTA($G$120:$CE$120)-COUNTA($G$120:Q$120)+1))*(1+discount_rate),0)</f>
        <v>0</v>
      </c>
      <c r="R170" s="1" cm="1">
        <f t="array" aca="1" ref="R170" ca="1">IF(AND($B170=R$28,$B170=$B171-1),NPV(discount_rate,OFFSET(R135,,,,COUNTA($G$120:$CE$120)-COUNTA($G$120:R$120)+1)-OFFSET(R136,,,,COUNTA($G$120:$CE$120)-COUNTA($G$120:R$120)+1))*(1+discount_rate),0)</f>
        <v>0</v>
      </c>
      <c r="S170" s="1" cm="1">
        <f t="array" aca="1" ref="S170" ca="1">IF(AND($B170=S$28,$B170=$B171-1),NPV(discount_rate,OFFSET(S135,,,,COUNTA($G$120:$CE$120)-COUNTA($G$120:S$120)+1)-OFFSET(S136,,,,COUNTA($G$120:$CE$120)-COUNTA($G$120:S$120)+1))*(1+discount_rate),0)</f>
        <v>0</v>
      </c>
      <c r="T170" s="1" cm="1">
        <f t="array" aca="1" ref="T170" ca="1">IF(AND($B170=T$28,$B170=$B171-1),NPV(discount_rate,OFFSET(T135,,,,COUNTA($G$120:$CE$120)-COUNTA($G$120:T$120)+1)-OFFSET(T136,,,,COUNTA($G$120:$CE$120)-COUNTA($G$120:T$120)+1))*(1+discount_rate),0)</f>
        <v>0</v>
      </c>
      <c r="U170" s="1" cm="1">
        <f t="array" aca="1" ref="U170" ca="1">IF(AND($B170=U$28,$B170=$B171-1),NPV(discount_rate,OFFSET(U135,,,,COUNTA($G$120:$CE$120)-COUNTA($G$120:U$120)+1)-OFFSET(U136,,,,COUNTA($G$120:$CE$120)-COUNTA($G$120:U$120)+1))*(1+discount_rate),0)</f>
        <v>0</v>
      </c>
      <c r="V170" s="1" cm="1">
        <f t="array" aca="1" ref="V170" ca="1">IF(AND($B170=V$28,$B170=$B171-1),NPV(discount_rate,OFFSET(V135,,,,COUNTA($G$120:$CE$120)-COUNTA($G$120:V$120)+1)-OFFSET(V136,,,,COUNTA($G$120:$CE$120)-COUNTA($G$120:V$120)+1))*(1+discount_rate),0)</f>
        <v>424.2583570971434</v>
      </c>
      <c r="W170" s="1" cm="1">
        <f t="array" aca="1" ref="W170" ca="1">IF(AND($B170=W$28,$B170=$B171-1),NPV(discount_rate,OFFSET(W135,,,,COUNTA($G$120:$CE$120)-COUNTA($G$120:W$120)+1)-OFFSET(W136,,,,COUNTA($G$120:$CE$120)-COUNTA($G$120:W$120)+1))*(1+discount_rate),0)</f>
        <v>0</v>
      </c>
      <c r="X170" s="1" cm="1">
        <f t="array" aca="1" ref="X170" ca="1">IF(AND($B170=X$28,$B170=$B171-1),NPV(discount_rate,OFFSET(X135,,,,COUNTA($G$120:$CE$120)-COUNTA($G$120:X$120)+1)-OFFSET(X136,,,,COUNTA($G$120:$CE$120)-COUNTA($G$120:X$120)+1))*(1+discount_rate),0)</f>
        <v>0</v>
      </c>
      <c r="Y170" s="1" cm="1">
        <f t="array" aca="1" ref="Y170" ca="1">IF(AND($B170=Y$28,$B170=$B171-1),NPV(discount_rate,OFFSET(Y135,,,,COUNTA($G$120:$CE$120)-COUNTA($G$120:Y$120)+1)-OFFSET(Y136,,,,COUNTA($G$120:$CE$120)-COUNTA($G$120:Y$120)+1))*(1+discount_rate),0)</f>
        <v>0</v>
      </c>
      <c r="Z170" s="1" cm="1">
        <f t="array" aca="1" ref="Z170" ca="1">IF(AND($B170=Z$28,$B170=$B171-1),NPV(discount_rate,OFFSET(Z135,,,,COUNTA($G$120:$CE$120)-COUNTA($G$120:Z$120)+1)-OFFSET(Z136,,,,COUNTA($G$120:$CE$120)-COUNTA($G$120:Z$120)+1))*(1+discount_rate),0)</f>
        <v>0</v>
      </c>
      <c r="AA170" s="1" cm="1">
        <f t="array" aca="1" ref="AA170" ca="1">IF(AND($B170=AA$28,$B170=$B171-1),NPV(discount_rate,OFFSET(AA135,,,,COUNTA($G$120:$CE$120)-COUNTA($G$120:AA$120)+1)-OFFSET(AA136,,,,COUNTA($G$120:$CE$120)-COUNTA($G$120:AA$120)+1))*(1+discount_rate),0)</f>
        <v>0</v>
      </c>
      <c r="AB170" s="1" cm="1">
        <f t="array" aca="1" ref="AB170" ca="1">IF(AND($B170=AB$28,$B170=$B171-1),NPV(discount_rate,OFFSET(AB135,,,,COUNTA($G$120:$CE$120)-COUNTA($G$120:AB$120)+1)-OFFSET(AB136,,,,COUNTA($G$120:$CE$120)-COUNTA($G$120:AB$120)+1))*(1+discount_rate),0)</f>
        <v>0</v>
      </c>
      <c r="AC170" s="1" cm="1">
        <f t="array" aca="1" ref="AC170" ca="1">IF(AND($B170=AC$28,$B170=$B171-1),NPV(discount_rate,OFFSET(AC135,,,,COUNTA($G$120:$CE$120)-COUNTA($G$120:AC$120)+1)-OFFSET(AC136,,,,COUNTA($G$120:$CE$120)-COUNTA($G$120:AC$120)+1))*(1+discount_rate),0)</f>
        <v>0</v>
      </c>
      <c r="AD170" s="1" cm="1">
        <f t="array" aca="1" ref="AD170" ca="1">IF(AND($B170=AD$28,$B170=$B171-1),NPV(discount_rate,OFFSET(AD135,,,,COUNTA($G$120:$CE$120)-COUNTA($G$120:AD$120)+1)-OFFSET(AD136,,,,COUNTA($G$120:$CE$120)-COUNTA($G$120:AD$120)+1))*(1+discount_rate),0)</f>
        <v>0</v>
      </c>
      <c r="AE170" s="1" cm="1">
        <f t="array" aca="1" ref="AE170" ca="1">IF(AND($B170=AE$28,$B170=$B171-1),NPV(discount_rate,OFFSET(AE135,,,,COUNTA($G$120:$CE$120)-COUNTA($G$120:AE$120)+1)-OFFSET(AE136,,,,COUNTA($G$120:$CE$120)-COUNTA($G$120:AE$120)+1))*(1+discount_rate),0)</f>
        <v>0</v>
      </c>
      <c r="AF170" s="1" cm="1">
        <f t="array" aca="1" ref="AF170" ca="1">IF(AND($B170=AF$28,$B170=$B171-1),NPV(discount_rate,OFFSET(AF135,,,,COUNTA($G$120:$CE$120)-COUNTA($G$120:AF$120)+1)-OFFSET(AF136,,,,COUNTA($G$120:$CE$120)-COUNTA($G$120:AF$120)+1))*(1+discount_rate),0)</f>
        <v>0</v>
      </c>
      <c r="AG170" s="1" cm="1">
        <f t="array" aca="1" ref="AG170" ca="1">IF(AND($B170=AG$28,$B170=$B171-1),NPV(discount_rate,OFFSET(AG135,,,,COUNTA($G$120:$CE$120)-COUNTA($G$120:AG$120)+1)-OFFSET(AG136,,,,COUNTA($G$120:$CE$120)-COUNTA($G$120:AG$120)+1))*(1+discount_rate),0)</f>
        <v>0</v>
      </c>
      <c r="AH170" s="1" cm="1">
        <f t="array" aca="1" ref="AH170" ca="1">IF(AND($B170=AH$28,$B170=$B171-1),NPV(discount_rate,OFFSET(AH135,,,,COUNTA($G$120:$CE$120)-COUNTA($G$120:AH$120)+1)-OFFSET(AH136,,,,COUNTA($G$120:$CE$120)-COUNTA($G$120:AH$120)+1))*(1+discount_rate),0)</f>
        <v>0</v>
      </c>
      <c r="AI170" s="1" cm="1">
        <f t="array" aca="1" ref="AI170" ca="1">IF(AND($B170=AI$28,$B170=$B171-1),NPV(discount_rate,OFFSET(AI135,,,,COUNTA($G$120:$CE$120)-COUNTA($G$120:AI$120)+1)-OFFSET(AI136,,,,COUNTA($G$120:$CE$120)-COUNTA($G$120:AI$120)+1))*(1+discount_rate),0)</f>
        <v>0</v>
      </c>
      <c r="AJ170" s="1" cm="1">
        <f t="array" aca="1" ref="AJ170" ca="1">IF(AND($B170=AJ$28,$B170=$B171-1),NPV(discount_rate,OFFSET(AJ135,,,,COUNTA($G$120:$CE$120)-COUNTA($G$120:AJ$120)+1)-OFFSET(AJ136,,,,COUNTA($G$120:$CE$120)-COUNTA($G$120:AJ$120)+1))*(1+discount_rate),0)</f>
        <v>0</v>
      </c>
      <c r="AK170" s="1" cm="1">
        <f t="array" aca="1" ref="AK170" ca="1">IF(AND($B170=AK$28,$B170=$B171-1),NPV(discount_rate,OFFSET(AK135,,,,COUNTA($G$120:$CE$120)-COUNTA($G$120:AK$120)+1)-OFFSET(AK136,,,,COUNTA($G$120:$CE$120)-COUNTA($G$120:AK$120)+1))*(1+discount_rate),0)</f>
        <v>0</v>
      </c>
      <c r="AL170" s="1" cm="1">
        <f t="array" aca="1" ref="AL170" ca="1">IF(AND($B170=AL$28,$B170=$B171-1),NPV(discount_rate,OFFSET(AL135,,,,COUNTA($G$120:$CE$120)-COUNTA($G$120:AL$120)+1)-OFFSET(AL136,,,,COUNTA($G$120:$CE$120)-COUNTA($G$120:AL$120)+1))*(1+discount_rate),0)</f>
        <v>0</v>
      </c>
      <c r="AM170" s="1" cm="1">
        <f t="array" aca="1" ref="AM170" ca="1">IF(AND($B170=AM$28,$B170=$B171-1),NPV(discount_rate,OFFSET(AM135,,,,COUNTA($G$120:$CE$120)-COUNTA($G$120:AM$120)+1)-OFFSET(AM136,,,,COUNTA($G$120:$CE$120)-COUNTA($G$120:AM$120)+1))*(1+discount_rate),0)</f>
        <v>0</v>
      </c>
      <c r="AN170" s="1" cm="1">
        <f t="array" aca="1" ref="AN170" ca="1">IF(AND($B170=AN$28,$B170=$B171-1),NPV(discount_rate,OFFSET(AN135,,,,COUNTA($G$120:$CE$120)-COUNTA($G$120:AN$120)+1)-OFFSET(AN136,,,,COUNTA($G$120:$CE$120)-COUNTA($G$120:AN$120)+1))*(1+discount_rate),0)</f>
        <v>0</v>
      </c>
      <c r="AO170" s="1" cm="1">
        <f t="array" aca="1" ref="AO170" ca="1">IF(AND($B170=AO$28,$B170=$B171-1),NPV(discount_rate,OFFSET(AO135,,,,COUNTA($G$120:$CE$120)-COUNTA($G$120:AO$120)+1)-OFFSET(AO136,,,,COUNTA($G$120:$CE$120)-COUNTA($G$120:AO$120)+1))*(1+discount_rate),0)</f>
        <v>0</v>
      </c>
      <c r="AP170" s="1" cm="1">
        <f t="array" aca="1" ref="AP170" ca="1">IF(AND($B170=AP$28,$B170=$B171-1),NPV(discount_rate,OFFSET(AP135,,,,COUNTA($G$120:$CE$120)-COUNTA($G$120:AP$120)+1)-OFFSET(AP136,,,,COUNTA($G$120:$CE$120)-COUNTA($G$120:AP$120)+1))*(1+discount_rate),0)</f>
        <v>0</v>
      </c>
      <c r="AQ170" s="1" cm="1">
        <f t="array" aca="1" ref="AQ170" ca="1">IF(AND($B170=AQ$28,$B170=$B171-1),NPV(discount_rate,OFFSET(AQ135,,,,COUNTA($G$120:$CE$120)-COUNTA($G$120:AQ$120)+1)-OFFSET(AQ136,,,,COUNTA($G$120:$CE$120)-COUNTA($G$120:AQ$120)+1))*(1+discount_rate),0)</f>
        <v>0</v>
      </c>
      <c r="AR170" s="1" cm="1">
        <f t="array" aca="1" ref="AR170" ca="1">IF(AND($B170=AR$28,$B170=$B171-1),NPV(discount_rate,OFFSET(AR135,,,,COUNTA($G$120:$CE$120)-COUNTA($G$120:AR$120)+1)-OFFSET(AR136,,,,COUNTA($G$120:$CE$120)-COUNTA($G$120:AR$120)+1))*(1+discount_rate),0)</f>
        <v>0</v>
      </c>
      <c r="AS170" s="1" cm="1">
        <f t="array" aca="1" ref="AS170" ca="1">IF(AND($B170=AS$28,$B170=$B171-1),NPV(discount_rate,OFFSET(AS135,,,,COUNTA($G$120:$CE$120)-COUNTA($G$120:AS$120)+1)-OFFSET(AS136,,,,COUNTA($G$120:$CE$120)-COUNTA($G$120:AS$120)+1))*(1+discount_rate),0)</f>
        <v>0</v>
      </c>
      <c r="AT170" s="1" cm="1">
        <f t="array" aca="1" ref="AT170" ca="1">IF(AND($B170=AT$28,$B170=$B171-1),NPV(discount_rate,OFFSET(AT135,,,,COUNTA($G$120:$CE$120)-COUNTA($G$120:AT$120)+1)-OFFSET(AT136,,,,COUNTA($G$120:$CE$120)-COUNTA($G$120:AT$120)+1))*(1+discount_rate),0)</f>
        <v>0</v>
      </c>
      <c r="AU170" s="1" cm="1">
        <f t="array" aca="1" ref="AU170" ca="1">IF(AND($B170=AU$28,$B170=$B171-1),NPV(discount_rate,OFFSET(AU135,,,,COUNTA($G$120:$CE$120)-COUNTA($G$120:AU$120)+1)-OFFSET(AU136,,,,COUNTA($G$120:$CE$120)-COUNTA($G$120:AU$120)+1))*(1+discount_rate),0)</f>
        <v>0</v>
      </c>
      <c r="AV170" s="1" cm="1">
        <f t="array" aca="1" ref="AV170" ca="1">IF(AND($B170=AV$28,$B170=$B171-1),NPV(discount_rate,OFFSET(AV135,,,,COUNTA($G$120:$CE$120)-COUNTA($G$120:AV$120)+1)-OFFSET(AV136,,,,COUNTA($G$120:$CE$120)-COUNTA($G$120:AV$120)+1))*(1+discount_rate),0)</f>
        <v>0</v>
      </c>
      <c r="AW170" s="1" cm="1">
        <f t="array" aca="1" ref="AW170" ca="1">IF(AND($B170=AW$28,$B170=$B171-1),NPV(discount_rate,OFFSET(AW135,,,,COUNTA($G$120:$CE$120)-COUNTA($G$120:AW$120)+1)-OFFSET(AW136,,,,COUNTA($G$120:$CE$120)-COUNTA($G$120:AW$120)+1))*(1+discount_rate),0)</f>
        <v>0</v>
      </c>
      <c r="AX170" s="1" cm="1">
        <f t="array" aca="1" ref="AX170" ca="1">IF(AND($B170=AX$28,$B170=$B171-1),NPV(discount_rate,OFFSET(AX135,,,,COUNTA($G$120:$CE$120)-COUNTA($G$120:AX$120)+1)-OFFSET(AX136,,,,COUNTA($G$120:$CE$120)-COUNTA($G$120:AX$120)+1))*(1+discount_rate),0)</f>
        <v>0</v>
      </c>
      <c r="AY170" s="1" cm="1">
        <f t="array" aca="1" ref="AY170" ca="1">IF(AND($B170=AY$28,$B170=$B171-1),NPV(discount_rate,OFFSET(AY135,,,,COUNTA($G$120:$CE$120)-COUNTA($G$120:AY$120)+1)-OFFSET(AY136,,,,COUNTA($G$120:$CE$120)-COUNTA($G$120:AY$120)+1))*(1+discount_rate),0)</f>
        <v>0</v>
      </c>
      <c r="AZ170" s="1" cm="1">
        <f t="array" aca="1" ref="AZ170" ca="1">IF(AND($B170=AZ$28,$B170=$B171-1),NPV(discount_rate,OFFSET(AZ135,,,,COUNTA($G$120:$CE$120)-COUNTA($G$120:AZ$120)+1)-OFFSET(AZ136,,,,COUNTA($G$120:$CE$120)-COUNTA($G$120:AZ$120)+1))*(1+discount_rate),0)</f>
        <v>0</v>
      </c>
      <c r="BA170" s="1" cm="1">
        <f t="array" aca="1" ref="BA170" ca="1">IF(AND($B170=BA$28,$B170=$B171-1),NPV(discount_rate,OFFSET(BA135,,,,COUNTA($G$120:$CE$120)-COUNTA($G$120:BA$120)+1)-OFFSET(BA136,,,,COUNTA($G$120:$CE$120)-COUNTA($G$120:BA$120)+1))*(1+discount_rate),0)</f>
        <v>0</v>
      </c>
      <c r="BB170" s="1" cm="1">
        <f t="array" aca="1" ref="BB170" ca="1">IF(AND($B170=BB$28,$B170=$B171-1),NPV(discount_rate,OFFSET(BB135,,,,COUNTA($G$120:$CE$120)-COUNTA($G$120:BB$120)+1)-OFFSET(BB136,,,,COUNTA($G$120:$CE$120)-COUNTA($G$120:BB$120)+1))*(1+discount_rate),0)</f>
        <v>0</v>
      </c>
      <c r="BC170" s="1" cm="1">
        <f t="array" aca="1" ref="BC170" ca="1">IF(AND($B170=BC$28,$B170=$B171-1),NPV(discount_rate,OFFSET(BC135,,,,COUNTA($G$120:$CE$120)-COUNTA($G$120:BC$120)+1)-OFFSET(BC136,,,,COUNTA($G$120:$CE$120)-COUNTA($G$120:BC$120)+1))*(1+discount_rate),0)</f>
        <v>0</v>
      </c>
      <c r="BD170" s="1" cm="1">
        <f t="array" aca="1" ref="BD170" ca="1">IF(AND($B170=BD$28,$B170=$B171-1),NPV(discount_rate,OFFSET(BD135,,,,COUNTA($G$120:$CE$120)-COUNTA($G$120:BD$120)+1)-OFFSET(BD136,,,,COUNTA($G$120:$CE$120)-COUNTA($G$120:BD$120)+1))*(1+discount_rate),0)</f>
        <v>0</v>
      </c>
      <c r="BE170" s="1" cm="1">
        <f t="array" aca="1" ref="BE170" ca="1">IF(AND($B170=BE$28,$B170=$B171-1),NPV(discount_rate,OFFSET(BE135,,,,COUNTA($G$120:$CE$120)-COUNTA($G$120:BE$120)+1)-OFFSET(BE136,,,,COUNTA($G$120:$CE$120)-COUNTA($G$120:BE$120)+1))*(1+discount_rate),0)</f>
        <v>0</v>
      </c>
      <c r="BF170" s="1" cm="1">
        <f t="array" aca="1" ref="BF170" ca="1">IF(AND($B170=BF$28,$B170=$B171-1),NPV(discount_rate,OFFSET(BF135,,,,COUNTA($G$120:$CE$120)-COUNTA($G$120:BF$120)+1)-OFFSET(BF136,,,,COUNTA($G$120:$CE$120)-COUNTA($G$120:BF$120)+1))*(1+discount_rate),0)</f>
        <v>0</v>
      </c>
      <c r="BG170" s="1" cm="1">
        <f t="array" aca="1" ref="BG170" ca="1">IF(AND($B170=BG$28,$B170=$B171-1),NPV(discount_rate,OFFSET(BG135,,,,COUNTA($G$120:$CE$120)-COUNTA($G$120:BG$120)+1)-OFFSET(BG136,,,,COUNTA($G$120:$CE$120)-COUNTA($G$120:BG$120)+1))*(1+discount_rate),0)</f>
        <v>0</v>
      </c>
      <c r="BH170" s="1" cm="1">
        <f t="array" aca="1" ref="BH170" ca="1">IF(AND($B170=BH$28,$B170=$B171-1),NPV(discount_rate,OFFSET(BH135,,,,COUNTA($G$120:$CE$120)-COUNTA($G$120:BH$120)+1)-OFFSET(BH136,,,,COUNTA($G$120:$CE$120)-COUNTA($G$120:BH$120)+1))*(1+discount_rate),0)</f>
        <v>0</v>
      </c>
      <c r="BI170" s="1" cm="1">
        <f t="array" aca="1" ref="BI170" ca="1">IF(AND($B170=BI$28,$B170=$B171-1),NPV(discount_rate,OFFSET(BI135,,,,COUNTA($G$120:$CE$120)-COUNTA($G$120:BI$120)+1)-OFFSET(BI136,,,,COUNTA($G$120:$CE$120)-COUNTA($G$120:BI$120)+1))*(1+discount_rate),0)</f>
        <v>0</v>
      </c>
      <c r="BJ170" s="1" cm="1">
        <f t="array" aca="1" ref="BJ170" ca="1">IF(AND($B170=BJ$28,$B170=$B171-1),NPV(discount_rate,OFFSET(BJ135,,,,COUNTA($G$120:$CE$120)-COUNTA($G$120:BJ$120)+1)-OFFSET(BJ136,,,,COUNTA($G$120:$CE$120)-COUNTA($G$120:BJ$120)+1))*(1+discount_rate),0)</f>
        <v>0</v>
      </c>
      <c r="BK170" s="1" cm="1">
        <f t="array" aca="1" ref="BK170" ca="1">IF(AND($B170=BK$28,$B170=$B171-1),NPV(discount_rate,OFFSET(BK135,,,,COUNTA($G$120:$CE$120)-COUNTA($G$120:BK$120)+1)-OFFSET(BK136,,,,COUNTA($G$120:$CE$120)-COUNTA($G$120:BK$120)+1))*(1+discount_rate),0)</f>
        <v>0</v>
      </c>
      <c r="BL170" s="1" cm="1">
        <f t="array" aca="1" ref="BL170" ca="1">IF(AND($B170=BL$28,$B170=$B171-1),NPV(discount_rate,OFFSET(BL135,,,,COUNTA($G$120:$CE$120)-COUNTA($G$120:BL$120)+1)-OFFSET(BL136,,,,COUNTA($G$120:$CE$120)-COUNTA($G$120:BL$120)+1))*(1+discount_rate),0)</f>
        <v>0</v>
      </c>
      <c r="BM170" s="1" cm="1">
        <f t="array" aca="1" ref="BM170" ca="1">IF(AND($B170=BM$28,$B170=$B171-1),NPV(discount_rate,OFFSET(BM135,,,,COUNTA($G$120:$CE$120)-COUNTA($G$120:BM$120)+1)-OFFSET(BM136,,,,COUNTA($G$120:$CE$120)-COUNTA($G$120:BM$120)+1))*(1+discount_rate),0)</f>
        <v>0</v>
      </c>
      <c r="BN170" s="1" cm="1">
        <f t="array" aca="1" ref="BN170" ca="1">IF(AND($B170=BN$28,$B170=$B171-1),NPV(discount_rate,OFFSET(BN135,,,,COUNTA($G$120:$CE$120)-COUNTA($G$120:BN$120)+1)-OFFSET(BN136,,,,COUNTA($G$120:$CE$120)-COUNTA($G$120:BN$120)+1))*(1+discount_rate),0)</f>
        <v>0</v>
      </c>
      <c r="BO170" s="1" cm="1">
        <f t="array" aca="1" ref="BO170" ca="1">IF(AND($B170=BO$28,$B170=$B171-1),NPV(discount_rate,OFFSET(BO135,,,,COUNTA($G$120:$CE$120)-COUNTA($G$120:BO$120)+1)-OFFSET(BO136,,,,COUNTA($G$120:$CE$120)-COUNTA($G$120:BO$120)+1))*(1+discount_rate),0)</f>
        <v>0</v>
      </c>
      <c r="BP170" s="1" cm="1">
        <f t="array" aca="1" ref="BP170" ca="1">IF(AND($B170=BP$28,$B170=$B171-1),NPV(discount_rate,OFFSET(BP135,,,,COUNTA($G$120:$CE$120)-COUNTA($G$120:BP$120)+1)-OFFSET(BP136,,,,COUNTA($G$120:$CE$120)-COUNTA($G$120:BP$120)+1))*(1+discount_rate),0)</f>
        <v>0</v>
      </c>
      <c r="BQ170" s="1" cm="1">
        <f t="array" aca="1" ref="BQ170" ca="1">IF(AND($B170=BQ$28,$B170=$B171-1),NPV(discount_rate,OFFSET(BQ135,,,,COUNTA($G$120:$CE$120)-COUNTA($G$120:BQ$120)+1)-OFFSET(BQ136,,,,COUNTA($G$120:$CE$120)-COUNTA($G$120:BQ$120)+1))*(1+discount_rate),0)</f>
        <v>0</v>
      </c>
      <c r="BR170" s="1" cm="1">
        <f t="array" aca="1" ref="BR170" ca="1">IF(AND($B170=BR$28,$B170=$B171-1),NPV(discount_rate,OFFSET(BR135,,,,COUNTA($G$120:$CE$120)-COUNTA($G$120:BR$120)+1)-OFFSET(BR136,,,,COUNTA($G$120:$CE$120)-COUNTA($G$120:BR$120)+1))*(1+discount_rate),0)</f>
        <v>0</v>
      </c>
      <c r="BS170" s="1" cm="1">
        <f t="array" aca="1" ref="BS170" ca="1">IF(AND($B170=BS$28,$B170=$B171-1),NPV(discount_rate,OFFSET(BS135,,,,COUNTA($G$120:$CE$120)-COUNTA($G$120:BS$120)+1)-OFFSET(BS136,,,,COUNTA($G$120:$CE$120)-COUNTA($G$120:BS$120)+1))*(1+discount_rate),0)</f>
        <v>0</v>
      </c>
      <c r="BT170" s="1" cm="1">
        <f t="array" aca="1" ref="BT170" ca="1">IF(AND($B170=BT$28,$B170=$B171-1),NPV(discount_rate,OFFSET(BT135,,,,COUNTA($G$120:$CE$120)-COUNTA($G$120:BT$120)+1)-OFFSET(BT136,,,,COUNTA($G$120:$CE$120)-COUNTA($G$120:BT$120)+1))*(1+discount_rate),0)</f>
        <v>0</v>
      </c>
      <c r="BU170" s="1" cm="1">
        <f t="array" aca="1" ref="BU170" ca="1">IF(AND($B170=BU$28,$B170=$B171-1),NPV(discount_rate,OFFSET(BU135,,,,COUNTA($G$120:$CE$120)-COUNTA($G$120:BU$120)+1)-OFFSET(BU136,,,,COUNTA($G$120:$CE$120)-COUNTA($G$120:BU$120)+1))*(1+discount_rate),0)</f>
        <v>0</v>
      </c>
      <c r="BV170" s="1" cm="1">
        <f t="array" aca="1" ref="BV170" ca="1">IF(AND($B170=BV$28,$B170=$B171-1),NPV(discount_rate,OFFSET(BV135,,,,COUNTA($G$120:$CE$120)-COUNTA($G$120:BV$120)+1)-OFFSET(BV136,,,,COUNTA($G$120:$CE$120)-COUNTA($G$120:BV$120)+1))*(1+discount_rate),0)</f>
        <v>0</v>
      </c>
      <c r="BW170" s="1" cm="1">
        <f t="array" aca="1" ref="BW170" ca="1">IF(AND($B170=BW$28,$B170=$B171-1),NPV(discount_rate,OFFSET(BW135,,,,COUNTA($G$120:$CE$120)-COUNTA($G$120:BW$120)+1)-OFFSET(BW136,,,,COUNTA($G$120:$CE$120)-COUNTA($G$120:BW$120)+1))*(1+discount_rate),0)</f>
        <v>0</v>
      </c>
      <c r="BX170" s="1" cm="1">
        <f t="array" aca="1" ref="BX170" ca="1">IF(AND($B170=BX$28,$B170=$B171-1),NPV(discount_rate,OFFSET(BX135,,,,COUNTA($G$120:$CE$120)-COUNTA($G$120:BX$120)+1)-OFFSET(BX136,,,,COUNTA($G$120:$CE$120)-COUNTA($G$120:BX$120)+1))*(1+discount_rate),0)</f>
        <v>0</v>
      </c>
      <c r="BY170" s="1" cm="1">
        <f t="array" aca="1" ref="BY170" ca="1">IF(AND($B170=BY$28,$B170=$B171-1),NPV(discount_rate,OFFSET(BY135,,,,COUNTA($G$120:$CE$120)-COUNTA($G$120:BY$120)+1)-OFFSET(BY136,,,,COUNTA($G$120:$CE$120)-COUNTA($G$120:BY$120)+1))*(1+discount_rate),0)</f>
        <v>0</v>
      </c>
      <c r="BZ170" s="1" cm="1">
        <f t="array" aca="1" ref="BZ170" ca="1">IF(AND($B170=BZ$28,$B170=$B171-1),NPV(discount_rate,OFFSET(BZ135,,,,COUNTA($G$120:$CE$120)-COUNTA($G$120:BZ$120)+1)-OFFSET(BZ136,,,,COUNTA($G$120:$CE$120)-COUNTA($G$120:BZ$120)+1))*(1+discount_rate),0)</f>
        <v>0</v>
      </c>
      <c r="CA170" s="1" cm="1">
        <f t="array" aca="1" ref="CA170" ca="1">IF(AND($B170=CA$28,$B170=$B171-1),NPV(discount_rate,OFFSET(CA135,,,,COUNTA($G$120:$CE$120)-COUNTA($G$120:CA$120)+1)-OFFSET(CA136,,,,COUNTA($G$120:$CE$120)-COUNTA($G$120:CA$120)+1))*(1+discount_rate),0)</f>
        <v>0</v>
      </c>
      <c r="CB170" s="1" cm="1">
        <f t="array" aca="1" ref="CB170" ca="1">IF(AND($B170=CB$28,$B170=$B171-1),NPV(discount_rate,OFFSET(CB135,,,,COUNTA($G$120:$CE$120)-COUNTA($G$120:CB$120)+1)-OFFSET(CB136,,,,COUNTA($G$120:$CE$120)-COUNTA($G$120:CB$120)+1))*(1+discount_rate),0)</f>
        <v>0</v>
      </c>
      <c r="CC170" s="1" cm="1">
        <f t="array" aca="1" ref="CC170" ca="1">IF(AND($B170=CC$28,$B170=$B171-1),NPV(discount_rate,OFFSET(CC135,,,,COUNTA($G$120:$CE$120)-COUNTA($G$120:CC$120)+1)-OFFSET(CC136,,,,COUNTA($G$120:$CE$120)-COUNTA($G$120:CC$120)+1))*(1+discount_rate),0)</f>
        <v>0</v>
      </c>
      <c r="CD170" s="1" cm="1">
        <f t="array" aca="1" ref="CD170" ca="1">IF(AND($B170=CD$28,$B170=$B171-1),NPV(discount_rate,OFFSET(CD135,,,,COUNTA($G$120:$CE$120)-COUNTA($G$120:CD$120)+1)-OFFSET(CD136,,,,COUNTA($G$120:$CE$120)-COUNTA($G$120:CD$120)+1))*(1+discount_rate),0)</f>
        <v>0</v>
      </c>
      <c r="CE170" s="1" cm="1">
        <f t="array" aca="1" ref="CE170" ca="1">IF(AND($B170=CE$28,$B170=$B171-1),NPV(discount_rate,OFFSET(CE135,,,,COUNTA($G$120:$CE$120)-COUNTA($G$120:CE$120)+1)-OFFSET(CE136,,,,COUNTA($G$120:$CE$120)-COUNTA($G$120:CE$120)+1))*(1+discount_rate),0)</f>
        <v>0</v>
      </c>
    </row>
    <row r="171" spans="2:83" x14ac:dyDescent="0.35">
      <c r="B171">
        <f t="shared" si="131"/>
        <v>2040</v>
      </c>
      <c r="D171" t="s">
        <v>29</v>
      </c>
      <c r="G171" s="1" cm="1">
        <f t="array" aca="1" ref="G171" ca="1">IF(AND($B171=G$28,$B171=$B172-1),NPV(discount_rate,OFFSET(G136,,,,COUNTA($G$120:$CE$120)-COUNTA($G$120:G$120)+1)-OFFSET(G137,,,,COUNTA($G$120:$CE$120)-COUNTA($G$120:G$120)+1))*(1+discount_rate),0)</f>
        <v>0</v>
      </c>
      <c r="H171" s="1" cm="1">
        <f t="array" aca="1" ref="H171" ca="1">IF(AND($B171=H$28,$B171=$B172-1),NPV(discount_rate,OFFSET(H136,,,,COUNTA($G$120:$CE$120)-COUNTA($G$120:H$120)+1)-OFFSET(H137,,,,COUNTA($G$120:$CE$120)-COUNTA($G$120:H$120)+1))*(1+discount_rate),0)</f>
        <v>0</v>
      </c>
      <c r="I171" s="1" cm="1">
        <f t="array" aca="1" ref="I171" ca="1">IF(AND($B171=I$28,$B171=$B172-1),NPV(discount_rate,OFFSET(I136,,,,COUNTA($G$120:$CE$120)-COUNTA($G$120:I$120)+1)-OFFSET(I137,,,,COUNTA($G$120:$CE$120)-COUNTA($G$120:I$120)+1))*(1+discount_rate),0)</f>
        <v>0</v>
      </c>
      <c r="J171" s="1" cm="1">
        <f t="array" aca="1" ref="J171" ca="1">IF(AND($B171=J$28,$B171=$B172-1),NPV(discount_rate,OFFSET(J136,,,,COUNTA($G$120:$CE$120)-COUNTA($G$120:J$120)+1)-OFFSET(J137,,,,COUNTA($G$120:$CE$120)-COUNTA($G$120:J$120)+1))*(1+discount_rate),0)</f>
        <v>0</v>
      </c>
      <c r="K171" s="1" cm="1">
        <f t="array" aca="1" ref="K171" ca="1">IF(AND($B171=K$28,$B171=$B172-1),NPV(discount_rate,OFFSET(K136,,,,COUNTA($G$120:$CE$120)-COUNTA($G$120:K$120)+1)-OFFSET(K137,,,,COUNTA($G$120:$CE$120)-COUNTA($G$120:K$120)+1))*(1+discount_rate),0)</f>
        <v>0</v>
      </c>
      <c r="L171" s="1" cm="1">
        <f t="array" aca="1" ref="L171" ca="1">IF(AND($B171=L$28,$B171=$B172-1),NPV(discount_rate,OFFSET(L136,,,,COUNTA($G$120:$CE$120)-COUNTA($G$120:L$120)+1)-OFFSET(L137,,,,COUNTA($G$120:$CE$120)-COUNTA($G$120:L$120)+1))*(1+discount_rate),0)</f>
        <v>0</v>
      </c>
      <c r="M171" s="1" cm="1">
        <f t="array" aca="1" ref="M171" ca="1">IF(AND($B171=M$28,$B171=$B172-1),NPV(discount_rate,OFFSET(M136,,,,COUNTA($G$120:$CE$120)-COUNTA($G$120:M$120)+1)-OFFSET(M137,,,,COUNTA($G$120:$CE$120)-COUNTA($G$120:M$120)+1))*(1+discount_rate),0)</f>
        <v>0</v>
      </c>
      <c r="N171" s="1" cm="1">
        <f t="array" aca="1" ref="N171" ca="1">IF(AND($B171=N$28,$B171=$B172-1),NPV(discount_rate,OFFSET(N136,,,,COUNTA($G$120:$CE$120)-COUNTA($G$120:N$120)+1)-OFFSET(N137,,,,COUNTA($G$120:$CE$120)-COUNTA($G$120:N$120)+1))*(1+discount_rate),0)</f>
        <v>0</v>
      </c>
      <c r="O171" s="1" cm="1">
        <f t="array" aca="1" ref="O171" ca="1">IF(AND($B171=O$28,$B171=$B172-1),NPV(discount_rate,OFFSET(O136,,,,COUNTA($G$120:$CE$120)-COUNTA($G$120:O$120)+1)-OFFSET(O137,,,,COUNTA($G$120:$CE$120)-COUNTA($G$120:O$120)+1))*(1+discount_rate),0)</f>
        <v>0</v>
      </c>
      <c r="P171" s="1" cm="1">
        <f t="array" aca="1" ref="P171" ca="1">IF(AND($B171=P$28,$B171=$B172-1),NPV(discount_rate,OFFSET(P136,,,,COUNTA($G$120:$CE$120)-COUNTA($G$120:P$120)+1)-OFFSET(P137,,,,COUNTA($G$120:$CE$120)-COUNTA($G$120:P$120)+1))*(1+discount_rate),0)</f>
        <v>0</v>
      </c>
      <c r="Q171" s="1" cm="1">
        <f t="array" aca="1" ref="Q171" ca="1">IF(AND($B171=Q$28,$B171=$B172-1),NPV(discount_rate,OFFSET(Q136,,,,COUNTA($G$120:$CE$120)-COUNTA($G$120:Q$120)+1)-OFFSET(Q137,,,,COUNTA($G$120:$CE$120)-COUNTA($G$120:Q$120)+1))*(1+discount_rate),0)</f>
        <v>0</v>
      </c>
      <c r="R171" s="1" cm="1">
        <f t="array" aca="1" ref="R171" ca="1">IF(AND($B171=R$28,$B171=$B172-1),NPV(discount_rate,OFFSET(R136,,,,COUNTA($G$120:$CE$120)-COUNTA($G$120:R$120)+1)-OFFSET(R137,,,,COUNTA($G$120:$CE$120)-COUNTA($G$120:R$120)+1))*(1+discount_rate),0)</f>
        <v>0</v>
      </c>
      <c r="S171" s="1" cm="1">
        <f t="array" aca="1" ref="S171" ca="1">IF(AND($B171=S$28,$B171=$B172-1),NPV(discount_rate,OFFSET(S136,,,,COUNTA($G$120:$CE$120)-COUNTA($G$120:S$120)+1)-OFFSET(S137,,,,COUNTA($G$120:$CE$120)-COUNTA($G$120:S$120)+1))*(1+discount_rate),0)</f>
        <v>0</v>
      </c>
      <c r="T171" s="1" cm="1">
        <f t="array" aca="1" ref="T171" ca="1">IF(AND($B171=T$28,$B171=$B172-1),NPV(discount_rate,OFFSET(T136,,,,COUNTA($G$120:$CE$120)-COUNTA($G$120:T$120)+1)-OFFSET(T137,,,,COUNTA($G$120:$CE$120)-COUNTA($G$120:T$120)+1))*(1+discount_rate),0)</f>
        <v>0</v>
      </c>
      <c r="U171" s="1" cm="1">
        <f t="array" aca="1" ref="U171" ca="1">IF(AND($B171=U$28,$B171=$B172-1),NPV(discount_rate,OFFSET(U136,,,,COUNTA($G$120:$CE$120)-COUNTA($G$120:U$120)+1)-OFFSET(U137,,,,COUNTA($G$120:$CE$120)-COUNTA($G$120:U$120)+1))*(1+discount_rate),0)</f>
        <v>0</v>
      </c>
      <c r="V171" s="1" cm="1">
        <f t="array" aca="1" ref="V171" ca="1">IF(AND($B171=V$28,$B171=$B172-1),NPV(discount_rate,OFFSET(V136,,,,COUNTA($G$120:$CE$120)-COUNTA($G$120:V$120)+1)-OFFSET(V137,,,,COUNTA($G$120:$CE$120)-COUNTA($G$120:V$120)+1))*(1+discount_rate),0)</f>
        <v>0</v>
      </c>
      <c r="W171" s="1" cm="1">
        <f t="array" aca="1" ref="W171" ca="1">IF(AND($B171=W$28,$B171=$B172-1),NPV(discount_rate,OFFSET(W136,,,,COUNTA($G$120:$CE$120)-COUNTA($G$120:W$120)+1)-OFFSET(W137,,,,COUNTA($G$120:$CE$120)-COUNTA($G$120:W$120)+1))*(1+discount_rate),0)</f>
        <v>407.03206117255291</v>
      </c>
      <c r="X171" s="1" cm="1">
        <f t="array" aca="1" ref="X171" ca="1">IF(AND($B171=X$28,$B171=$B172-1),NPV(discount_rate,OFFSET(X136,,,,COUNTA($G$120:$CE$120)-COUNTA($G$120:X$120)+1)-OFFSET(X137,,,,COUNTA($G$120:$CE$120)-COUNTA($G$120:X$120)+1))*(1+discount_rate),0)</f>
        <v>0</v>
      </c>
      <c r="Y171" s="1" cm="1">
        <f t="array" aca="1" ref="Y171" ca="1">IF(AND($B171=Y$28,$B171=$B172-1),NPV(discount_rate,OFFSET(Y136,,,,COUNTA($G$120:$CE$120)-COUNTA($G$120:Y$120)+1)-OFFSET(Y137,,,,COUNTA($G$120:$CE$120)-COUNTA($G$120:Y$120)+1))*(1+discount_rate),0)</f>
        <v>0</v>
      </c>
      <c r="Z171" s="1" cm="1">
        <f t="array" aca="1" ref="Z171" ca="1">IF(AND($B171=Z$28,$B171=$B172-1),NPV(discount_rate,OFFSET(Z136,,,,COUNTA($G$120:$CE$120)-COUNTA($G$120:Z$120)+1)-OFFSET(Z137,,,,COUNTA($G$120:$CE$120)-COUNTA($G$120:Z$120)+1))*(1+discount_rate),0)</f>
        <v>0</v>
      </c>
      <c r="AA171" s="1" cm="1">
        <f t="array" aca="1" ref="AA171" ca="1">IF(AND($B171=AA$28,$B171=$B172-1),NPV(discount_rate,OFFSET(AA136,,,,COUNTA($G$120:$CE$120)-COUNTA($G$120:AA$120)+1)-OFFSET(AA137,,,,COUNTA($G$120:$CE$120)-COUNTA($G$120:AA$120)+1))*(1+discount_rate),0)</f>
        <v>0</v>
      </c>
      <c r="AB171" s="1" cm="1">
        <f t="array" aca="1" ref="AB171" ca="1">IF(AND($B171=AB$28,$B171=$B172-1),NPV(discount_rate,OFFSET(AB136,,,,COUNTA($G$120:$CE$120)-COUNTA($G$120:AB$120)+1)-OFFSET(AB137,,,,COUNTA($G$120:$CE$120)-COUNTA($G$120:AB$120)+1))*(1+discount_rate),0)</f>
        <v>0</v>
      </c>
      <c r="AC171" s="1" cm="1">
        <f t="array" aca="1" ref="AC171" ca="1">IF(AND($B171=AC$28,$B171=$B172-1),NPV(discount_rate,OFFSET(AC136,,,,COUNTA($G$120:$CE$120)-COUNTA($G$120:AC$120)+1)-OFFSET(AC137,,,,COUNTA($G$120:$CE$120)-COUNTA($G$120:AC$120)+1))*(1+discount_rate),0)</f>
        <v>0</v>
      </c>
      <c r="AD171" s="1" cm="1">
        <f t="array" aca="1" ref="AD171" ca="1">IF(AND($B171=AD$28,$B171=$B172-1),NPV(discount_rate,OFFSET(AD136,,,,COUNTA($G$120:$CE$120)-COUNTA($G$120:AD$120)+1)-OFFSET(AD137,,,,COUNTA($G$120:$CE$120)-COUNTA($G$120:AD$120)+1))*(1+discount_rate),0)</f>
        <v>0</v>
      </c>
      <c r="AE171" s="1" cm="1">
        <f t="array" aca="1" ref="AE171" ca="1">IF(AND($B171=AE$28,$B171=$B172-1),NPV(discount_rate,OFFSET(AE136,,,,COUNTA($G$120:$CE$120)-COUNTA($G$120:AE$120)+1)-OFFSET(AE137,,,,COUNTA($G$120:$CE$120)-COUNTA($G$120:AE$120)+1))*(1+discount_rate),0)</f>
        <v>0</v>
      </c>
      <c r="AF171" s="1" cm="1">
        <f t="array" aca="1" ref="AF171" ca="1">IF(AND($B171=AF$28,$B171=$B172-1),NPV(discount_rate,OFFSET(AF136,,,,COUNTA($G$120:$CE$120)-COUNTA($G$120:AF$120)+1)-OFFSET(AF137,,,,COUNTA($G$120:$CE$120)-COUNTA($G$120:AF$120)+1))*(1+discount_rate),0)</f>
        <v>0</v>
      </c>
      <c r="AG171" s="1" cm="1">
        <f t="array" aca="1" ref="AG171" ca="1">IF(AND($B171=AG$28,$B171=$B172-1),NPV(discount_rate,OFFSET(AG136,,,,COUNTA($G$120:$CE$120)-COUNTA($G$120:AG$120)+1)-OFFSET(AG137,,,,COUNTA($G$120:$CE$120)-COUNTA($G$120:AG$120)+1))*(1+discount_rate),0)</f>
        <v>0</v>
      </c>
      <c r="AH171" s="1" cm="1">
        <f t="array" aca="1" ref="AH171" ca="1">IF(AND($B171=AH$28,$B171=$B172-1),NPV(discount_rate,OFFSET(AH136,,,,COUNTA($G$120:$CE$120)-COUNTA($G$120:AH$120)+1)-OFFSET(AH137,,,,COUNTA($G$120:$CE$120)-COUNTA($G$120:AH$120)+1))*(1+discount_rate),0)</f>
        <v>0</v>
      </c>
      <c r="AI171" s="1" cm="1">
        <f t="array" aca="1" ref="AI171" ca="1">IF(AND($B171=AI$28,$B171=$B172-1),NPV(discount_rate,OFFSET(AI136,,,,COUNTA($G$120:$CE$120)-COUNTA($G$120:AI$120)+1)-OFFSET(AI137,,,,COUNTA($G$120:$CE$120)-COUNTA($G$120:AI$120)+1))*(1+discount_rate),0)</f>
        <v>0</v>
      </c>
      <c r="AJ171" s="1" cm="1">
        <f t="array" aca="1" ref="AJ171" ca="1">IF(AND($B171=AJ$28,$B171=$B172-1),NPV(discount_rate,OFFSET(AJ136,,,,COUNTA($G$120:$CE$120)-COUNTA($G$120:AJ$120)+1)-OFFSET(AJ137,,,,COUNTA($G$120:$CE$120)-COUNTA($G$120:AJ$120)+1))*(1+discount_rate),0)</f>
        <v>0</v>
      </c>
      <c r="AK171" s="1" cm="1">
        <f t="array" aca="1" ref="AK171" ca="1">IF(AND($B171=AK$28,$B171=$B172-1),NPV(discount_rate,OFFSET(AK136,,,,COUNTA($G$120:$CE$120)-COUNTA($G$120:AK$120)+1)-OFFSET(AK137,,,,COUNTA($G$120:$CE$120)-COUNTA($G$120:AK$120)+1))*(1+discount_rate),0)</f>
        <v>0</v>
      </c>
      <c r="AL171" s="1" cm="1">
        <f t="array" aca="1" ref="AL171" ca="1">IF(AND($B171=AL$28,$B171=$B172-1),NPV(discount_rate,OFFSET(AL136,,,,COUNTA($G$120:$CE$120)-COUNTA($G$120:AL$120)+1)-OFFSET(AL137,,,,COUNTA($G$120:$CE$120)-COUNTA($G$120:AL$120)+1))*(1+discount_rate),0)</f>
        <v>0</v>
      </c>
      <c r="AM171" s="1" cm="1">
        <f t="array" aca="1" ref="AM171" ca="1">IF(AND($B171=AM$28,$B171=$B172-1),NPV(discount_rate,OFFSET(AM136,,,,COUNTA($G$120:$CE$120)-COUNTA($G$120:AM$120)+1)-OFFSET(AM137,,,,COUNTA($G$120:$CE$120)-COUNTA($G$120:AM$120)+1))*(1+discount_rate),0)</f>
        <v>0</v>
      </c>
      <c r="AN171" s="1" cm="1">
        <f t="array" aca="1" ref="AN171" ca="1">IF(AND($B171=AN$28,$B171=$B172-1),NPV(discount_rate,OFFSET(AN136,,,,COUNTA($G$120:$CE$120)-COUNTA($G$120:AN$120)+1)-OFFSET(AN137,,,,COUNTA($G$120:$CE$120)-COUNTA($G$120:AN$120)+1))*(1+discount_rate),0)</f>
        <v>0</v>
      </c>
      <c r="AO171" s="1" cm="1">
        <f t="array" aca="1" ref="AO171" ca="1">IF(AND($B171=AO$28,$B171=$B172-1),NPV(discount_rate,OFFSET(AO136,,,,COUNTA($G$120:$CE$120)-COUNTA($G$120:AO$120)+1)-OFFSET(AO137,,,,COUNTA($G$120:$CE$120)-COUNTA($G$120:AO$120)+1))*(1+discount_rate),0)</f>
        <v>0</v>
      </c>
      <c r="AP171" s="1" cm="1">
        <f t="array" aca="1" ref="AP171" ca="1">IF(AND($B171=AP$28,$B171=$B172-1),NPV(discount_rate,OFFSET(AP136,,,,COUNTA($G$120:$CE$120)-COUNTA($G$120:AP$120)+1)-OFFSET(AP137,,,,COUNTA($G$120:$CE$120)-COUNTA($G$120:AP$120)+1))*(1+discount_rate),0)</f>
        <v>0</v>
      </c>
      <c r="AQ171" s="1" cm="1">
        <f t="array" aca="1" ref="AQ171" ca="1">IF(AND($B171=AQ$28,$B171=$B172-1),NPV(discount_rate,OFFSET(AQ136,,,,COUNTA($G$120:$CE$120)-COUNTA($G$120:AQ$120)+1)-OFFSET(AQ137,,,,COUNTA($G$120:$CE$120)-COUNTA($G$120:AQ$120)+1))*(1+discount_rate),0)</f>
        <v>0</v>
      </c>
      <c r="AR171" s="1" cm="1">
        <f t="array" aca="1" ref="AR171" ca="1">IF(AND($B171=AR$28,$B171=$B172-1),NPV(discount_rate,OFFSET(AR136,,,,COUNTA($G$120:$CE$120)-COUNTA($G$120:AR$120)+1)-OFFSET(AR137,,,,COUNTA($G$120:$CE$120)-COUNTA($G$120:AR$120)+1))*(1+discount_rate),0)</f>
        <v>0</v>
      </c>
      <c r="AS171" s="1" cm="1">
        <f t="array" aca="1" ref="AS171" ca="1">IF(AND($B171=AS$28,$B171=$B172-1),NPV(discount_rate,OFFSET(AS136,,,,COUNTA($G$120:$CE$120)-COUNTA($G$120:AS$120)+1)-OFFSET(AS137,,,,COUNTA($G$120:$CE$120)-COUNTA($G$120:AS$120)+1))*(1+discount_rate),0)</f>
        <v>0</v>
      </c>
      <c r="AT171" s="1" cm="1">
        <f t="array" aca="1" ref="AT171" ca="1">IF(AND($B171=AT$28,$B171=$B172-1),NPV(discount_rate,OFFSET(AT136,,,,COUNTA($G$120:$CE$120)-COUNTA($G$120:AT$120)+1)-OFFSET(AT137,,,,COUNTA($G$120:$CE$120)-COUNTA($G$120:AT$120)+1))*(1+discount_rate),0)</f>
        <v>0</v>
      </c>
      <c r="AU171" s="1" cm="1">
        <f t="array" aca="1" ref="AU171" ca="1">IF(AND($B171=AU$28,$B171=$B172-1),NPV(discount_rate,OFFSET(AU136,,,,COUNTA($G$120:$CE$120)-COUNTA($G$120:AU$120)+1)-OFFSET(AU137,,,,COUNTA($G$120:$CE$120)-COUNTA($G$120:AU$120)+1))*(1+discount_rate),0)</f>
        <v>0</v>
      </c>
      <c r="AV171" s="1" cm="1">
        <f t="array" aca="1" ref="AV171" ca="1">IF(AND($B171=AV$28,$B171=$B172-1),NPV(discount_rate,OFFSET(AV136,,,,COUNTA($G$120:$CE$120)-COUNTA($G$120:AV$120)+1)-OFFSET(AV137,,,,COUNTA($G$120:$CE$120)-COUNTA($G$120:AV$120)+1))*(1+discount_rate),0)</f>
        <v>0</v>
      </c>
      <c r="AW171" s="1" cm="1">
        <f t="array" aca="1" ref="AW171" ca="1">IF(AND($B171=AW$28,$B171=$B172-1),NPV(discount_rate,OFFSET(AW136,,,,COUNTA($G$120:$CE$120)-COUNTA($G$120:AW$120)+1)-OFFSET(AW137,,,,COUNTA($G$120:$CE$120)-COUNTA($G$120:AW$120)+1))*(1+discount_rate),0)</f>
        <v>0</v>
      </c>
      <c r="AX171" s="1" cm="1">
        <f t="array" aca="1" ref="AX171" ca="1">IF(AND($B171=AX$28,$B171=$B172-1),NPV(discount_rate,OFFSET(AX136,,,,COUNTA($G$120:$CE$120)-COUNTA($G$120:AX$120)+1)-OFFSET(AX137,,,,COUNTA($G$120:$CE$120)-COUNTA($G$120:AX$120)+1))*(1+discount_rate),0)</f>
        <v>0</v>
      </c>
      <c r="AY171" s="1" cm="1">
        <f t="array" aca="1" ref="AY171" ca="1">IF(AND($B171=AY$28,$B171=$B172-1),NPV(discount_rate,OFFSET(AY136,,,,COUNTA($G$120:$CE$120)-COUNTA($G$120:AY$120)+1)-OFFSET(AY137,,,,COUNTA($G$120:$CE$120)-COUNTA($G$120:AY$120)+1))*(1+discount_rate),0)</f>
        <v>0</v>
      </c>
      <c r="AZ171" s="1" cm="1">
        <f t="array" aca="1" ref="AZ171" ca="1">IF(AND($B171=AZ$28,$B171=$B172-1),NPV(discount_rate,OFFSET(AZ136,,,,COUNTA($G$120:$CE$120)-COUNTA($G$120:AZ$120)+1)-OFFSET(AZ137,,,,COUNTA($G$120:$CE$120)-COUNTA($G$120:AZ$120)+1))*(1+discount_rate),0)</f>
        <v>0</v>
      </c>
      <c r="BA171" s="1" cm="1">
        <f t="array" aca="1" ref="BA171" ca="1">IF(AND($B171=BA$28,$B171=$B172-1),NPV(discount_rate,OFFSET(BA136,,,,COUNTA($G$120:$CE$120)-COUNTA($G$120:BA$120)+1)-OFFSET(BA137,,,,COUNTA($G$120:$CE$120)-COUNTA($G$120:BA$120)+1))*(1+discount_rate),0)</f>
        <v>0</v>
      </c>
      <c r="BB171" s="1" cm="1">
        <f t="array" aca="1" ref="BB171" ca="1">IF(AND($B171=BB$28,$B171=$B172-1),NPV(discount_rate,OFFSET(BB136,,,,COUNTA($G$120:$CE$120)-COUNTA($G$120:BB$120)+1)-OFFSET(BB137,,,,COUNTA($G$120:$CE$120)-COUNTA($G$120:BB$120)+1))*(1+discount_rate),0)</f>
        <v>0</v>
      </c>
      <c r="BC171" s="1" cm="1">
        <f t="array" aca="1" ref="BC171" ca="1">IF(AND($B171=BC$28,$B171=$B172-1),NPV(discount_rate,OFFSET(BC136,,,,COUNTA($G$120:$CE$120)-COUNTA($G$120:BC$120)+1)-OFFSET(BC137,,,,COUNTA($G$120:$CE$120)-COUNTA($G$120:BC$120)+1))*(1+discount_rate),0)</f>
        <v>0</v>
      </c>
      <c r="BD171" s="1" cm="1">
        <f t="array" aca="1" ref="BD171" ca="1">IF(AND($B171=BD$28,$B171=$B172-1),NPV(discount_rate,OFFSET(BD136,,,,COUNTA($G$120:$CE$120)-COUNTA($G$120:BD$120)+1)-OFFSET(BD137,,,,COUNTA($G$120:$CE$120)-COUNTA($G$120:BD$120)+1))*(1+discount_rate),0)</f>
        <v>0</v>
      </c>
      <c r="BE171" s="1" cm="1">
        <f t="array" aca="1" ref="BE171" ca="1">IF(AND($B171=BE$28,$B171=$B172-1),NPV(discount_rate,OFFSET(BE136,,,,COUNTA($G$120:$CE$120)-COUNTA($G$120:BE$120)+1)-OFFSET(BE137,,,,COUNTA($G$120:$CE$120)-COUNTA($G$120:BE$120)+1))*(1+discount_rate),0)</f>
        <v>0</v>
      </c>
      <c r="BF171" s="1" cm="1">
        <f t="array" aca="1" ref="BF171" ca="1">IF(AND($B171=BF$28,$B171=$B172-1),NPV(discount_rate,OFFSET(BF136,,,,COUNTA($G$120:$CE$120)-COUNTA($G$120:BF$120)+1)-OFFSET(BF137,,,,COUNTA($G$120:$CE$120)-COUNTA($G$120:BF$120)+1))*(1+discount_rate),0)</f>
        <v>0</v>
      </c>
      <c r="BG171" s="1" cm="1">
        <f t="array" aca="1" ref="BG171" ca="1">IF(AND($B171=BG$28,$B171=$B172-1),NPV(discount_rate,OFFSET(BG136,,,,COUNTA($G$120:$CE$120)-COUNTA($G$120:BG$120)+1)-OFFSET(BG137,,,,COUNTA($G$120:$CE$120)-COUNTA($G$120:BG$120)+1))*(1+discount_rate),0)</f>
        <v>0</v>
      </c>
      <c r="BH171" s="1" cm="1">
        <f t="array" aca="1" ref="BH171" ca="1">IF(AND($B171=BH$28,$B171=$B172-1),NPV(discount_rate,OFFSET(BH136,,,,COUNTA($G$120:$CE$120)-COUNTA($G$120:BH$120)+1)-OFFSET(BH137,,,,COUNTA($G$120:$CE$120)-COUNTA($G$120:BH$120)+1))*(1+discount_rate),0)</f>
        <v>0</v>
      </c>
      <c r="BI171" s="1" cm="1">
        <f t="array" aca="1" ref="BI171" ca="1">IF(AND($B171=BI$28,$B171=$B172-1),NPV(discount_rate,OFFSET(BI136,,,,COUNTA($G$120:$CE$120)-COUNTA($G$120:BI$120)+1)-OFFSET(BI137,,,,COUNTA($G$120:$CE$120)-COUNTA($G$120:BI$120)+1))*(1+discount_rate),0)</f>
        <v>0</v>
      </c>
      <c r="BJ171" s="1" cm="1">
        <f t="array" aca="1" ref="BJ171" ca="1">IF(AND($B171=BJ$28,$B171=$B172-1),NPV(discount_rate,OFFSET(BJ136,,,,COUNTA($G$120:$CE$120)-COUNTA($G$120:BJ$120)+1)-OFFSET(BJ137,,,,COUNTA($G$120:$CE$120)-COUNTA($G$120:BJ$120)+1))*(1+discount_rate),0)</f>
        <v>0</v>
      </c>
      <c r="BK171" s="1" cm="1">
        <f t="array" aca="1" ref="BK171" ca="1">IF(AND($B171=BK$28,$B171=$B172-1),NPV(discount_rate,OFFSET(BK136,,,,COUNTA($G$120:$CE$120)-COUNTA($G$120:BK$120)+1)-OFFSET(BK137,,,,COUNTA($G$120:$CE$120)-COUNTA($G$120:BK$120)+1))*(1+discount_rate),0)</f>
        <v>0</v>
      </c>
      <c r="BL171" s="1" cm="1">
        <f t="array" aca="1" ref="BL171" ca="1">IF(AND($B171=BL$28,$B171=$B172-1),NPV(discount_rate,OFFSET(BL136,,,,COUNTA($G$120:$CE$120)-COUNTA($G$120:BL$120)+1)-OFFSET(BL137,,,,COUNTA($G$120:$CE$120)-COUNTA($G$120:BL$120)+1))*(1+discount_rate),0)</f>
        <v>0</v>
      </c>
      <c r="BM171" s="1" cm="1">
        <f t="array" aca="1" ref="BM171" ca="1">IF(AND($B171=BM$28,$B171=$B172-1),NPV(discount_rate,OFFSET(BM136,,,,COUNTA($G$120:$CE$120)-COUNTA($G$120:BM$120)+1)-OFFSET(BM137,,,,COUNTA($G$120:$CE$120)-COUNTA($G$120:BM$120)+1))*(1+discount_rate),0)</f>
        <v>0</v>
      </c>
      <c r="BN171" s="1" cm="1">
        <f t="array" aca="1" ref="BN171" ca="1">IF(AND($B171=BN$28,$B171=$B172-1),NPV(discount_rate,OFFSET(BN136,,,,COUNTA($G$120:$CE$120)-COUNTA($G$120:BN$120)+1)-OFFSET(BN137,,,,COUNTA($G$120:$CE$120)-COUNTA($G$120:BN$120)+1))*(1+discount_rate),0)</f>
        <v>0</v>
      </c>
      <c r="BO171" s="1" cm="1">
        <f t="array" aca="1" ref="BO171" ca="1">IF(AND($B171=BO$28,$B171=$B172-1),NPV(discount_rate,OFFSET(BO136,,,,COUNTA($G$120:$CE$120)-COUNTA($G$120:BO$120)+1)-OFFSET(BO137,,,,COUNTA($G$120:$CE$120)-COUNTA($G$120:BO$120)+1))*(1+discount_rate),0)</f>
        <v>0</v>
      </c>
      <c r="BP171" s="1" cm="1">
        <f t="array" aca="1" ref="BP171" ca="1">IF(AND($B171=BP$28,$B171=$B172-1),NPV(discount_rate,OFFSET(BP136,,,,COUNTA($G$120:$CE$120)-COUNTA($G$120:BP$120)+1)-OFFSET(BP137,,,,COUNTA($G$120:$CE$120)-COUNTA($G$120:BP$120)+1))*(1+discount_rate),0)</f>
        <v>0</v>
      </c>
      <c r="BQ171" s="1" cm="1">
        <f t="array" aca="1" ref="BQ171" ca="1">IF(AND($B171=BQ$28,$B171=$B172-1),NPV(discount_rate,OFFSET(BQ136,,,,COUNTA($G$120:$CE$120)-COUNTA($G$120:BQ$120)+1)-OFFSET(BQ137,,,,COUNTA($G$120:$CE$120)-COUNTA($G$120:BQ$120)+1))*(1+discount_rate),0)</f>
        <v>0</v>
      </c>
      <c r="BR171" s="1" cm="1">
        <f t="array" aca="1" ref="BR171" ca="1">IF(AND($B171=BR$28,$B171=$B172-1),NPV(discount_rate,OFFSET(BR136,,,,COUNTA($G$120:$CE$120)-COUNTA($G$120:BR$120)+1)-OFFSET(BR137,,,,COUNTA($G$120:$CE$120)-COUNTA($G$120:BR$120)+1))*(1+discount_rate),0)</f>
        <v>0</v>
      </c>
      <c r="BS171" s="1" cm="1">
        <f t="array" aca="1" ref="BS171" ca="1">IF(AND($B171=BS$28,$B171=$B172-1),NPV(discount_rate,OFFSET(BS136,,,,COUNTA($G$120:$CE$120)-COUNTA($G$120:BS$120)+1)-OFFSET(BS137,,,,COUNTA($G$120:$CE$120)-COUNTA($G$120:BS$120)+1))*(1+discount_rate),0)</f>
        <v>0</v>
      </c>
      <c r="BT171" s="1" cm="1">
        <f t="array" aca="1" ref="BT171" ca="1">IF(AND($B171=BT$28,$B171=$B172-1),NPV(discount_rate,OFFSET(BT136,,,,COUNTA($G$120:$CE$120)-COUNTA($G$120:BT$120)+1)-OFFSET(BT137,,,,COUNTA($G$120:$CE$120)-COUNTA($G$120:BT$120)+1))*(1+discount_rate),0)</f>
        <v>0</v>
      </c>
      <c r="BU171" s="1" cm="1">
        <f t="array" aca="1" ref="BU171" ca="1">IF(AND($B171=BU$28,$B171=$B172-1),NPV(discount_rate,OFFSET(BU136,,,,COUNTA($G$120:$CE$120)-COUNTA($G$120:BU$120)+1)-OFFSET(BU137,,,,COUNTA($G$120:$CE$120)-COUNTA($G$120:BU$120)+1))*(1+discount_rate),0)</f>
        <v>0</v>
      </c>
      <c r="BV171" s="1" cm="1">
        <f t="array" aca="1" ref="BV171" ca="1">IF(AND($B171=BV$28,$B171=$B172-1),NPV(discount_rate,OFFSET(BV136,,,,COUNTA($G$120:$CE$120)-COUNTA($G$120:BV$120)+1)-OFFSET(BV137,,,,COUNTA($G$120:$CE$120)-COUNTA($G$120:BV$120)+1))*(1+discount_rate),0)</f>
        <v>0</v>
      </c>
      <c r="BW171" s="1" cm="1">
        <f t="array" aca="1" ref="BW171" ca="1">IF(AND($B171=BW$28,$B171=$B172-1),NPV(discount_rate,OFFSET(BW136,,,,COUNTA($G$120:$CE$120)-COUNTA($G$120:BW$120)+1)-OFFSET(BW137,,,,COUNTA($G$120:$CE$120)-COUNTA($G$120:BW$120)+1))*(1+discount_rate),0)</f>
        <v>0</v>
      </c>
      <c r="BX171" s="1" cm="1">
        <f t="array" aca="1" ref="BX171" ca="1">IF(AND($B171=BX$28,$B171=$B172-1),NPV(discount_rate,OFFSET(BX136,,,,COUNTA($G$120:$CE$120)-COUNTA($G$120:BX$120)+1)-OFFSET(BX137,,,,COUNTA($G$120:$CE$120)-COUNTA($G$120:BX$120)+1))*(1+discount_rate),0)</f>
        <v>0</v>
      </c>
      <c r="BY171" s="1" cm="1">
        <f t="array" aca="1" ref="BY171" ca="1">IF(AND($B171=BY$28,$B171=$B172-1),NPV(discount_rate,OFFSET(BY136,,,,COUNTA($G$120:$CE$120)-COUNTA($G$120:BY$120)+1)-OFFSET(BY137,,,,COUNTA($G$120:$CE$120)-COUNTA($G$120:BY$120)+1))*(1+discount_rate),0)</f>
        <v>0</v>
      </c>
      <c r="BZ171" s="1" cm="1">
        <f t="array" aca="1" ref="BZ171" ca="1">IF(AND($B171=BZ$28,$B171=$B172-1),NPV(discount_rate,OFFSET(BZ136,,,,COUNTA($G$120:$CE$120)-COUNTA($G$120:BZ$120)+1)-OFFSET(BZ137,,,,COUNTA($G$120:$CE$120)-COUNTA($G$120:BZ$120)+1))*(1+discount_rate),0)</f>
        <v>0</v>
      </c>
      <c r="CA171" s="1" cm="1">
        <f t="array" aca="1" ref="CA171" ca="1">IF(AND($B171=CA$28,$B171=$B172-1),NPV(discount_rate,OFFSET(CA136,,,,COUNTA($G$120:$CE$120)-COUNTA($G$120:CA$120)+1)-OFFSET(CA137,,,,COUNTA($G$120:$CE$120)-COUNTA($G$120:CA$120)+1))*(1+discount_rate),0)</f>
        <v>0</v>
      </c>
      <c r="CB171" s="1" cm="1">
        <f t="array" aca="1" ref="CB171" ca="1">IF(AND($B171=CB$28,$B171=$B172-1),NPV(discount_rate,OFFSET(CB136,,,,COUNTA($G$120:$CE$120)-COUNTA($G$120:CB$120)+1)-OFFSET(CB137,,,,COUNTA($G$120:$CE$120)-COUNTA($G$120:CB$120)+1))*(1+discount_rate),0)</f>
        <v>0</v>
      </c>
      <c r="CC171" s="1" cm="1">
        <f t="array" aca="1" ref="CC171" ca="1">IF(AND($B171=CC$28,$B171=$B172-1),NPV(discount_rate,OFFSET(CC136,,,,COUNTA($G$120:$CE$120)-COUNTA($G$120:CC$120)+1)-OFFSET(CC137,,,,COUNTA($G$120:$CE$120)-COUNTA($G$120:CC$120)+1))*(1+discount_rate),0)</f>
        <v>0</v>
      </c>
      <c r="CD171" s="1" cm="1">
        <f t="array" aca="1" ref="CD171" ca="1">IF(AND($B171=CD$28,$B171=$B172-1),NPV(discount_rate,OFFSET(CD136,,,,COUNTA($G$120:$CE$120)-COUNTA($G$120:CD$120)+1)-OFFSET(CD137,,,,COUNTA($G$120:$CE$120)-COUNTA($G$120:CD$120)+1))*(1+discount_rate),0)</f>
        <v>0</v>
      </c>
      <c r="CE171" s="1" cm="1">
        <f t="array" aca="1" ref="CE171" ca="1">IF(AND($B171=CE$28,$B171=$B172-1),NPV(discount_rate,OFFSET(CE136,,,,COUNTA($G$120:$CE$120)-COUNTA($G$120:CE$120)+1)-OFFSET(CE137,,,,COUNTA($G$120:$CE$120)-COUNTA($G$120:CE$120)+1))*(1+discount_rate),0)</f>
        <v>0</v>
      </c>
    </row>
    <row r="172" spans="2:83" x14ac:dyDescent="0.35">
      <c r="B172">
        <f t="shared" si="131"/>
        <v>2041</v>
      </c>
      <c r="D172" t="s">
        <v>29</v>
      </c>
      <c r="G172" s="1" cm="1">
        <f t="array" aca="1" ref="G172" ca="1">IF(AND($B172=G$28,$B172=$B173-1),NPV(discount_rate,OFFSET(G137,,,,COUNTA($G$120:$CE$120)-COUNTA($G$120:G$120)+1)-OFFSET(G138,,,,COUNTA($G$120:$CE$120)-COUNTA($G$120:G$120)+1))*(1+discount_rate),0)</f>
        <v>0</v>
      </c>
      <c r="H172" s="1" cm="1">
        <f t="array" aca="1" ref="H172" ca="1">IF(AND($B172=H$28,$B172=$B173-1),NPV(discount_rate,OFFSET(H137,,,,COUNTA($G$120:$CE$120)-COUNTA($G$120:H$120)+1)-OFFSET(H138,,,,COUNTA($G$120:$CE$120)-COUNTA($G$120:H$120)+1))*(1+discount_rate),0)</f>
        <v>0</v>
      </c>
      <c r="I172" s="1" cm="1">
        <f t="array" aca="1" ref="I172" ca="1">IF(AND($B172=I$28,$B172=$B173-1),NPV(discount_rate,OFFSET(I137,,,,COUNTA($G$120:$CE$120)-COUNTA($G$120:I$120)+1)-OFFSET(I138,,,,COUNTA($G$120:$CE$120)-COUNTA($G$120:I$120)+1))*(1+discount_rate),0)</f>
        <v>0</v>
      </c>
      <c r="J172" s="1" cm="1">
        <f t="array" aca="1" ref="J172" ca="1">IF(AND($B172=J$28,$B172=$B173-1),NPV(discount_rate,OFFSET(J137,,,,COUNTA($G$120:$CE$120)-COUNTA($G$120:J$120)+1)-OFFSET(J138,,,,COUNTA($G$120:$CE$120)-COUNTA($G$120:J$120)+1))*(1+discount_rate),0)</f>
        <v>0</v>
      </c>
      <c r="K172" s="1" cm="1">
        <f t="array" aca="1" ref="K172" ca="1">IF(AND($B172=K$28,$B172=$B173-1),NPV(discount_rate,OFFSET(K137,,,,COUNTA($G$120:$CE$120)-COUNTA($G$120:K$120)+1)-OFFSET(K138,,,,COUNTA($G$120:$CE$120)-COUNTA($G$120:K$120)+1))*(1+discount_rate),0)</f>
        <v>0</v>
      </c>
      <c r="L172" s="1" cm="1">
        <f t="array" aca="1" ref="L172" ca="1">IF(AND($B172=L$28,$B172=$B173-1),NPV(discount_rate,OFFSET(L137,,,,COUNTA($G$120:$CE$120)-COUNTA($G$120:L$120)+1)-OFFSET(L138,,,,COUNTA($G$120:$CE$120)-COUNTA($G$120:L$120)+1))*(1+discount_rate),0)</f>
        <v>0</v>
      </c>
      <c r="M172" s="1" cm="1">
        <f t="array" aca="1" ref="M172" ca="1">IF(AND($B172=M$28,$B172=$B173-1),NPV(discount_rate,OFFSET(M137,,,,COUNTA($G$120:$CE$120)-COUNTA($G$120:M$120)+1)-OFFSET(M138,,,,COUNTA($G$120:$CE$120)-COUNTA($G$120:M$120)+1))*(1+discount_rate),0)</f>
        <v>0</v>
      </c>
      <c r="N172" s="1" cm="1">
        <f t="array" aca="1" ref="N172" ca="1">IF(AND($B172=N$28,$B172=$B173-1),NPV(discount_rate,OFFSET(N137,,,,COUNTA($G$120:$CE$120)-COUNTA($G$120:N$120)+1)-OFFSET(N138,,,,COUNTA($G$120:$CE$120)-COUNTA($G$120:N$120)+1))*(1+discount_rate),0)</f>
        <v>0</v>
      </c>
      <c r="O172" s="1" cm="1">
        <f t="array" aca="1" ref="O172" ca="1">IF(AND($B172=O$28,$B172=$B173-1),NPV(discount_rate,OFFSET(O137,,,,COUNTA($G$120:$CE$120)-COUNTA($G$120:O$120)+1)-OFFSET(O138,,,,COUNTA($G$120:$CE$120)-COUNTA($G$120:O$120)+1))*(1+discount_rate),0)</f>
        <v>0</v>
      </c>
      <c r="P172" s="1" cm="1">
        <f t="array" aca="1" ref="P172" ca="1">IF(AND($B172=P$28,$B172=$B173-1),NPV(discount_rate,OFFSET(P137,,,,COUNTA($G$120:$CE$120)-COUNTA($G$120:P$120)+1)-OFFSET(P138,,,,COUNTA($G$120:$CE$120)-COUNTA($G$120:P$120)+1))*(1+discount_rate),0)</f>
        <v>0</v>
      </c>
      <c r="Q172" s="1" cm="1">
        <f t="array" aca="1" ref="Q172" ca="1">IF(AND($B172=Q$28,$B172=$B173-1),NPV(discount_rate,OFFSET(Q137,,,,COUNTA($G$120:$CE$120)-COUNTA($G$120:Q$120)+1)-OFFSET(Q138,,,,COUNTA($G$120:$CE$120)-COUNTA($G$120:Q$120)+1))*(1+discount_rate),0)</f>
        <v>0</v>
      </c>
      <c r="R172" s="1" cm="1">
        <f t="array" aca="1" ref="R172" ca="1">IF(AND($B172=R$28,$B172=$B173-1),NPV(discount_rate,OFFSET(R137,,,,COUNTA($G$120:$CE$120)-COUNTA($G$120:R$120)+1)-OFFSET(R138,,,,COUNTA($G$120:$CE$120)-COUNTA($G$120:R$120)+1))*(1+discount_rate),0)</f>
        <v>0</v>
      </c>
      <c r="S172" s="1" cm="1">
        <f t="array" aca="1" ref="S172" ca="1">IF(AND($B172=S$28,$B172=$B173-1),NPV(discount_rate,OFFSET(S137,,,,COUNTA($G$120:$CE$120)-COUNTA($G$120:S$120)+1)-OFFSET(S138,,,,COUNTA($G$120:$CE$120)-COUNTA($G$120:S$120)+1))*(1+discount_rate),0)</f>
        <v>0</v>
      </c>
      <c r="T172" s="1" cm="1">
        <f t="array" aca="1" ref="T172" ca="1">IF(AND($B172=T$28,$B172=$B173-1),NPV(discount_rate,OFFSET(T137,,,,COUNTA($G$120:$CE$120)-COUNTA($G$120:T$120)+1)-OFFSET(T138,,,,COUNTA($G$120:$CE$120)-COUNTA($G$120:T$120)+1))*(1+discount_rate),0)</f>
        <v>0</v>
      </c>
      <c r="U172" s="1" cm="1">
        <f t="array" aca="1" ref="U172" ca="1">IF(AND($B172=U$28,$B172=$B173-1),NPV(discount_rate,OFFSET(U137,,,,COUNTA($G$120:$CE$120)-COUNTA($G$120:U$120)+1)-OFFSET(U138,,,,COUNTA($G$120:$CE$120)-COUNTA($G$120:U$120)+1))*(1+discount_rate),0)</f>
        <v>0</v>
      </c>
      <c r="V172" s="1" cm="1">
        <f t="array" aca="1" ref="V172" ca="1">IF(AND($B172=V$28,$B172=$B173-1),NPV(discount_rate,OFFSET(V137,,,,COUNTA($G$120:$CE$120)-COUNTA($G$120:V$120)+1)-OFFSET(V138,,,,COUNTA($G$120:$CE$120)-COUNTA($G$120:V$120)+1))*(1+discount_rate),0)</f>
        <v>0</v>
      </c>
      <c r="W172" s="1" cm="1">
        <f t="array" aca="1" ref="W172" ca="1">IF(AND($B172=W$28,$B172=$B173-1),NPV(discount_rate,OFFSET(W137,,,,COUNTA($G$120:$CE$120)-COUNTA($G$120:W$120)+1)-OFFSET(W138,,,,COUNTA($G$120:$CE$120)-COUNTA($G$120:W$120)+1))*(1+discount_rate),0)</f>
        <v>0</v>
      </c>
      <c r="X172" s="1" cm="1">
        <f t="array" aca="1" ref="X172" ca="1">IF(AND($B172=X$28,$B172=$B173-1),NPV(discount_rate,OFFSET(X137,,,,COUNTA($G$120:$CE$120)-COUNTA($G$120:X$120)+1)-OFFSET(X138,,,,COUNTA($G$120:$CE$120)-COUNTA($G$120:X$120)+1))*(1+discount_rate),0)</f>
        <v>410.02392836647215</v>
      </c>
      <c r="Y172" s="1" cm="1">
        <f t="array" aca="1" ref="Y172" ca="1">IF(AND($B172=Y$28,$B172=$B173-1),NPV(discount_rate,OFFSET(Y137,,,,COUNTA($G$120:$CE$120)-COUNTA($G$120:Y$120)+1)-OFFSET(Y138,,,,COUNTA($G$120:$CE$120)-COUNTA($G$120:Y$120)+1))*(1+discount_rate),0)</f>
        <v>0</v>
      </c>
      <c r="Z172" s="1" cm="1">
        <f t="array" aca="1" ref="Z172" ca="1">IF(AND($B172=Z$28,$B172=$B173-1),NPV(discount_rate,OFFSET(Z137,,,,COUNTA($G$120:$CE$120)-COUNTA($G$120:Z$120)+1)-OFFSET(Z138,,,,COUNTA($G$120:$CE$120)-COUNTA($G$120:Z$120)+1))*(1+discount_rate),0)</f>
        <v>0</v>
      </c>
      <c r="AA172" s="1" cm="1">
        <f t="array" aca="1" ref="AA172" ca="1">IF(AND($B172=AA$28,$B172=$B173-1),NPV(discount_rate,OFFSET(AA137,,,,COUNTA($G$120:$CE$120)-COUNTA($G$120:AA$120)+1)-OFFSET(AA138,,,,COUNTA($G$120:$CE$120)-COUNTA($G$120:AA$120)+1))*(1+discount_rate),0)</f>
        <v>0</v>
      </c>
      <c r="AB172" s="1" cm="1">
        <f t="array" aca="1" ref="AB172" ca="1">IF(AND($B172=AB$28,$B172=$B173-1),NPV(discount_rate,OFFSET(AB137,,,,COUNTA($G$120:$CE$120)-COUNTA($G$120:AB$120)+1)-OFFSET(AB138,,,,COUNTA($G$120:$CE$120)-COUNTA($G$120:AB$120)+1))*(1+discount_rate),0)</f>
        <v>0</v>
      </c>
      <c r="AC172" s="1" cm="1">
        <f t="array" aca="1" ref="AC172" ca="1">IF(AND($B172=AC$28,$B172=$B173-1),NPV(discount_rate,OFFSET(AC137,,,,COUNTA($G$120:$CE$120)-COUNTA($G$120:AC$120)+1)-OFFSET(AC138,,,,COUNTA($G$120:$CE$120)-COUNTA($G$120:AC$120)+1))*(1+discount_rate),0)</f>
        <v>0</v>
      </c>
      <c r="AD172" s="1" cm="1">
        <f t="array" aca="1" ref="AD172" ca="1">IF(AND($B172=AD$28,$B172=$B173-1),NPV(discount_rate,OFFSET(AD137,,,,COUNTA($G$120:$CE$120)-COUNTA($G$120:AD$120)+1)-OFFSET(AD138,,,,COUNTA($G$120:$CE$120)-COUNTA($G$120:AD$120)+1))*(1+discount_rate),0)</f>
        <v>0</v>
      </c>
      <c r="AE172" s="1" cm="1">
        <f t="array" aca="1" ref="AE172" ca="1">IF(AND($B172=AE$28,$B172=$B173-1),NPV(discount_rate,OFFSET(AE137,,,,COUNTA($G$120:$CE$120)-COUNTA($G$120:AE$120)+1)-OFFSET(AE138,,,,COUNTA($G$120:$CE$120)-COUNTA($G$120:AE$120)+1))*(1+discount_rate),0)</f>
        <v>0</v>
      </c>
      <c r="AF172" s="1" cm="1">
        <f t="array" aca="1" ref="AF172" ca="1">IF(AND($B172=AF$28,$B172=$B173-1),NPV(discount_rate,OFFSET(AF137,,,,COUNTA($G$120:$CE$120)-COUNTA($G$120:AF$120)+1)-OFFSET(AF138,,,,COUNTA($G$120:$CE$120)-COUNTA($G$120:AF$120)+1))*(1+discount_rate),0)</f>
        <v>0</v>
      </c>
      <c r="AG172" s="1" cm="1">
        <f t="array" aca="1" ref="AG172" ca="1">IF(AND($B172=AG$28,$B172=$B173-1),NPV(discount_rate,OFFSET(AG137,,,,COUNTA($G$120:$CE$120)-COUNTA($G$120:AG$120)+1)-OFFSET(AG138,,,,COUNTA($G$120:$CE$120)-COUNTA($G$120:AG$120)+1))*(1+discount_rate),0)</f>
        <v>0</v>
      </c>
      <c r="AH172" s="1" cm="1">
        <f t="array" aca="1" ref="AH172" ca="1">IF(AND($B172=AH$28,$B172=$B173-1),NPV(discount_rate,OFFSET(AH137,,,,COUNTA($G$120:$CE$120)-COUNTA($G$120:AH$120)+1)-OFFSET(AH138,,,,COUNTA($G$120:$CE$120)-COUNTA($G$120:AH$120)+1))*(1+discount_rate),0)</f>
        <v>0</v>
      </c>
      <c r="AI172" s="1" cm="1">
        <f t="array" aca="1" ref="AI172" ca="1">IF(AND($B172=AI$28,$B172=$B173-1),NPV(discount_rate,OFFSET(AI137,,,,COUNTA($G$120:$CE$120)-COUNTA($G$120:AI$120)+1)-OFFSET(AI138,,,,COUNTA($G$120:$CE$120)-COUNTA($G$120:AI$120)+1))*(1+discount_rate),0)</f>
        <v>0</v>
      </c>
      <c r="AJ172" s="1" cm="1">
        <f t="array" aca="1" ref="AJ172" ca="1">IF(AND($B172=AJ$28,$B172=$B173-1),NPV(discount_rate,OFFSET(AJ137,,,,COUNTA($G$120:$CE$120)-COUNTA($G$120:AJ$120)+1)-OFFSET(AJ138,,,,COUNTA($G$120:$CE$120)-COUNTA($G$120:AJ$120)+1))*(1+discount_rate),0)</f>
        <v>0</v>
      </c>
      <c r="AK172" s="1" cm="1">
        <f t="array" aca="1" ref="AK172" ca="1">IF(AND($B172=AK$28,$B172=$B173-1),NPV(discount_rate,OFFSET(AK137,,,,COUNTA($G$120:$CE$120)-COUNTA($G$120:AK$120)+1)-OFFSET(AK138,,,,COUNTA($G$120:$CE$120)-COUNTA($G$120:AK$120)+1))*(1+discount_rate),0)</f>
        <v>0</v>
      </c>
      <c r="AL172" s="1" cm="1">
        <f t="array" aca="1" ref="AL172" ca="1">IF(AND($B172=AL$28,$B172=$B173-1),NPV(discount_rate,OFFSET(AL137,,,,COUNTA($G$120:$CE$120)-COUNTA($G$120:AL$120)+1)-OFFSET(AL138,,,,COUNTA($G$120:$CE$120)-COUNTA($G$120:AL$120)+1))*(1+discount_rate),0)</f>
        <v>0</v>
      </c>
      <c r="AM172" s="1" cm="1">
        <f t="array" aca="1" ref="AM172" ca="1">IF(AND($B172=AM$28,$B172=$B173-1),NPV(discount_rate,OFFSET(AM137,,,,COUNTA($G$120:$CE$120)-COUNTA($G$120:AM$120)+1)-OFFSET(AM138,,,,COUNTA($G$120:$CE$120)-COUNTA($G$120:AM$120)+1))*(1+discount_rate),0)</f>
        <v>0</v>
      </c>
      <c r="AN172" s="1" cm="1">
        <f t="array" aca="1" ref="AN172" ca="1">IF(AND($B172=AN$28,$B172=$B173-1),NPV(discount_rate,OFFSET(AN137,,,,COUNTA($G$120:$CE$120)-COUNTA($G$120:AN$120)+1)-OFFSET(AN138,,,,COUNTA($G$120:$CE$120)-COUNTA($G$120:AN$120)+1))*(1+discount_rate),0)</f>
        <v>0</v>
      </c>
      <c r="AO172" s="1" cm="1">
        <f t="array" aca="1" ref="AO172" ca="1">IF(AND($B172=AO$28,$B172=$B173-1),NPV(discount_rate,OFFSET(AO137,,,,COUNTA($G$120:$CE$120)-COUNTA($G$120:AO$120)+1)-OFFSET(AO138,,,,COUNTA($G$120:$CE$120)-COUNTA($G$120:AO$120)+1))*(1+discount_rate),0)</f>
        <v>0</v>
      </c>
      <c r="AP172" s="1" cm="1">
        <f t="array" aca="1" ref="AP172" ca="1">IF(AND($B172=AP$28,$B172=$B173-1),NPV(discount_rate,OFFSET(AP137,,,,COUNTA($G$120:$CE$120)-COUNTA($G$120:AP$120)+1)-OFFSET(AP138,,,,COUNTA($G$120:$CE$120)-COUNTA($G$120:AP$120)+1))*(1+discount_rate),0)</f>
        <v>0</v>
      </c>
      <c r="AQ172" s="1" cm="1">
        <f t="array" aca="1" ref="AQ172" ca="1">IF(AND($B172=AQ$28,$B172=$B173-1),NPV(discount_rate,OFFSET(AQ137,,,,COUNTA($G$120:$CE$120)-COUNTA($G$120:AQ$120)+1)-OFFSET(AQ138,,,,COUNTA($G$120:$CE$120)-COUNTA($G$120:AQ$120)+1))*(1+discount_rate),0)</f>
        <v>0</v>
      </c>
      <c r="AR172" s="1" cm="1">
        <f t="array" aca="1" ref="AR172" ca="1">IF(AND($B172=AR$28,$B172=$B173-1),NPV(discount_rate,OFFSET(AR137,,,,COUNTA($G$120:$CE$120)-COUNTA($G$120:AR$120)+1)-OFFSET(AR138,,,,COUNTA($G$120:$CE$120)-COUNTA($G$120:AR$120)+1))*(1+discount_rate),0)</f>
        <v>0</v>
      </c>
      <c r="AS172" s="1" cm="1">
        <f t="array" aca="1" ref="AS172" ca="1">IF(AND($B172=AS$28,$B172=$B173-1),NPV(discount_rate,OFFSET(AS137,,,,COUNTA($G$120:$CE$120)-COUNTA($G$120:AS$120)+1)-OFFSET(AS138,,,,COUNTA($G$120:$CE$120)-COUNTA($G$120:AS$120)+1))*(1+discount_rate),0)</f>
        <v>0</v>
      </c>
      <c r="AT172" s="1" cm="1">
        <f t="array" aca="1" ref="AT172" ca="1">IF(AND($B172=AT$28,$B172=$B173-1),NPV(discount_rate,OFFSET(AT137,,,,COUNTA($G$120:$CE$120)-COUNTA($G$120:AT$120)+1)-OFFSET(AT138,,,,COUNTA($G$120:$CE$120)-COUNTA($G$120:AT$120)+1))*(1+discount_rate),0)</f>
        <v>0</v>
      </c>
      <c r="AU172" s="1" cm="1">
        <f t="array" aca="1" ref="AU172" ca="1">IF(AND($B172=AU$28,$B172=$B173-1),NPV(discount_rate,OFFSET(AU137,,,,COUNTA($G$120:$CE$120)-COUNTA($G$120:AU$120)+1)-OFFSET(AU138,,,,COUNTA($G$120:$CE$120)-COUNTA($G$120:AU$120)+1))*(1+discount_rate),0)</f>
        <v>0</v>
      </c>
      <c r="AV172" s="1" cm="1">
        <f t="array" aca="1" ref="AV172" ca="1">IF(AND($B172=AV$28,$B172=$B173-1),NPV(discount_rate,OFFSET(AV137,,,,COUNTA($G$120:$CE$120)-COUNTA($G$120:AV$120)+1)-OFFSET(AV138,,,,COUNTA($G$120:$CE$120)-COUNTA($G$120:AV$120)+1))*(1+discount_rate),0)</f>
        <v>0</v>
      </c>
      <c r="AW172" s="1" cm="1">
        <f t="array" aca="1" ref="AW172" ca="1">IF(AND($B172=AW$28,$B172=$B173-1),NPV(discount_rate,OFFSET(AW137,,,,COUNTA($G$120:$CE$120)-COUNTA($G$120:AW$120)+1)-OFFSET(AW138,,,,COUNTA($G$120:$CE$120)-COUNTA($G$120:AW$120)+1))*(1+discount_rate),0)</f>
        <v>0</v>
      </c>
      <c r="AX172" s="1" cm="1">
        <f t="array" aca="1" ref="AX172" ca="1">IF(AND($B172=AX$28,$B172=$B173-1),NPV(discount_rate,OFFSET(AX137,,,,COUNTA($G$120:$CE$120)-COUNTA($G$120:AX$120)+1)-OFFSET(AX138,,,,COUNTA($G$120:$CE$120)-COUNTA($G$120:AX$120)+1))*(1+discount_rate),0)</f>
        <v>0</v>
      </c>
      <c r="AY172" s="1" cm="1">
        <f t="array" aca="1" ref="AY172" ca="1">IF(AND($B172=AY$28,$B172=$B173-1),NPV(discount_rate,OFFSET(AY137,,,,COUNTA($G$120:$CE$120)-COUNTA($G$120:AY$120)+1)-OFFSET(AY138,,,,COUNTA($G$120:$CE$120)-COUNTA($G$120:AY$120)+1))*(1+discount_rate),0)</f>
        <v>0</v>
      </c>
      <c r="AZ172" s="1" cm="1">
        <f t="array" aca="1" ref="AZ172" ca="1">IF(AND($B172=AZ$28,$B172=$B173-1),NPV(discount_rate,OFFSET(AZ137,,,,COUNTA($G$120:$CE$120)-COUNTA($G$120:AZ$120)+1)-OFFSET(AZ138,,,,COUNTA($G$120:$CE$120)-COUNTA($G$120:AZ$120)+1))*(1+discount_rate),0)</f>
        <v>0</v>
      </c>
      <c r="BA172" s="1" cm="1">
        <f t="array" aca="1" ref="BA172" ca="1">IF(AND($B172=BA$28,$B172=$B173-1),NPV(discount_rate,OFFSET(BA137,,,,COUNTA($G$120:$CE$120)-COUNTA($G$120:BA$120)+1)-OFFSET(BA138,,,,COUNTA($G$120:$CE$120)-COUNTA($G$120:BA$120)+1))*(1+discount_rate),0)</f>
        <v>0</v>
      </c>
      <c r="BB172" s="1" cm="1">
        <f t="array" aca="1" ref="BB172" ca="1">IF(AND($B172=BB$28,$B172=$B173-1),NPV(discount_rate,OFFSET(BB137,,,,COUNTA($G$120:$CE$120)-COUNTA($G$120:BB$120)+1)-OFFSET(BB138,,,,COUNTA($G$120:$CE$120)-COUNTA($G$120:BB$120)+1))*(1+discount_rate),0)</f>
        <v>0</v>
      </c>
      <c r="BC172" s="1" cm="1">
        <f t="array" aca="1" ref="BC172" ca="1">IF(AND($B172=BC$28,$B172=$B173-1),NPV(discount_rate,OFFSET(BC137,,,,COUNTA($G$120:$CE$120)-COUNTA($G$120:BC$120)+1)-OFFSET(BC138,,,,COUNTA($G$120:$CE$120)-COUNTA($G$120:BC$120)+1))*(1+discount_rate),0)</f>
        <v>0</v>
      </c>
      <c r="BD172" s="1" cm="1">
        <f t="array" aca="1" ref="BD172" ca="1">IF(AND($B172=BD$28,$B172=$B173-1),NPV(discount_rate,OFFSET(BD137,,,,COUNTA($G$120:$CE$120)-COUNTA($G$120:BD$120)+1)-OFFSET(BD138,,,,COUNTA($G$120:$CE$120)-COUNTA($G$120:BD$120)+1))*(1+discount_rate),0)</f>
        <v>0</v>
      </c>
      <c r="BE172" s="1" cm="1">
        <f t="array" aca="1" ref="BE172" ca="1">IF(AND($B172=BE$28,$B172=$B173-1),NPV(discount_rate,OFFSET(BE137,,,,COUNTA($G$120:$CE$120)-COUNTA($G$120:BE$120)+1)-OFFSET(BE138,,,,COUNTA($G$120:$CE$120)-COUNTA($G$120:BE$120)+1))*(1+discount_rate),0)</f>
        <v>0</v>
      </c>
      <c r="BF172" s="1" cm="1">
        <f t="array" aca="1" ref="BF172" ca="1">IF(AND($B172=BF$28,$B172=$B173-1),NPV(discount_rate,OFFSET(BF137,,,,COUNTA($G$120:$CE$120)-COUNTA($G$120:BF$120)+1)-OFFSET(BF138,,,,COUNTA($G$120:$CE$120)-COUNTA($G$120:BF$120)+1))*(1+discount_rate),0)</f>
        <v>0</v>
      </c>
      <c r="BG172" s="1" cm="1">
        <f t="array" aca="1" ref="BG172" ca="1">IF(AND($B172=BG$28,$B172=$B173-1),NPV(discount_rate,OFFSET(BG137,,,,COUNTA($G$120:$CE$120)-COUNTA($G$120:BG$120)+1)-OFFSET(BG138,,,,COUNTA($G$120:$CE$120)-COUNTA($G$120:BG$120)+1))*(1+discount_rate),0)</f>
        <v>0</v>
      </c>
      <c r="BH172" s="1" cm="1">
        <f t="array" aca="1" ref="BH172" ca="1">IF(AND($B172=BH$28,$B172=$B173-1),NPV(discount_rate,OFFSET(BH137,,,,COUNTA($G$120:$CE$120)-COUNTA($G$120:BH$120)+1)-OFFSET(BH138,,,,COUNTA($G$120:$CE$120)-COUNTA($G$120:BH$120)+1))*(1+discount_rate),0)</f>
        <v>0</v>
      </c>
      <c r="BI172" s="1" cm="1">
        <f t="array" aca="1" ref="BI172" ca="1">IF(AND($B172=BI$28,$B172=$B173-1),NPV(discount_rate,OFFSET(BI137,,,,COUNTA($G$120:$CE$120)-COUNTA($G$120:BI$120)+1)-OFFSET(BI138,,,,COUNTA($G$120:$CE$120)-COUNTA($G$120:BI$120)+1))*(1+discount_rate),0)</f>
        <v>0</v>
      </c>
      <c r="BJ172" s="1" cm="1">
        <f t="array" aca="1" ref="BJ172" ca="1">IF(AND($B172=BJ$28,$B172=$B173-1),NPV(discount_rate,OFFSET(BJ137,,,,COUNTA($G$120:$CE$120)-COUNTA($G$120:BJ$120)+1)-OFFSET(BJ138,,,,COUNTA($G$120:$CE$120)-COUNTA($G$120:BJ$120)+1))*(1+discount_rate),0)</f>
        <v>0</v>
      </c>
      <c r="BK172" s="1" cm="1">
        <f t="array" aca="1" ref="BK172" ca="1">IF(AND($B172=BK$28,$B172=$B173-1),NPV(discount_rate,OFFSET(BK137,,,,COUNTA($G$120:$CE$120)-COUNTA($G$120:BK$120)+1)-OFFSET(BK138,,,,COUNTA($G$120:$CE$120)-COUNTA($G$120:BK$120)+1))*(1+discount_rate),0)</f>
        <v>0</v>
      </c>
      <c r="BL172" s="1" cm="1">
        <f t="array" aca="1" ref="BL172" ca="1">IF(AND($B172=BL$28,$B172=$B173-1),NPV(discount_rate,OFFSET(BL137,,,,COUNTA($G$120:$CE$120)-COUNTA($G$120:BL$120)+1)-OFFSET(BL138,,,,COUNTA($G$120:$CE$120)-COUNTA($G$120:BL$120)+1))*(1+discount_rate),0)</f>
        <v>0</v>
      </c>
      <c r="BM172" s="1" cm="1">
        <f t="array" aca="1" ref="BM172" ca="1">IF(AND($B172=BM$28,$B172=$B173-1),NPV(discount_rate,OFFSET(BM137,,,,COUNTA($G$120:$CE$120)-COUNTA($G$120:BM$120)+1)-OFFSET(BM138,,,,COUNTA($G$120:$CE$120)-COUNTA($G$120:BM$120)+1))*(1+discount_rate),0)</f>
        <v>0</v>
      </c>
      <c r="BN172" s="1" cm="1">
        <f t="array" aca="1" ref="BN172" ca="1">IF(AND($B172=BN$28,$B172=$B173-1),NPV(discount_rate,OFFSET(BN137,,,,COUNTA($G$120:$CE$120)-COUNTA($G$120:BN$120)+1)-OFFSET(BN138,,,,COUNTA($G$120:$CE$120)-COUNTA($G$120:BN$120)+1))*(1+discount_rate),0)</f>
        <v>0</v>
      </c>
      <c r="BO172" s="1" cm="1">
        <f t="array" aca="1" ref="BO172" ca="1">IF(AND($B172=BO$28,$B172=$B173-1),NPV(discount_rate,OFFSET(BO137,,,,COUNTA($G$120:$CE$120)-COUNTA($G$120:BO$120)+1)-OFFSET(BO138,,,,COUNTA($G$120:$CE$120)-COUNTA($G$120:BO$120)+1))*(1+discount_rate),0)</f>
        <v>0</v>
      </c>
      <c r="BP172" s="1" cm="1">
        <f t="array" aca="1" ref="BP172" ca="1">IF(AND($B172=BP$28,$B172=$B173-1),NPV(discount_rate,OFFSET(BP137,,,,COUNTA($G$120:$CE$120)-COUNTA($G$120:BP$120)+1)-OFFSET(BP138,,,,COUNTA($G$120:$CE$120)-COUNTA($G$120:BP$120)+1))*(1+discount_rate),0)</f>
        <v>0</v>
      </c>
      <c r="BQ172" s="1" cm="1">
        <f t="array" aca="1" ref="BQ172" ca="1">IF(AND($B172=BQ$28,$B172=$B173-1),NPV(discount_rate,OFFSET(BQ137,,,,COUNTA($G$120:$CE$120)-COUNTA($G$120:BQ$120)+1)-OFFSET(BQ138,,,,COUNTA($G$120:$CE$120)-COUNTA($G$120:BQ$120)+1))*(1+discount_rate),0)</f>
        <v>0</v>
      </c>
      <c r="BR172" s="1" cm="1">
        <f t="array" aca="1" ref="BR172" ca="1">IF(AND($B172=BR$28,$B172=$B173-1),NPV(discount_rate,OFFSET(BR137,,,,COUNTA($G$120:$CE$120)-COUNTA($G$120:BR$120)+1)-OFFSET(BR138,,,,COUNTA($G$120:$CE$120)-COUNTA($G$120:BR$120)+1))*(1+discount_rate),0)</f>
        <v>0</v>
      </c>
      <c r="BS172" s="1" cm="1">
        <f t="array" aca="1" ref="BS172" ca="1">IF(AND($B172=BS$28,$B172=$B173-1),NPV(discount_rate,OFFSET(BS137,,,,COUNTA($G$120:$CE$120)-COUNTA($G$120:BS$120)+1)-OFFSET(BS138,,,,COUNTA($G$120:$CE$120)-COUNTA($G$120:BS$120)+1))*(1+discount_rate),0)</f>
        <v>0</v>
      </c>
      <c r="BT172" s="1" cm="1">
        <f t="array" aca="1" ref="BT172" ca="1">IF(AND($B172=BT$28,$B172=$B173-1),NPV(discount_rate,OFFSET(BT137,,,,COUNTA($G$120:$CE$120)-COUNTA($G$120:BT$120)+1)-OFFSET(BT138,,,,COUNTA($G$120:$CE$120)-COUNTA($G$120:BT$120)+1))*(1+discount_rate),0)</f>
        <v>0</v>
      </c>
      <c r="BU172" s="1" cm="1">
        <f t="array" aca="1" ref="BU172" ca="1">IF(AND($B172=BU$28,$B172=$B173-1),NPV(discount_rate,OFFSET(BU137,,,,COUNTA($G$120:$CE$120)-COUNTA($G$120:BU$120)+1)-OFFSET(BU138,,,,COUNTA($G$120:$CE$120)-COUNTA($G$120:BU$120)+1))*(1+discount_rate),0)</f>
        <v>0</v>
      </c>
      <c r="BV172" s="1" cm="1">
        <f t="array" aca="1" ref="BV172" ca="1">IF(AND($B172=BV$28,$B172=$B173-1),NPV(discount_rate,OFFSET(BV137,,,,COUNTA($G$120:$CE$120)-COUNTA($G$120:BV$120)+1)-OFFSET(BV138,,,,COUNTA($G$120:$CE$120)-COUNTA($G$120:BV$120)+1))*(1+discount_rate),0)</f>
        <v>0</v>
      </c>
      <c r="BW172" s="1" cm="1">
        <f t="array" aca="1" ref="BW172" ca="1">IF(AND($B172=BW$28,$B172=$B173-1),NPV(discount_rate,OFFSET(BW137,,,,COUNTA($G$120:$CE$120)-COUNTA($G$120:BW$120)+1)-OFFSET(BW138,,,,COUNTA($G$120:$CE$120)-COUNTA($G$120:BW$120)+1))*(1+discount_rate),0)</f>
        <v>0</v>
      </c>
      <c r="BX172" s="1" cm="1">
        <f t="array" aca="1" ref="BX172" ca="1">IF(AND($B172=BX$28,$B172=$B173-1),NPV(discount_rate,OFFSET(BX137,,,,COUNTA($G$120:$CE$120)-COUNTA($G$120:BX$120)+1)-OFFSET(BX138,,,,COUNTA($G$120:$CE$120)-COUNTA($G$120:BX$120)+1))*(1+discount_rate),0)</f>
        <v>0</v>
      </c>
      <c r="BY172" s="1" cm="1">
        <f t="array" aca="1" ref="BY172" ca="1">IF(AND($B172=BY$28,$B172=$B173-1),NPV(discount_rate,OFFSET(BY137,,,,COUNTA($G$120:$CE$120)-COUNTA($G$120:BY$120)+1)-OFFSET(BY138,,,,COUNTA($G$120:$CE$120)-COUNTA($G$120:BY$120)+1))*(1+discount_rate),0)</f>
        <v>0</v>
      </c>
      <c r="BZ172" s="1" cm="1">
        <f t="array" aca="1" ref="BZ172" ca="1">IF(AND($B172=BZ$28,$B172=$B173-1),NPV(discount_rate,OFFSET(BZ137,,,,COUNTA($G$120:$CE$120)-COUNTA($G$120:BZ$120)+1)-OFFSET(BZ138,,,,COUNTA($G$120:$CE$120)-COUNTA($G$120:BZ$120)+1))*(1+discount_rate),0)</f>
        <v>0</v>
      </c>
      <c r="CA172" s="1" cm="1">
        <f t="array" aca="1" ref="CA172" ca="1">IF(AND($B172=CA$28,$B172=$B173-1),NPV(discount_rate,OFFSET(CA137,,,,COUNTA($G$120:$CE$120)-COUNTA($G$120:CA$120)+1)-OFFSET(CA138,,,,COUNTA($G$120:$CE$120)-COUNTA($G$120:CA$120)+1))*(1+discount_rate),0)</f>
        <v>0</v>
      </c>
      <c r="CB172" s="1" cm="1">
        <f t="array" aca="1" ref="CB172" ca="1">IF(AND($B172=CB$28,$B172=$B173-1),NPV(discount_rate,OFFSET(CB137,,,,COUNTA($G$120:$CE$120)-COUNTA($G$120:CB$120)+1)-OFFSET(CB138,,,,COUNTA($G$120:$CE$120)-COUNTA($G$120:CB$120)+1))*(1+discount_rate),0)</f>
        <v>0</v>
      </c>
      <c r="CC172" s="1" cm="1">
        <f t="array" aca="1" ref="CC172" ca="1">IF(AND($B172=CC$28,$B172=$B173-1),NPV(discount_rate,OFFSET(CC137,,,,COUNTA($G$120:$CE$120)-COUNTA($G$120:CC$120)+1)-OFFSET(CC138,,,,COUNTA($G$120:$CE$120)-COUNTA($G$120:CC$120)+1))*(1+discount_rate),0)</f>
        <v>0</v>
      </c>
      <c r="CD172" s="1" cm="1">
        <f t="array" aca="1" ref="CD172" ca="1">IF(AND($B172=CD$28,$B172=$B173-1),NPV(discount_rate,OFFSET(CD137,,,,COUNTA($G$120:$CE$120)-COUNTA($G$120:CD$120)+1)-OFFSET(CD138,,,,COUNTA($G$120:$CE$120)-COUNTA($G$120:CD$120)+1))*(1+discount_rate),0)</f>
        <v>0</v>
      </c>
      <c r="CE172" s="1" cm="1">
        <f t="array" aca="1" ref="CE172" ca="1">IF(AND($B172=CE$28,$B172=$B173-1),NPV(discount_rate,OFFSET(CE137,,,,COUNTA($G$120:$CE$120)-COUNTA($G$120:CE$120)+1)-OFFSET(CE138,,,,COUNTA($G$120:$CE$120)-COUNTA($G$120:CE$120)+1))*(1+discount_rate),0)</f>
        <v>0</v>
      </c>
    </row>
    <row r="173" spans="2:83" x14ac:dyDescent="0.35">
      <c r="B173">
        <f t="shared" si="131"/>
        <v>2042</v>
      </c>
      <c r="D173" t="s">
        <v>29</v>
      </c>
      <c r="G173" s="1" cm="1">
        <f t="array" aca="1" ref="G173" ca="1">IF(AND($B173=G$28,$B173=$B174-1),NPV(discount_rate,OFFSET(G138,,,,COUNTA($G$120:$CE$120)-COUNTA($G$120:G$120)+1)-OFFSET(G139,,,,COUNTA($G$120:$CE$120)-COUNTA($G$120:G$120)+1))*(1+discount_rate),0)</f>
        <v>0</v>
      </c>
      <c r="H173" s="1" cm="1">
        <f t="array" aca="1" ref="H173" ca="1">IF(AND($B173=H$28,$B173=$B174-1),NPV(discount_rate,OFFSET(H138,,,,COUNTA($G$120:$CE$120)-COUNTA($G$120:H$120)+1)-OFFSET(H139,,,,COUNTA($G$120:$CE$120)-COUNTA($G$120:H$120)+1))*(1+discount_rate),0)</f>
        <v>0</v>
      </c>
      <c r="I173" s="1" cm="1">
        <f t="array" aca="1" ref="I173" ca="1">IF(AND($B173=I$28,$B173=$B174-1),NPV(discount_rate,OFFSET(I138,,,,COUNTA($G$120:$CE$120)-COUNTA($G$120:I$120)+1)-OFFSET(I139,,,,COUNTA($G$120:$CE$120)-COUNTA($G$120:I$120)+1))*(1+discount_rate),0)</f>
        <v>0</v>
      </c>
      <c r="J173" s="1" cm="1">
        <f t="array" aca="1" ref="J173" ca="1">IF(AND($B173=J$28,$B173=$B174-1),NPV(discount_rate,OFFSET(J138,,,,COUNTA($G$120:$CE$120)-COUNTA($G$120:J$120)+1)-OFFSET(J139,,,,COUNTA($G$120:$CE$120)-COUNTA($G$120:J$120)+1))*(1+discount_rate),0)</f>
        <v>0</v>
      </c>
      <c r="K173" s="1" cm="1">
        <f t="array" aca="1" ref="K173" ca="1">IF(AND($B173=K$28,$B173=$B174-1),NPV(discount_rate,OFFSET(K138,,,,COUNTA($G$120:$CE$120)-COUNTA($G$120:K$120)+1)-OFFSET(K139,,,,COUNTA($G$120:$CE$120)-COUNTA($G$120:K$120)+1))*(1+discount_rate),0)</f>
        <v>0</v>
      </c>
      <c r="L173" s="1" cm="1">
        <f t="array" aca="1" ref="L173" ca="1">IF(AND($B173=L$28,$B173=$B174-1),NPV(discount_rate,OFFSET(L138,,,,COUNTA($G$120:$CE$120)-COUNTA($G$120:L$120)+1)-OFFSET(L139,,,,COUNTA($G$120:$CE$120)-COUNTA($G$120:L$120)+1))*(1+discount_rate),0)</f>
        <v>0</v>
      </c>
      <c r="M173" s="1" cm="1">
        <f t="array" aca="1" ref="M173" ca="1">IF(AND($B173=M$28,$B173=$B174-1),NPV(discount_rate,OFFSET(M138,,,,COUNTA($G$120:$CE$120)-COUNTA($G$120:M$120)+1)-OFFSET(M139,,,,COUNTA($G$120:$CE$120)-COUNTA($G$120:M$120)+1))*(1+discount_rate),0)</f>
        <v>0</v>
      </c>
      <c r="N173" s="1" cm="1">
        <f t="array" aca="1" ref="N173" ca="1">IF(AND($B173=N$28,$B173=$B174-1),NPV(discount_rate,OFFSET(N138,,,,COUNTA($G$120:$CE$120)-COUNTA($G$120:N$120)+1)-OFFSET(N139,,,,COUNTA($G$120:$CE$120)-COUNTA($G$120:N$120)+1))*(1+discount_rate),0)</f>
        <v>0</v>
      </c>
      <c r="O173" s="1" cm="1">
        <f t="array" aca="1" ref="O173" ca="1">IF(AND($B173=O$28,$B173=$B174-1),NPV(discount_rate,OFFSET(O138,,,,COUNTA($G$120:$CE$120)-COUNTA($G$120:O$120)+1)-OFFSET(O139,,,,COUNTA($G$120:$CE$120)-COUNTA($G$120:O$120)+1))*(1+discount_rate),0)</f>
        <v>0</v>
      </c>
      <c r="P173" s="1" cm="1">
        <f t="array" aca="1" ref="P173" ca="1">IF(AND($B173=P$28,$B173=$B174-1),NPV(discount_rate,OFFSET(P138,,,,COUNTA($G$120:$CE$120)-COUNTA($G$120:P$120)+1)-OFFSET(P139,,,,COUNTA($G$120:$CE$120)-COUNTA($G$120:P$120)+1))*(1+discount_rate),0)</f>
        <v>0</v>
      </c>
      <c r="Q173" s="1" cm="1">
        <f t="array" aca="1" ref="Q173" ca="1">IF(AND($B173=Q$28,$B173=$B174-1),NPV(discount_rate,OFFSET(Q138,,,,COUNTA($G$120:$CE$120)-COUNTA($G$120:Q$120)+1)-OFFSET(Q139,,,,COUNTA($G$120:$CE$120)-COUNTA($G$120:Q$120)+1))*(1+discount_rate),0)</f>
        <v>0</v>
      </c>
      <c r="R173" s="1" cm="1">
        <f t="array" aca="1" ref="R173" ca="1">IF(AND($B173=R$28,$B173=$B174-1),NPV(discount_rate,OFFSET(R138,,,,COUNTA($G$120:$CE$120)-COUNTA($G$120:R$120)+1)-OFFSET(R139,,,,COUNTA($G$120:$CE$120)-COUNTA($G$120:R$120)+1))*(1+discount_rate),0)</f>
        <v>0</v>
      </c>
      <c r="S173" s="1" cm="1">
        <f t="array" aca="1" ref="S173" ca="1">IF(AND($B173=S$28,$B173=$B174-1),NPV(discount_rate,OFFSET(S138,,,,COUNTA($G$120:$CE$120)-COUNTA($G$120:S$120)+1)-OFFSET(S139,,,,COUNTA($G$120:$CE$120)-COUNTA($G$120:S$120)+1))*(1+discount_rate),0)</f>
        <v>0</v>
      </c>
      <c r="T173" s="1" cm="1">
        <f t="array" aca="1" ref="T173" ca="1">IF(AND($B173=T$28,$B173=$B174-1),NPV(discount_rate,OFFSET(T138,,,,COUNTA($G$120:$CE$120)-COUNTA($G$120:T$120)+1)-OFFSET(T139,,,,COUNTA($G$120:$CE$120)-COUNTA($G$120:T$120)+1))*(1+discount_rate),0)</f>
        <v>0</v>
      </c>
      <c r="U173" s="1" cm="1">
        <f t="array" aca="1" ref="U173" ca="1">IF(AND($B173=U$28,$B173=$B174-1),NPV(discount_rate,OFFSET(U138,,,,COUNTA($G$120:$CE$120)-COUNTA($G$120:U$120)+1)-OFFSET(U139,,,,COUNTA($G$120:$CE$120)-COUNTA($G$120:U$120)+1))*(1+discount_rate),0)</f>
        <v>0</v>
      </c>
      <c r="V173" s="1" cm="1">
        <f t="array" aca="1" ref="V173" ca="1">IF(AND($B173=V$28,$B173=$B174-1),NPV(discount_rate,OFFSET(V138,,,,COUNTA($G$120:$CE$120)-COUNTA($G$120:V$120)+1)-OFFSET(V139,,,,COUNTA($G$120:$CE$120)-COUNTA($G$120:V$120)+1))*(1+discount_rate),0)</f>
        <v>0</v>
      </c>
      <c r="W173" s="1" cm="1">
        <f t="array" aca="1" ref="W173" ca="1">IF(AND($B173=W$28,$B173=$B174-1),NPV(discount_rate,OFFSET(W138,,,,COUNTA($G$120:$CE$120)-COUNTA($G$120:W$120)+1)-OFFSET(W139,,,,COUNTA($G$120:$CE$120)-COUNTA($G$120:W$120)+1))*(1+discount_rate),0)</f>
        <v>0</v>
      </c>
      <c r="X173" s="1" cm="1">
        <f t="array" aca="1" ref="X173" ca="1">IF(AND($B173=X$28,$B173=$B174-1),NPV(discount_rate,OFFSET(X138,,,,COUNTA($G$120:$CE$120)-COUNTA($G$120:X$120)+1)-OFFSET(X139,,,,COUNTA($G$120:$CE$120)-COUNTA($G$120:X$120)+1))*(1+discount_rate),0)</f>
        <v>0</v>
      </c>
      <c r="Y173" s="1" cm="1">
        <f t="array" aca="1" ref="Y173" ca="1">IF(AND($B173=Y$28,$B173=$B174-1),NPV(discount_rate,OFFSET(Y138,,,,COUNTA($G$120:$CE$120)-COUNTA($G$120:Y$120)+1)-OFFSET(Y139,,,,COUNTA($G$120:$CE$120)-COUNTA($G$120:Y$120)+1))*(1+discount_rate),0)</f>
        <v>413.06829170978051</v>
      </c>
      <c r="Z173" s="1" cm="1">
        <f t="array" aca="1" ref="Z173" ca="1">IF(AND($B173=Z$28,$B173=$B174-1),NPV(discount_rate,OFFSET(Z138,,,,COUNTA($G$120:$CE$120)-COUNTA($G$120:Z$120)+1)-OFFSET(Z139,,,,COUNTA($G$120:$CE$120)-COUNTA($G$120:Z$120)+1))*(1+discount_rate),0)</f>
        <v>0</v>
      </c>
      <c r="AA173" s="1" cm="1">
        <f t="array" aca="1" ref="AA173" ca="1">IF(AND($B173=AA$28,$B173=$B174-1),NPV(discount_rate,OFFSET(AA138,,,,COUNTA($G$120:$CE$120)-COUNTA($G$120:AA$120)+1)-OFFSET(AA139,,,,COUNTA($G$120:$CE$120)-COUNTA($G$120:AA$120)+1))*(1+discount_rate),0)</f>
        <v>0</v>
      </c>
      <c r="AB173" s="1" cm="1">
        <f t="array" aca="1" ref="AB173" ca="1">IF(AND($B173=AB$28,$B173=$B174-1),NPV(discount_rate,OFFSET(AB138,,,,COUNTA($G$120:$CE$120)-COUNTA($G$120:AB$120)+1)-OFFSET(AB139,,,,COUNTA($G$120:$CE$120)-COUNTA($G$120:AB$120)+1))*(1+discount_rate),0)</f>
        <v>0</v>
      </c>
      <c r="AC173" s="1" cm="1">
        <f t="array" aca="1" ref="AC173" ca="1">IF(AND($B173=AC$28,$B173=$B174-1),NPV(discount_rate,OFFSET(AC138,,,,COUNTA($G$120:$CE$120)-COUNTA($G$120:AC$120)+1)-OFFSET(AC139,,,,COUNTA($G$120:$CE$120)-COUNTA($G$120:AC$120)+1))*(1+discount_rate),0)</f>
        <v>0</v>
      </c>
      <c r="AD173" s="1" cm="1">
        <f t="array" aca="1" ref="AD173" ca="1">IF(AND($B173=AD$28,$B173=$B174-1),NPV(discount_rate,OFFSET(AD138,,,,COUNTA($G$120:$CE$120)-COUNTA($G$120:AD$120)+1)-OFFSET(AD139,,,,COUNTA($G$120:$CE$120)-COUNTA($G$120:AD$120)+1))*(1+discount_rate),0)</f>
        <v>0</v>
      </c>
      <c r="AE173" s="1" cm="1">
        <f t="array" aca="1" ref="AE173" ca="1">IF(AND($B173=AE$28,$B173=$B174-1),NPV(discount_rate,OFFSET(AE138,,,,COUNTA($G$120:$CE$120)-COUNTA($G$120:AE$120)+1)-OFFSET(AE139,,,,COUNTA($G$120:$CE$120)-COUNTA($G$120:AE$120)+1))*(1+discount_rate),0)</f>
        <v>0</v>
      </c>
      <c r="AF173" s="1" cm="1">
        <f t="array" aca="1" ref="AF173" ca="1">IF(AND($B173=AF$28,$B173=$B174-1),NPV(discount_rate,OFFSET(AF138,,,,COUNTA($G$120:$CE$120)-COUNTA($G$120:AF$120)+1)-OFFSET(AF139,,,,COUNTA($G$120:$CE$120)-COUNTA($G$120:AF$120)+1))*(1+discount_rate),0)</f>
        <v>0</v>
      </c>
      <c r="AG173" s="1" cm="1">
        <f t="array" aca="1" ref="AG173" ca="1">IF(AND($B173=AG$28,$B173=$B174-1),NPV(discount_rate,OFFSET(AG138,,,,COUNTA($G$120:$CE$120)-COUNTA($G$120:AG$120)+1)-OFFSET(AG139,,,,COUNTA($G$120:$CE$120)-COUNTA($G$120:AG$120)+1))*(1+discount_rate),0)</f>
        <v>0</v>
      </c>
      <c r="AH173" s="1" cm="1">
        <f t="array" aca="1" ref="AH173" ca="1">IF(AND($B173=AH$28,$B173=$B174-1),NPV(discount_rate,OFFSET(AH138,,,,COUNTA($G$120:$CE$120)-COUNTA($G$120:AH$120)+1)-OFFSET(AH139,,,,COUNTA($G$120:$CE$120)-COUNTA($G$120:AH$120)+1))*(1+discount_rate),0)</f>
        <v>0</v>
      </c>
      <c r="AI173" s="1" cm="1">
        <f t="array" aca="1" ref="AI173" ca="1">IF(AND($B173=AI$28,$B173=$B174-1),NPV(discount_rate,OFFSET(AI138,,,,COUNTA($G$120:$CE$120)-COUNTA($G$120:AI$120)+1)-OFFSET(AI139,,,,COUNTA($G$120:$CE$120)-COUNTA($G$120:AI$120)+1))*(1+discount_rate),0)</f>
        <v>0</v>
      </c>
      <c r="AJ173" s="1" cm="1">
        <f t="array" aca="1" ref="AJ173" ca="1">IF(AND($B173=AJ$28,$B173=$B174-1),NPV(discount_rate,OFFSET(AJ138,,,,COUNTA($G$120:$CE$120)-COUNTA($G$120:AJ$120)+1)-OFFSET(AJ139,,,,COUNTA($G$120:$CE$120)-COUNTA($G$120:AJ$120)+1))*(1+discount_rate),0)</f>
        <v>0</v>
      </c>
      <c r="AK173" s="1" cm="1">
        <f t="array" aca="1" ref="AK173" ca="1">IF(AND($B173=AK$28,$B173=$B174-1),NPV(discount_rate,OFFSET(AK138,,,,COUNTA($G$120:$CE$120)-COUNTA($G$120:AK$120)+1)-OFFSET(AK139,,,,COUNTA($G$120:$CE$120)-COUNTA($G$120:AK$120)+1))*(1+discount_rate),0)</f>
        <v>0</v>
      </c>
      <c r="AL173" s="1" cm="1">
        <f t="array" aca="1" ref="AL173" ca="1">IF(AND($B173=AL$28,$B173=$B174-1),NPV(discount_rate,OFFSET(AL138,,,,COUNTA($G$120:$CE$120)-COUNTA($G$120:AL$120)+1)-OFFSET(AL139,,,,COUNTA($G$120:$CE$120)-COUNTA($G$120:AL$120)+1))*(1+discount_rate),0)</f>
        <v>0</v>
      </c>
      <c r="AM173" s="1" cm="1">
        <f t="array" aca="1" ref="AM173" ca="1">IF(AND($B173=AM$28,$B173=$B174-1),NPV(discount_rate,OFFSET(AM138,,,,COUNTA($G$120:$CE$120)-COUNTA($G$120:AM$120)+1)-OFFSET(AM139,,,,COUNTA($G$120:$CE$120)-COUNTA($G$120:AM$120)+1))*(1+discount_rate),0)</f>
        <v>0</v>
      </c>
      <c r="AN173" s="1" cm="1">
        <f t="array" aca="1" ref="AN173" ca="1">IF(AND($B173=AN$28,$B173=$B174-1),NPV(discount_rate,OFFSET(AN138,,,,COUNTA($G$120:$CE$120)-COUNTA($G$120:AN$120)+1)-OFFSET(AN139,,,,COUNTA($G$120:$CE$120)-COUNTA($G$120:AN$120)+1))*(1+discount_rate),0)</f>
        <v>0</v>
      </c>
      <c r="AO173" s="1" cm="1">
        <f t="array" aca="1" ref="AO173" ca="1">IF(AND($B173=AO$28,$B173=$B174-1),NPV(discount_rate,OFFSET(AO138,,,,COUNTA($G$120:$CE$120)-COUNTA($G$120:AO$120)+1)-OFFSET(AO139,,,,COUNTA($G$120:$CE$120)-COUNTA($G$120:AO$120)+1))*(1+discount_rate),0)</f>
        <v>0</v>
      </c>
      <c r="AP173" s="1" cm="1">
        <f t="array" aca="1" ref="AP173" ca="1">IF(AND($B173=AP$28,$B173=$B174-1),NPV(discount_rate,OFFSET(AP138,,,,COUNTA($G$120:$CE$120)-COUNTA($G$120:AP$120)+1)-OFFSET(AP139,,,,COUNTA($G$120:$CE$120)-COUNTA($G$120:AP$120)+1))*(1+discount_rate),0)</f>
        <v>0</v>
      </c>
      <c r="AQ173" s="1" cm="1">
        <f t="array" aca="1" ref="AQ173" ca="1">IF(AND($B173=AQ$28,$B173=$B174-1),NPV(discount_rate,OFFSET(AQ138,,,,COUNTA($G$120:$CE$120)-COUNTA($G$120:AQ$120)+1)-OFFSET(AQ139,,,,COUNTA($G$120:$CE$120)-COUNTA($G$120:AQ$120)+1))*(1+discount_rate),0)</f>
        <v>0</v>
      </c>
      <c r="AR173" s="1" cm="1">
        <f t="array" aca="1" ref="AR173" ca="1">IF(AND($B173=AR$28,$B173=$B174-1),NPV(discount_rate,OFFSET(AR138,,,,COUNTA($G$120:$CE$120)-COUNTA($G$120:AR$120)+1)-OFFSET(AR139,,,,COUNTA($G$120:$CE$120)-COUNTA($G$120:AR$120)+1))*(1+discount_rate),0)</f>
        <v>0</v>
      </c>
      <c r="AS173" s="1" cm="1">
        <f t="array" aca="1" ref="AS173" ca="1">IF(AND($B173=AS$28,$B173=$B174-1),NPV(discount_rate,OFFSET(AS138,,,,COUNTA($G$120:$CE$120)-COUNTA($G$120:AS$120)+1)-OFFSET(AS139,,,,COUNTA($G$120:$CE$120)-COUNTA($G$120:AS$120)+1))*(1+discount_rate),0)</f>
        <v>0</v>
      </c>
      <c r="AT173" s="1" cm="1">
        <f t="array" aca="1" ref="AT173" ca="1">IF(AND($B173=AT$28,$B173=$B174-1),NPV(discount_rate,OFFSET(AT138,,,,COUNTA($G$120:$CE$120)-COUNTA($G$120:AT$120)+1)-OFFSET(AT139,,,,COUNTA($G$120:$CE$120)-COUNTA($G$120:AT$120)+1))*(1+discount_rate),0)</f>
        <v>0</v>
      </c>
      <c r="AU173" s="1" cm="1">
        <f t="array" aca="1" ref="AU173" ca="1">IF(AND($B173=AU$28,$B173=$B174-1),NPV(discount_rate,OFFSET(AU138,,,,COUNTA($G$120:$CE$120)-COUNTA($G$120:AU$120)+1)-OFFSET(AU139,,,,COUNTA($G$120:$CE$120)-COUNTA($G$120:AU$120)+1))*(1+discount_rate),0)</f>
        <v>0</v>
      </c>
      <c r="AV173" s="1" cm="1">
        <f t="array" aca="1" ref="AV173" ca="1">IF(AND($B173=AV$28,$B173=$B174-1),NPV(discount_rate,OFFSET(AV138,,,,COUNTA($G$120:$CE$120)-COUNTA($G$120:AV$120)+1)-OFFSET(AV139,,,,COUNTA($G$120:$CE$120)-COUNTA($G$120:AV$120)+1))*(1+discount_rate),0)</f>
        <v>0</v>
      </c>
      <c r="AW173" s="1" cm="1">
        <f t="array" aca="1" ref="AW173" ca="1">IF(AND($B173=AW$28,$B173=$B174-1),NPV(discount_rate,OFFSET(AW138,,,,COUNTA($G$120:$CE$120)-COUNTA($G$120:AW$120)+1)-OFFSET(AW139,,,,COUNTA($G$120:$CE$120)-COUNTA($G$120:AW$120)+1))*(1+discount_rate),0)</f>
        <v>0</v>
      </c>
      <c r="AX173" s="1" cm="1">
        <f t="array" aca="1" ref="AX173" ca="1">IF(AND($B173=AX$28,$B173=$B174-1),NPV(discount_rate,OFFSET(AX138,,,,COUNTA($G$120:$CE$120)-COUNTA($G$120:AX$120)+1)-OFFSET(AX139,,,,COUNTA($G$120:$CE$120)-COUNTA($G$120:AX$120)+1))*(1+discount_rate),0)</f>
        <v>0</v>
      </c>
      <c r="AY173" s="1" cm="1">
        <f t="array" aca="1" ref="AY173" ca="1">IF(AND($B173=AY$28,$B173=$B174-1),NPV(discount_rate,OFFSET(AY138,,,,COUNTA($G$120:$CE$120)-COUNTA($G$120:AY$120)+1)-OFFSET(AY139,,,,COUNTA($G$120:$CE$120)-COUNTA($G$120:AY$120)+1))*(1+discount_rate),0)</f>
        <v>0</v>
      </c>
      <c r="AZ173" s="1" cm="1">
        <f t="array" aca="1" ref="AZ173" ca="1">IF(AND($B173=AZ$28,$B173=$B174-1),NPV(discount_rate,OFFSET(AZ138,,,,COUNTA($G$120:$CE$120)-COUNTA($G$120:AZ$120)+1)-OFFSET(AZ139,,,,COUNTA($G$120:$CE$120)-COUNTA($G$120:AZ$120)+1))*(1+discount_rate),0)</f>
        <v>0</v>
      </c>
      <c r="BA173" s="1" cm="1">
        <f t="array" aca="1" ref="BA173" ca="1">IF(AND($B173=BA$28,$B173=$B174-1),NPV(discount_rate,OFFSET(BA138,,,,COUNTA($G$120:$CE$120)-COUNTA($G$120:BA$120)+1)-OFFSET(BA139,,,,COUNTA($G$120:$CE$120)-COUNTA($G$120:BA$120)+1))*(1+discount_rate),0)</f>
        <v>0</v>
      </c>
      <c r="BB173" s="1" cm="1">
        <f t="array" aca="1" ref="BB173" ca="1">IF(AND($B173=BB$28,$B173=$B174-1),NPV(discount_rate,OFFSET(BB138,,,,COUNTA($G$120:$CE$120)-COUNTA($G$120:BB$120)+1)-OFFSET(BB139,,,,COUNTA($G$120:$CE$120)-COUNTA($G$120:BB$120)+1))*(1+discount_rate),0)</f>
        <v>0</v>
      </c>
      <c r="BC173" s="1" cm="1">
        <f t="array" aca="1" ref="BC173" ca="1">IF(AND($B173=BC$28,$B173=$B174-1),NPV(discount_rate,OFFSET(BC138,,,,COUNTA($G$120:$CE$120)-COUNTA($G$120:BC$120)+1)-OFFSET(BC139,,,,COUNTA($G$120:$CE$120)-COUNTA($G$120:BC$120)+1))*(1+discount_rate),0)</f>
        <v>0</v>
      </c>
      <c r="BD173" s="1" cm="1">
        <f t="array" aca="1" ref="BD173" ca="1">IF(AND($B173=BD$28,$B173=$B174-1),NPV(discount_rate,OFFSET(BD138,,,,COUNTA($G$120:$CE$120)-COUNTA($G$120:BD$120)+1)-OFFSET(BD139,,,,COUNTA($G$120:$CE$120)-COUNTA($G$120:BD$120)+1))*(1+discount_rate),0)</f>
        <v>0</v>
      </c>
      <c r="BE173" s="1" cm="1">
        <f t="array" aca="1" ref="BE173" ca="1">IF(AND($B173=BE$28,$B173=$B174-1),NPV(discount_rate,OFFSET(BE138,,,,COUNTA($G$120:$CE$120)-COUNTA($G$120:BE$120)+1)-OFFSET(BE139,,,,COUNTA($G$120:$CE$120)-COUNTA($G$120:BE$120)+1))*(1+discount_rate),0)</f>
        <v>0</v>
      </c>
      <c r="BF173" s="1" cm="1">
        <f t="array" aca="1" ref="BF173" ca="1">IF(AND($B173=BF$28,$B173=$B174-1),NPV(discount_rate,OFFSET(BF138,,,,COUNTA($G$120:$CE$120)-COUNTA($G$120:BF$120)+1)-OFFSET(BF139,,,,COUNTA($G$120:$CE$120)-COUNTA($G$120:BF$120)+1))*(1+discount_rate),0)</f>
        <v>0</v>
      </c>
      <c r="BG173" s="1" cm="1">
        <f t="array" aca="1" ref="BG173" ca="1">IF(AND($B173=BG$28,$B173=$B174-1),NPV(discount_rate,OFFSET(BG138,,,,COUNTA($G$120:$CE$120)-COUNTA($G$120:BG$120)+1)-OFFSET(BG139,,,,COUNTA($G$120:$CE$120)-COUNTA($G$120:BG$120)+1))*(1+discount_rate),0)</f>
        <v>0</v>
      </c>
      <c r="BH173" s="1" cm="1">
        <f t="array" aca="1" ref="BH173" ca="1">IF(AND($B173=BH$28,$B173=$B174-1),NPV(discount_rate,OFFSET(BH138,,,,COUNTA($G$120:$CE$120)-COUNTA($G$120:BH$120)+1)-OFFSET(BH139,,,,COUNTA($G$120:$CE$120)-COUNTA($G$120:BH$120)+1))*(1+discount_rate),0)</f>
        <v>0</v>
      </c>
      <c r="BI173" s="1" cm="1">
        <f t="array" aca="1" ref="BI173" ca="1">IF(AND($B173=BI$28,$B173=$B174-1),NPV(discount_rate,OFFSET(BI138,,,,COUNTA($G$120:$CE$120)-COUNTA($G$120:BI$120)+1)-OFFSET(BI139,,,,COUNTA($G$120:$CE$120)-COUNTA($G$120:BI$120)+1))*(1+discount_rate),0)</f>
        <v>0</v>
      </c>
      <c r="BJ173" s="1" cm="1">
        <f t="array" aca="1" ref="BJ173" ca="1">IF(AND($B173=BJ$28,$B173=$B174-1),NPV(discount_rate,OFFSET(BJ138,,,,COUNTA($G$120:$CE$120)-COUNTA($G$120:BJ$120)+1)-OFFSET(BJ139,,,,COUNTA($G$120:$CE$120)-COUNTA($G$120:BJ$120)+1))*(1+discount_rate),0)</f>
        <v>0</v>
      </c>
      <c r="BK173" s="1" cm="1">
        <f t="array" aca="1" ref="BK173" ca="1">IF(AND($B173=BK$28,$B173=$B174-1),NPV(discount_rate,OFFSET(BK138,,,,COUNTA($G$120:$CE$120)-COUNTA($G$120:BK$120)+1)-OFFSET(BK139,,,,COUNTA($G$120:$CE$120)-COUNTA($G$120:BK$120)+1))*(1+discount_rate),0)</f>
        <v>0</v>
      </c>
      <c r="BL173" s="1" cm="1">
        <f t="array" aca="1" ref="BL173" ca="1">IF(AND($B173=BL$28,$B173=$B174-1),NPV(discount_rate,OFFSET(BL138,,,,COUNTA($G$120:$CE$120)-COUNTA($G$120:BL$120)+1)-OFFSET(BL139,,,,COUNTA($G$120:$CE$120)-COUNTA($G$120:BL$120)+1))*(1+discount_rate),0)</f>
        <v>0</v>
      </c>
      <c r="BM173" s="1" cm="1">
        <f t="array" aca="1" ref="BM173" ca="1">IF(AND($B173=BM$28,$B173=$B174-1),NPV(discount_rate,OFFSET(BM138,,,,COUNTA($G$120:$CE$120)-COUNTA($G$120:BM$120)+1)-OFFSET(BM139,,,,COUNTA($G$120:$CE$120)-COUNTA($G$120:BM$120)+1))*(1+discount_rate),0)</f>
        <v>0</v>
      </c>
      <c r="BN173" s="1" cm="1">
        <f t="array" aca="1" ref="BN173" ca="1">IF(AND($B173=BN$28,$B173=$B174-1),NPV(discount_rate,OFFSET(BN138,,,,COUNTA($G$120:$CE$120)-COUNTA($G$120:BN$120)+1)-OFFSET(BN139,,,,COUNTA($G$120:$CE$120)-COUNTA($G$120:BN$120)+1))*(1+discount_rate),0)</f>
        <v>0</v>
      </c>
      <c r="BO173" s="1" cm="1">
        <f t="array" aca="1" ref="BO173" ca="1">IF(AND($B173=BO$28,$B173=$B174-1),NPV(discount_rate,OFFSET(BO138,,,,COUNTA($G$120:$CE$120)-COUNTA($G$120:BO$120)+1)-OFFSET(BO139,,,,COUNTA($G$120:$CE$120)-COUNTA($G$120:BO$120)+1))*(1+discount_rate),0)</f>
        <v>0</v>
      </c>
      <c r="BP173" s="1" cm="1">
        <f t="array" aca="1" ref="BP173" ca="1">IF(AND($B173=BP$28,$B173=$B174-1),NPV(discount_rate,OFFSET(BP138,,,,COUNTA($G$120:$CE$120)-COUNTA($G$120:BP$120)+1)-OFFSET(BP139,,,,COUNTA($G$120:$CE$120)-COUNTA($G$120:BP$120)+1))*(1+discount_rate),0)</f>
        <v>0</v>
      </c>
      <c r="BQ173" s="1" cm="1">
        <f t="array" aca="1" ref="BQ173" ca="1">IF(AND($B173=BQ$28,$B173=$B174-1),NPV(discount_rate,OFFSET(BQ138,,,,COUNTA($G$120:$CE$120)-COUNTA($G$120:BQ$120)+1)-OFFSET(BQ139,,,,COUNTA($G$120:$CE$120)-COUNTA($G$120:BQ$120)+1))*(1+discount_rate),0)</f>
        <v>0</v>
      </c>
      <c r="BR173" s="1" cm="1">
        <f t="array" aca="1" ref="BR173" ca="1">IF(AND($B173=BR$28,$B173=$B174-1),NPV(discount_rate,OFFSET(BR138,,,,COUNTA($G$120:$CE$120)-COUNTA($G$120:BR$120)+1)-OFFSET(BR139,,,,COUNTA($G$120:$CE$120)-COUNTA($G$120:BR$120)+1))*(1+discount_rate),0)</f>
        <v>0</v>
      </c>
      <c r="BS173" s="1" cm="1">
        <f t="array" aca="1" ref="BS173" ca="1">IF(AND($B173=BS$28,$B173=$B174-1),NPV(discount_rate,OFFSET(BS138,,,,COUNTA($G$120:$CE$120)-COUNTA($G$120:BS$120)+1)-OFFSET(BS139,,,,COUNTA($G$120:$CE$120)-COUNTA($G$120:BS$120)+1))*(1+discount_rate),0)</f>
        <v>0</v>
      </c>
      <c r="BT173" s="1" cm="1">
        <f t="array" aca="1" ref="BT173" ca="1">IF(AND($B173=BT$28,$B173=$B174-1),NPV(discount_rate,OFFSET(BT138,,,,COUNTA($G$120:$CE$120)-COUNTA($G$120:BT$120)+1)-OFFSET(BT139,,,,COUNTA($G$120:$CE$120)-COUNTA($G$120:BT$120)+1))*(1+discount_rate),0)</f>
        <v>0</v>
      </c>
      <c r="BU173" s="1" cm="1">
        <f t="array" aca="1" ref="BU173" ca="1">IF(AND($B173=BU$28,$B173=$B174-1),NPV(discount_rate,OFFSET(BU138,,,,COUNTA($G$120:$CE$120)-COUNTA($G$120:BU$120)+1)-OFFSET(BU139,,,,COUNTA($G$120:$CE$120)-COUNTA($G$120:BU$120)+1))*(1+discount_rate),0)</f>
        <v>0</v>
      </c>
      <c r="BV173" s="1" cm="1">
        <f t="array" aca="1" ref="BV173" ca="1">IF(AND($B173=BV$28,$B173=$B174-1),NPV(discount_rate,OFFSET(BV138,,,,COUNTA($G$120:$CE$120)-COUNTA($G$120:BV$120)+1)-OFFSET(BV139,,,,COUNTA($G$120:$CE$120)-COUNTA($G$120:BV$120)+1))*(1+discount_rate),0)</f>
        <v>0</v>
      </c>
      <c r="BW173" s="1" cm="1">
        <f t="array" aca="1" ref="BW173" ca="1">IF(AND($B173=BW$28,$B173=$B174-1),NPV(discount_rate,OFFSET(BW138,,,,COUNTA($G$120:$CE$120)-COUNTA($G$120:BW$120)+1)-OFFSET(BW139,,,,COUNTA($G$120:$CE$120)-COUNTA($G$120:BW$120)+1))*(1+discount_rate),0)</f>
        <v>0</v>
      </c>
      <c r="BX173" s="1" cm="1">
        <f t="array" aca="1" ref="BX173" ca="1">IF(AND($B173=BX$28,$B173=$B174-1),NPV(discount_rate,OFFSET(BX138,,,,COUNTA($G$120:$CE$120)-COUNTA($G$120:BX$120)+1)-OFFSET(BX139,,,,COUNTA($G$120:$CE$120)-COUNTA($G$120:BX$120)+1))*(1+discount_rate),0)</f>
        <v>0</v>
      </c>
      <c r="BY173" s="1" cm="1">
        <f t="array" aca="1" ref="BY173" ca="1">IF(AND($B173=BY$28,$B173=$B174-1),NPV(discount_rate,OFFSET(BY138,,,,COUNTA($G$120:$CE$120)-COUNTA($G$120:BY$120)+1)-OFFSET(BY139,,,,COUNTA($G$120:$CE$120)-COUNTA($G$120:BY$120)+1))*(1+discount_rate),0)</f>
        <v>0</v>
      </c>
      <c r="BZ173" s="1" cm="1">
        <f t="array" aca="1" ref="BZ173" ca="1">IF(AND($B173=BZ$28,$B173=$B174-1),NPV(discount_rate,OFFSET(BZ138,,,,COUNTA($G$120:$CE$120)-COUNTA($G$120:BZ$120)+1)-OFFSET(BZ139,,,,COUNTA($G$120:$CE$120)-COUNTA($G$120:BZ$120)+1))*(1+discount_rate),0)</f>
        <v>0</v>
      </c>
      <c r="CA173" s="1" cm="1">
        <f t="array" aca="1" ref="CA173" ca="1">IF(AND($B173=CA$28,$B173=$B174-1),NPV(discount_rate,OFFSET(CA138,,,,COUNTA($G$120:$CE$120)-COUNTA($G$120:CA$120)+1)-OFFSET(CA139,,,,COUNTA($G$120:$CE$120)-COUNTA($G$120:CA$120)+1))*(1+discount_rate),0)</f>
        <v>0</v>
      </c>
      <c r="CB173" s="1" cm="1">
        <f t="array" aca="1" ref="CB173" ca="1">IF(AND($B173=CB$28,$B173=$B174-1),NPV(discount_rate,OFFSET(CB138,,,,COUNTA($G$120:$CE$120)-COUNTA($G$120:CB$120)+1)-OFFSET(CB139,,,,COUNTA($G$120:$CE$120)-COUNTA($G$120:CB$120)+1))*(1+discount_rate),0)</f>
        <v>0</v>
      </c>
      <c r="CC173" s="1" cm="1">
        <f t="array" aca="1" ref="CC173" ca="1">IF(AND($B173=CC$28,$B173=$B174-1),NPV(discount_rate,OFFSET(CC138,,,,COUNTA($G$120:$CE$120)-COUNTA($G$120:CC$120)+1)-OFFSET(CC139,,,,COUNTA($G$120:$CE$120)-COUNTA($G$120:CC$120)+1))*(1+discount_rate),0)</f>
        <v>0</v>
      </c>
      <c r="CD173" s="1" cm="1">
        <f t="array" aca="1" ref="CD173" ca="1">IF(AND($B173=CD$28,$B173=$B174-1),NPV(discount_rate,OFFSET(CD138,,,,COUNTA($G$120:$CE$120)-COUNTA($G$120:CD$120)+1)-OFFSET(CD139,,,,COUNTA($G$120:$CE$120)-COUNTA($G$120:CD$120)+1))*(1+discount_rate),0)</f>
        <v>0</v>
      </c>
      <c r="CE173" s="1" cm="1">
        <f t="array" aca="1" ref="CE173" ca="1">IF(AND($B173=CE$28,$B173=$B174-1),NPV(discount_rate,OFFSET(CE138,,,,COUNTA($G$120:$CE$120)-COUNTA($G$120:CE$120)+1)-OFFSET(CE139,,,,COUNTA($G$120:$CE$120)-COUNTA($G$120:CE$120)+1))*(1+discount_rate),0)</f>
        <v>0</v>
      </c>
    </row>
    <row r="174" spans="2:83" x14ac:dyDescent="0.35">
      <c r="B174">
        <f t="shared" si="131"/>
        <v>2043</v>
      </c>
      <c r="D174" t="s">
        <v>29</v>
      </c>
      <c r="G174" s="1" cm="1">
        <f t="array" aca="1" ref="G174" ca="1">IF(AND($B174=G$28,$B174=$B175-1),NPV(discount_rate,OFFSET(G139,,,,COUNTA($G$120:$CE$120)-COUNTA($G$120:G$120)+1)-OFFSET(G140,,,,COUNTA($G$120:$CE$120)-COUNTA($G$120:G$120)+1))*(1+discount_rate),0)</f>
        <v>0</v>
      </c>
      <c r="H174" s="1" cm="1">
        <f t="array" aca="1" ref="H174" ca="1">IF(AND($B174=H$28,$B174=$B175-1),NPV(discount_rate,OFFSET(H139,,,,COUNTA($G$120:$CE$120)-COUNTA($G$120:H$120)+1)-OFFSET(H140,,,,COUNTA($G$120:$CE$120)-COUNTA($G$120:H$120)+1))*(1+discount_rate),0)</f>
        <v>0</v>
      </c>
      <c r="I174" s="1" cm="1">
        <f t="array" aca="1" ref="I174" ca="1">IF(AND($B174=I$28,$B174=$B175-1),NPV(discount_rate,OFFSET(I139,,,,COUNTA($G$120:$CE$120)-COUNTA($G$120:I$120)+1)-OFFSET(I140,,,,COUNTA($G$120:$CE$120)-COUNTA($G$120:I$120)+1))*(1+discount_rate),0)</f>
        <v>0</v>
      </c>
      <c r="J174" s="1" cm="1">
        <f t="array" aca="1" ref="J174" ca="1">IF(AND($B174=J$28,$B174=$B175-1),NPV(discount_rate,OFFSET(J139,,,,COUNTA($G$120:$CE$120)-COUNTA($G$120:J$120)+1)-OFFSET(J140,,,,COUNTA($G$120:$CE$120)-COUNTA($G$120:J$120)+1))*(1+discount_rate),0)</f>
        <v>0</v>
      </c>
      <c r="K174" s="1" cm="1">
        <f t="array" aca="1" ref="K174" ca="1">IF(AND($B174=K$28,$B174=$B175-1),NPV(discount_rate,OFFSET(K139,,,,COUNTA($G$120:$CE$120)-COUNTA($G$120:K$120)+1)-OFFSET(K140,,,,COUNTA($G$120:$CE$120)-COUNTA($G$120:K$120)+1))*(1+discount_rate),0)</f>
        <v>0</v>
      </c>
      <c r="L174" s="1" cm="1">
        <f t="array" aca="1" ref="L174" ca="1">IF(AND($B174=L$28,$B174=$B175-1),NPV(discount_rate,OFFSET(L139,,,,COUNTA($G$120:$CE$120)-COUNTA($G$120:L$120)+1)-OFFSET(L140,,,,COUNTA($G$120:$CE$120)-COUNTA($G$120:L$120)+1))*(1+discount_rate),0)</f>
        <v>0</v>
      </c>
      <c r="M174" s="1" cm="1">
        <f t="array" aca="1" ref="M174" ca="1">IF(AND($B174=M$28,$B174=$B175-1),NPV(discount_rate,OFFSET(M139,,,,COUNTA($G$120:$CE$120)-COUNTA($G$120:M$120)+1)-OFFSET(M140,,,,COUNTA($G$120:$CE$120)-COUNTA($G$120:M$120)+1))*(1+discount_rate),0)</f>
        <v>0</v>
      </c>
      <c r="N174" s="1" cm="1">
        <f t="array" aca="1" ref="N174" ca="1">IF(AND($B174=N$28,$B174=$B175-1),NPV(discount_rate,OFFSET(N139,,,,COUNTA($G$120:$CE$120)-COUNTA($G$120:N$120)+1)-OFFSET(N140,,,,COUNTA($G$120:$CE$120)-COUNTA($G$120:N$120)+1))*(1+discount_rate),0)</f>
        <v>0</v>
      </c>
      <c r="O174" s="1" cm="1">
        <f t="array" aca="1" ref="O174" ca="1">IF(AND($B174=O$28,$B174=$B175-1),NPV(discount_rate,OFFSET(O139,,,,COUNTA($G$120:$CE$120)-COUNTA($G$120:O$120)+1)-OFFSET(O140,,,,COUNTA($G$120:$CE$120)-COUNTA($G$120:O$120)+1))*(1+discount_rate),0)</f>
        <v>0</v>
      </c>
      <c r="P174" s="1" cm="1">
        <f t="array" aca="1" ref="P174" ca="1">IF(AND($B174=P$28,$B174=$B175-1),NPV(discount_rate,OFFSET(P139,,,,COUNTA($G$120:$CE$120)-COUNTA($G$120:P$120)+1)-OFFSET(P140,,,,COUNTA($G$120:$CE$120)-COUNTA($G$120:P$120)+1))*(1+discount_rate),0)</f>
        <v>0</v>
      </c>
      <c r="Q174" s="1" cm="1">
        <f t="array" aca="1" ref="Q174" ca="1">IF(AND($B174=Q$28,$B174=$B175-1),NPV(discount_rate,OFFSET(Q139,,,,COUNTA($G$120:$CE$120)-COUNTA($G$120:Q$120)+1)-OFFSET(Q140,,,,COUNTA($G$120:$CE$120)-COUNTA($G$120:Q$120)+1))*(1+discount_rate),0)</f>
        <v>0</v>
      </c>
      <c r="R174" s="1" cm="1">
        <f t="array" aca="1" ref="R174" ca="1">IF(AND($B174=R$28,$B174=$B175-1),NPV(discount_rate,OFFSET(R139,,,,COUNTA($G$120:$CE$120)-COUNTA($G$120:R$120)+1)-OFFSET(R140,,,,COUNTA($G$120:$CE$120)-COUNTA($G$120:R$120)+1))*(1+discount_rate),0)</f>
        <v>0</v>
      </c>
      <c r="S174" s="1" cm="1">
        <f t="array" aca="1" ref="S174" ca="1">IF(AND($B174=S$28,$B174=$B175-1),NPV(discount_rate,OFFSET(S139,,,,COUNTA($G$120:$CE$120)-COUNTA($G$120:S$120)+1)-OFFSET(S140,,,,COUNTA($G$120:$CE$120)-COUNTA($G$120:S$120)+1))*(1+discount_rate),0)</f>
        <v>0</v>
      </c>
      <c r="T174" s="1" cm="1">
        <f t="array" aca="1" ref="T174" ca="1">IF(AND($B174=T$28,$B174=$B175-1),NPV(discount_rate,OFFSET(T139,,,,COUNTA($G$120:$CE$120)-COUNTA($G$120:T$120)+1)-OFFSET(T140,,,,COUNTA($G$120:$CE$120)-COUNTA($G$120:T$120)+1))*(1+discount_rate),0)</f>
        <v>0</v>
      </c>
      <c r="U174" s="1" cm="1">
        <f t="array" aca="1" ref="U174" ca="1">IF(AND($B174=U$28,$B174=$B175-1),NPV(discount_rate,OFFSET(U139,,,,COUNTA($G$120:$CE$120)-COUNTA($G$120:U$120)+1)-OFFSET(U140,,,,COUNTA($G$120:$CE$120)-COUNTA($G$120:U$120)+1))*(1+discount_rate),0)</f>
        <v>0</v>
      </c>
      <c r="V174" s="1" cm="1">
        <f t="array" aca="1" ref="V174" ca="1">IF(AND($B174=V$28,$B174=$B175-1),NPV(discount_rate,OFFSET(V139,,,,COUNTA($G$120:$CE$120)-COUNTA($G$120:V$120)+1)-OFFSET(V140,,,,COUNTA($G$120:$CE$120)-COUNTA($G$120:V$120)+1))*(1+discount_rate),0)</f>
        <v>0</v>
      </c>
      <c r="W174" s="1" cm="1">
        <f t="array" aca="1" ref="W174" ca="1">IF(AND($B174=W$28,$B174=$B175-1),NPV(discount_rate,OFFSET(W139,,,,COUNTA($G$120:$CE$120)-COUNTA($G$120:W$120)+1)-OFFSET(W140,,,,COUNTA($G$120:$CE$120)-COUNTA($G$120:W$120)+1))*(1+discount_rate),0)</f>
        <v>0</v>
      </c>
      <c r="X174" s="1" cm="1">
        <f t="array" aca="1" ref="X174" ca="1">IF(AND($B174=X$28,$B174=$B175-1),NPV(discount_rate,OFFSET(X139,,,,COUNTA($G$120:$CE$120)-COUNTA($G$120:X$120)+1)-OFFSET(X140,,,,COUNTA($G$120:$CE$120)-COUNTA($G$120:X$120)+1))*(1+discount_rate),0)</f>
        <v>0</v>
      </c>
      <c r="Y174" s="1" cm="1">
        <f t="array" aca="1" ref="Y174" ca="1">IF(AND($B174=Y$28,$B174=$B175-1),NPV(discount_rate,OFFSET(Y139,,,,COUNTA($G$120:$CE$120)-COUNTA($G$120:Y$120)+1)-OFFSET(Y140,,,,COUNTA($G$120:$CE$120)-COUNTA($G$120:Y$120)+1))*(1+discount_rate),0)</f>
        <v>0</v>
      </c>
      <c r="Z174" s="1" cm="1">
        <f t="array" aca="1" ref="Z174" ca="1">IF(AND($B174=Z$28,$B174=$B175-1),NPV(discount_rate,OFFSET(Z139,,,,COUNTA($G$120:$CE$120)-COUNTA($G$120:Z$120)+1)-OFFSET(Z140,,,,COUNTA($G$120:$CE$120)-COUNTA($G$120:Z$120)+1))*(1+discount_rate),0)</f>
        <v>416.16603277315181</v>
      </c>
      <c r="AA174" s="1" cm="1">
        <f t="array" aca="1" ref="AA174" ca="1">IF(AND($B174=AA$28,$B174=$B175-1),NPV(discount_rate,OFFSET(AA139,,,,COUNTA($G$120:$CE$120)-COUNTA($G$120:AA$120)+1)-OFFSET(AA140,,,,COUNTA($G$120:$CE$120)-COUNTA($G$120:AA$120)+1))*(1+discount_rate),0)</f>
        <v>0</v>
      </c>
      <c r="AB174" s="1" cm="1">
        <f t="array" aca="1" ref="AB174" ca="1">IF(AND($B174=AB$28,$B174=$B175-1),NPV(discount_rate,OFFSET(AB139,,,,COUNTA($G$120:$CE$120)-COUNTA($G$120:AB$120)+1)-OFFSET(AB140,,,,COUNTA($G$120:$CE$120)-COUNTA($G$120:AB$120)+1))*(1+discount_rate),0)</f>
        <v>0</v>
      </c>
      <c r="AC174" s="1" cm="1">
        <f t="array" aca="1" ref="AC174" ca="1">IF(AND($B174=AC$28,$B174=$B175-1),NPV(discount_rate,OFFSET(AC139,,,,COUNTA($G$120:$CE$120)-COUNTA($G$120:AC$120)+1)-OFFSET(AC140,,,,COUNTA($G$120:$CE$120)-COUNTA($G$120:AC$120)+1))*(1+discount_rate),0)</f>
        <v>0</v>
      </c>
      <c r="AD174" s="1" cm="1">
        <f t="array" aca="1" ref="AD174" ca="1">IF(AND($B174=AD$28,$B174=$B175-1),NPV(discount_rate,OFFSET(AD139,,,,COUNTA($G$120:$CE$120)-COUNTA($G$120:AD$120)+1)-OFFSET(AD140,,,,COUNTA($G$120:$CE$120)-COUNTA($G$120:AD$120)+1))*(1+discount_rate),0)</f>
        <v>0</v>
      </c>
      <c r="AE174" s="1" cm="1">
        <f t="array" aca="1" ref="AE174" ca="1">IF(AND($B174=AE$28,$B174=$B175-1),NPV(discount_rate,OFFSET(AE139,,,,COUNTA($G$120:$CE$120)-COUNTA($G$120:AE$120)+1)-OFFSET(AE140,,,,COUNTA($G$120:$CE$120)-COUNTA($G$120:AE$120)+1))*(1+discount_rate),0)</f>
        <v>0</v>
      </c>
      <c r="AF174" s="1" cm="1">
        <f t="array" aca="1" ref="AF174" ca="1">IF(AND($B174=AF$28,$B174=$B175-1),NPV(discount_rate,OFFSET(AF139,,,,COUNTA($G$120:$CE$120)-COUNTA($G$120:AF$120)+1)-OFFSET(AF140,,,,COUNTA($G$120:$CE$120)-COUNTA($G$120:AF$120)+1))*(1+discount_rate),0)</f>
        <v>0</v>
      </c>
      <c r="AG174" s="1" cm="1">
        <f t="array" aca="1" ref="AG174" ca="1">IF(AND($B174=AG$28,$B174=$B175-1),NPV(discount_rate,OFFSET(AG139,,,,COUNTA($G$120:$CE$120)-COUNTA($G$120:AG$120)+1)-OFFSET(AG140,,,,COUNTA($G$120:$CE$120)-COUNTA($G$120:AG$120)+1))*(1+discount_rate),0)</f>
        <v>0</v>
      </c>
      <c r="AH174" s="1" cm="1">
        <f t="array" aca="1" ref="AH174" ca="1">IF(AND($B174=AH$28,$B174=$B175-1),NPV(discount_rate,OFFSET(AH139,,,,COUNTA($G$120:$CE$120)-COUNTA($G$120:AH$120)+1)-OFFSET(AH140,,,,COUNTA($G$120:$CE$120)-COUNTA($G$120:AH$120)+1))*(1+discount_rate),0)</f>
        <v>0</v>
      </c>
      <c r="AI174" s="1" cm="1">
        <f t="array" aca="1" ref="AI174" ca="1">IF(AND($B174=AI$28,$B174=$B175-1),NPV(discount_rate,OFFSET(AI139,,,,COUNTA($G$120:$CE$120)-COUNTA($G$120:AI$120)+1)-OFFSET(AI140,,,,COUNTA($G$120:$CE$120)-COUNTA($G$120:AI$120)+1))*(1+discount_rate),0)</f>
        <v>0</v>
      </c>
      <c r="AJ174" s="1" cm="1">
        <f t="array" aca="1" ref="AJ174" ca="1">IF(AND($B174=AJ$28,$B174=$B175-1),NPV(discount_rate,OFFSET(AJ139,,,,COUNTA($G$120:$CE$120)-COUNTA($G$120:AJ$120)+1)-OFFSET(AJ140,,,,COUNTA($G$120:$CE$120)-COUNTA($G$120:AJ$120)+1))*(1+discount_rate),0)</f>
        <v>0</v>
      </c>
      <c r="AK174" s="1" cm="1">
        <f t="array" aca="1" ref="AK174" ca="1">IF(AND($B174=AK$28,$B174=$B175-1),NPV(discount_rate,OFFSET(AK139,,,,COUNTA($G$120:$CE$120)-COUNTA($G$120:AK$120)+1)-OFFSET(AK140,,,,COUNTA($G$120:$CE$120)-COUNTA($G$120:AK$120)+1))*(1+discount_rate),0)</f>
        <v>0</v>
      </c>
      <c r="AL174" s="1" cm="1">
        <f t="array" aca="1" ref="AL174" ca="1">IF(AND($B174=AL$28,$B174=$B175-1),NPV(discount_rate,OFFSET(AL139,,,,COUNTA($G$120:$CE$120)-COUNTA($G$120:AL$120)+1)-OFFSET(AL140,,,,COUNTA($G$120:$CE$120)-COUNTA($G$120:AL$120)+1))*(1+discount_rate),0)</f>
        <v>0</v>
      </c>
      <c r="AM174" s="1" cm="1">
        <f t="array" aca="1" ref="AM174" ca="1">IF(AND($B174=AM$28,$B174=$B175-1),NPV(discount_rate,OFFSET(AM139,,,,COUNTA($G$120:$CE$120)-COUNTA($G$120:AM$120)+1)-OFFSET(AM140,,,,COUNTA($G$120:$CE$120)-COUNTA($G$120:AM$120)+1))*(1+discount_rate),0)</f>
        <v>0</v>
      </c>
      <c r="AN174" s="1" cm="1">
        <f t="array" aca="1" ref="AN174" ca="1">IF(AND($B174=AN$28,$B174=$B175-1),NPV(discount_rate,OFFSET(AN139,,,,COUNTA($G$120:$CE$120)-COUNTA($G$120:AN$120)+1)-OFFSET(AN140,,,,COUNTA($G$120:$CE$120)-COUNTA($G$120:AN$120)+1))*(1+discount_rate),0)</f>
        <v>0</v>
      </c>
      <c r="AO174" s="1" cm="1">
        <f t="array" aca="1" ref="AO174" ca="1">IF(AND($B174=AO$28,$B174=$B175-1),NPV(discount_rate,OFFSET(AO139,,,,COUNTA($G$120:$CE$120)-COUNTA($G$120:AO$120)+1)-OFFSET(AO140,,,,COUNTA($G$120:$CE$120)-COUNTA($G$120:AO$120)+1))*(1+discount_rate),0)</f>
        <v>0</v>
      </c>
      <c r="AP174" s="1" cm="1">
        <f t="array" aca="1" ref="AP174" ca="1">IF(AND($B174=AP$28,$B174=$B175-1),NPV(discount_rate,OFFSET(AP139,,,,COUNTA($G$120:$CE$120)-COUNTA($G$120:AP$120)+1)-OFFSET(AP140,,,,COUNTA($G$120:$CE$120)-COUNTA($G$120:AP$120)+1))*(1+discount_rate),0)</f>
        <v>0</v>
      </c>
      <c r="AQ174" s="1" cm="1">
        <f t="array" aca="1" ref="AQ174" ca="1">IF(AND($B174=AQ$28,$B174=$B175-1),NPV(discount_rate,OFFSET(AQ139,,,,COUNTA($G$120:$CE$120)-COUNTA($G$120:AQ$120)+1)-OFFSET(AQ140,,,,COUNTA($G$120:$CE$120)-COUNTA($G$120:AQ$120)+1))*(1+discount_rate),0)</f>
        <v>0</v>
      </c>
      <c r="AR174" s="1" cm="1">
        <f t="array" aca="1" ref="AR174" ca="1">IF(AND($B174=AR$28,$B174=$B175-1),NPV(discount_rate,OFFSET(AR139,,,,COUNTA($G$120:$CE$120)-COUNTA($G$120:AR$120)+1)-OFFSET(AR140,,,,COUNTA($G$120:$CE$120)-COUNTA($G$120:AR$120)+1))*(1+discount_rate),0)</f>
        <v>0</v>
      </c>
      <c r="AS174" s="1" cm="1">
        <f t="array" aca="1" ref="AS174" ca="1">IF(AND($B174=AS$28,$B174=$B175-1),NPV(discount_rate,OFFSET(AS139,,,,COUNTA($G$120:$CE$120)-COUNTA($G$120:AS$120)+1)-OFFSET(AS140,,,,COUNTA($G$120:$CE$120)-COUNTA($G$120:AS$120)+1))*(1+discount_rate),0)</f>
        <v>0</v>
      </c>
      <c r="AT174" s="1" cm="1">
        <f t="array" aca="1" ref="AT174" ca="1">IF(AND($B174=AT$28,$B174=$B175-1),NPV(discount_rate,OFFSET(AT139,,,,COUNTA($G$120:$CE$120)-COUNTA($G$120:AT$120)+1)-OFFSET(AT140,,,,COUNTA($G$120:$CE$120)-COUNTA($G$120:AT$120)+1))*(1+discount_rate),0)</f>
        <v>0</v>
      </c>
      <c r="AU174" s="1" cm="1">
        <f t="array" aca="1" ref="AU174" ca="1">IF(AND($B174=AU$28,$B174=$B175-1),NPV(discount_rate,OFFSET(AU139,,,,COUNTA($G$120:$CE$120)-COUNTA($G$120:AU$120)+1)-OFFSET(AU140,,,,COUNTA($G$120:$CE$120)-COUNTA($G$120:AU$120)+1))*(1+discount_rate),0)</f>
        <v>0</v>
      </c>
      <c r="AV174" s="1" cm="1">
        <f t="array" aca="1" ref="AV174" ca="1">IF(AND($B174=AV$28,$B174=$B175-1),NPV(discount_rate,OFFSET(AV139,,,,COUNTA($G$120:$CE$120)-COUNTA($G$120:AV$120)+1)-OFFSET(AV140,,,,COUNTA($G$120:$CE$120)-COUNTA($G$120:AV$120)+1))*(1+discount_rate),0)</f>
        <v>0</v>
      </c>
      <c r="AW174" s="1" cm="1">
        <f t="array" aca="1" ref="AW174" ca="1">IF(AND($B174=AW$28,$B174=$B175-1),NPV(discount_rate,OFFSET(AW139,,,,COUNTA($G$120:$CE$120)-COUNTA($G$120:AW$120)+1)-OFFSET(AW140,,,,COUNTA($G$120:$CE$120)-COUNTA($G$120:AW$120)+1))*(1+discount_rate),0)</f>
        <v>0</v>
      </c>
      <c r="AX174" s="1" cm="1">
        <f t="array" aca="1" ref="AX174" ca="1">IF(AND($B174=AX$28,$B174=$B175-1),NPV(discount_rate,OFFSET(AX139,,,,COUNTA($G$120:$CE$120)-COUNTA($G$120:AX$120)+1)-OFFSET(AX140,,,,COUNTA($G$120:$CE$120)-COUNTA($G$120:AX$120)+1))*(1+discount_rate),0)</f>
        <v>0</v>
      </c>
      <c r="AY174" s="1" cm="1">
        <f t="array" aca="1" ref="AY174" ca="1">IF(AND($B174=AY$28,$B174=$B175-1),NPV(discount_rate,OFFSET(AY139,,,,COUNTA($G$120:$CE$120)-COUNTA($G$120:AY$120)+1)-OFFSET(AY140,,,,COUNTA($G$120:$CE$120)-COUNTA($G$120:AY$120)+1))*(1+discount_rate),0)</f>
        <v>0</v>
      </c>
      <c r="AZ174" s="1" cm="1">
        <f t="array" aca="1" ref="AZ174" ca="1">IF(AND($B174=AZ$28,$B174=$B175-1),NPV(discount_rate,OFFSET(AZ139,,,,COUNTA($G$120:$CE$120)-COUNTA($G$120:AZ$120)+1)-OFFSET(AZ140,,,,COUNTA($G$120:$CE$120)-COUNTA($G$120:AZ$120)+1))*(1+discount_rate),0)</f>
        <v>0</v>
      </c>
      <c r="BA174" s="1" cm="1">
        <f t="array" aca="1" ref="BA174" ca="1">IF(AND($B174=BA$28,$B174=$B175-1),NPV(discount_rate,OFFSET(BA139,,,,COUNTA($G$120:$CE$120)-COUNTA($G$120:BA$120)+1)-OFFSET(BA140,,,,COUNTA($G$120:$CE$120)-COUNTA($G$120:BA$120)+1))*(1+discount_rate),0)</f>
        <v>0</v>
      </c>
      <c r="BB174" s="1" cm="1">
        <f t="array" aca="1" ref="BB174" ca="1">IF(AND($B174=BB$28,$B174=$B175-1),NPV(discount_rate,OFFSET(BB139,,,,COUNTA($G$120:$CE$120)-COUNTA($G$120:BB$120)+1)-OFFSET(BB140,,,,COUNTA($G$120:$CE$120)-COUNTA($G$120:BB$120)+1))*(1+discount_rate),0)</f>
        <v>0</v>
      </c>
      <c r="BC174" s="1" cm="1">
        <f t="array" aca="1" ref="BC174" ca="1">IF(AND($B174=BC$28,$B174=$B175-1),NPV(discount_rate,OFFSET(BC139,,,,COUNTA($G$120:$CE$120)-COUNTA($G$120:BC$120)+1)-OFFSET(BC140,,,,COUNTA($G$120:$CE$120)-COUNTA($G$120:BC$120)+1))*(1+discount_rate),0)</f>
        <v>0</v>
      </c>
      <c r="BD174" s="1" cm="1">
        <f t="array" aca="1" ref="BD174" ca="1">IF(AND($B174=BD$28,$B174=$B175-1),NPV(discount_rate,OFFSET(BD139,,,,COUNTA($G$120:$CE$120)-COUNTA($G$120:BD$120)+1)-OFFSET(BD140,,,,COUNTA($G$120:$CE$120)-COUNTA($G$120:BD$120)+1))*(1+discount_rate),0)</f>
        <v>0</v>
      </c>
      <c r="BE174" s="1" cm="1">
        <f t="array" aca="1" ref="BE174" ca="1">IF(AND($B174=BE$28,$B174=$B175-1),NPV(discount_rate,OFFSET(BE139,,,,COUNTA($G$120:$CE$120)-COUNTA($G$120:BE$120)+1)-OFFSET(BE140,,,,COUNTA($G$120:$CE$120)-COUNTA($G$120:BE$120)+1))*(1+discount_rate),0)</f>
        <v>0</v>
      </c>
      <c r="BF174" s="1" cm="1">
        <f t="array" aca="1" ref="BF174" ca="1">IF(AND($B174=BF$28,$B174=$B175-1),NPV(discount_rate,OFFSET(BF139,,,,COUNTA($G$120:$CE$120)-COUNTA($G$120:BF$120)+1)-OFFSET(BF140,,,,COUNTA($G$120:$CE$120)-COUNTA($G$120:BF$120)+1))*(1+discount_rate),0)</f>
        <v>0</v>
      </c>
      <c r="BG174" s="1" cm="1">
        <f t="array" aca="1" ref="BG174" ca="1">IF(AND($B174=BG$28,$B174=$B175-1),NPV(discount_rate,OFFSET(BG139,,,,COUNTA($G$120:$CE$120)-COUNTA($G$120:BG$120)+1)-OFFSET(BG140,,,,COUNTA($G$120:$CE$120)-COUNTA($G$120:BG$120)+1))*(1+discount_rate),0)</f>
        <v>0</v>
      </c>
      <c r="BH174" s="1" cm="1">
        <f t="array" aca="1" ref="BH174" ca="1">IF(AND($B174=BH$28,$B174=$B175-1),NPV(discount_rate,OFFSET(BH139,,,,COUNTA($G$120:$CE$120)-COUNTA($G$120:BH$120)+1)-OFFSET(BH140,,,,COUNTA($G$120:$CE$120)-COUNTA($G$120:BH$120)+1))*(1+discount_rate),0)</f>
        <v>0</v>
      </c>
      <c r="BI174" s="1" cm="1">
        <f t="array" aca="1" ref="BI174" ca="1">IF(AND($B174=BI$28,$B174=$B175-1),NPV(discount_rate,OFFSET(BI139,,,,COUNTA($G$120:$CE$120)-COUNTA($G$120:BI$120)+1)-OFFSET(BI140,,,,COUNTA($G$120:$CE$120)-COUNTA($G$120:BI$120)+1))*(1+discount_rate),0)</f>
        <v>0</v>
      </c>
      <c r="BJ174" s="1" cm="1">
        <f t="array" aca="1" ref="BJ174" ca="1">IF(AND($B174=BJ$28,$B174=$B175-1),NPV(discount_rate,OFFSET(BJ139,,,,COUNTA($G$120:$CE$120)-COUNTA($G$120:BJ$120)+1)-OFFSET(BJ140,,,,COUNTA($G$120:$CE$120)-COUNTA($G$120:BJ$120)+1))*(1+discount_rate),0)</f>
        <v>0</v>
      </c>
      <c r="BK174" s="1" cm="1">
        <f t="array" aca="1" ref="BK174" ca="1">IF(AND($B174=BK$28,$B174=$B175-1),NPV(discount_rate,OFFSET(BK139,,,,COUNTA($G$120:$CE$120)-COUNTA($G$120:BK$120)+1)-OFFSET(BK140,,,,COUNTA($G$120:$CE$120)-COUNTA($G$120:BK$120)+1))*(1+discount_rate),0)</f>
        <v>0</v>
      </c>
      <c r="BL174" s="1" cm="1">
        <f t="array" aca="1" ref="BL174" ca="1">IF(AND($B174=BL$28,$B174=$B175-1),NPV(discount_rate,OFFSET(BL139,,,,COUNTA($G$120:$CE$120)-COUNTA($G$120:BL$120)+1)-OFFSET(BL140,,,,COUNTA($G$120:$CE$120)-COUNTA($G$120:BL$120)+1))*(1+discount_rate),0)</f>
        <v>0</v>
      </c>
      <c r="BM174" s="1" cm="1">
        <f t="array" aca="1" ref="BM174" ca="1">IF(AND($B174=BM$28,$B174=$B175-1),NPV(discount_rate,OFFSET(BM139,,,,COUNTA($G$120:$CE$120)-COUNTA($G$120:BM$120)+1)-OFFSET(BM140,,,,COUNTA($G$120:$CE$120)-COUNTA($G$120:BM$120)+1))*(1+discount_rate),0)</f>
        <v>0</v>
      </c>
      <c r="BN174" s="1" cm="1">
        <f t="array" aca="1" ref="BN174" ca="1">IF(AND($B174=BN$28,$B174=$B175-1),NPV(discount_rate,OFFSET(BN139,,,,COUNTA($G$120:$CE$120)-COUNTA($G$120:BN$120)+1)-OFFSET(BN140,,,,COUNTA($G$120:$CE$120)-COUNTA($G$120:BN$120)+1))*(1+discount_rate),0)</f>
        <v>0</v>
      </c>
      <c r="BO174" s="1" cm="1">
        <f t="array" aca="1" ref="BO174" ca="1">IF(AND($B174=BO$28,$B174=$B175-1),NPV(discount_rate,OFFSET(BO139,,,,COUNTA($G$120:$CE$120)-COUNTA($G$120:BO$120)+1)-OFFSET(BO140,,,,COUNTA($G$120:$CE$120)-COUNTA($G$120:BO$120)+1))*(1+discount_rate),0)</f>
        <v>0</v>
      </c>
      <c r="BP174" s="1" cm="1">
        <f t="array" aca="1" ref="BP174" ca="1">IF(AND($B174=BP$28,$B174=$B175-1),NPV(discount_rate,OFFSET(BP139,,,,COUNTA($G$120:$CE$120)-COUNTA($G$120:BP$120)+1)-OFFSET(BP140,,,,COUNTA($G$120:$CE$120)-COUNTA($G$120:BP$120)+1))*(1+discount_rate),0)</f>
        <v>0</v>
      </c>
      <c r="BQ174" s="1" cm="1">
        <f t="array" aca="1" ref="BQ174" ca="1">IF(AND($B174=BQ$28,$B174=$B175-1),NPV(discount_rate,OFFSET(BQ139,,,,COUNTA($G$120:$CE$120)-COUNTA($G$120:BQ$120)+1)-OFFSET(BQ140,,,,COUNTA($G$120:$CE$120)-COUNTA($G$120:BQ$120)+1))*(1+discount_rate),0)</f>
        <v>0</v>
      </c>
      <c r="BR174" s="1" cm="1">
        <f t="array" aca="1" ref="BR174" ca="1">IF(AND($B174=BR$28,$B174=$B175-1),NPV(discount_rate,OFFSET(BR139,,,,COUNTA($G$120:$CE$120)-COUNTA($G$120:BR$120)+1)-OFFSET(BR140,,,,COUNTA($G$120:$CE$120)-COUNTA($G$120:BR$120)+1))*(1+discount_rate),0)</f>
        <v>0</v>
      </c>
      <c r="BS174" s="1" cm="1">
        <f t="array" aca="1" ref="BS174" ca="1">IF(AND($B174=BS$28,$B174=$B175-1),NPV(discount_rate,OFFSET(BS139,,,,COUNTA($G$120:$CE$120)-COUNTA($G$120:BS$120)+1)-OFFSET(BS140,,,,COUNTA($G$120:$CE$120)-COUNTA($G$120:BS$120)+1))*(1+discount_rate),0)</f>
        <v>0</v>
      </c>
      <c r="BT174" s="1" cm="1">
        <f t="array" aca="1" ref="BT174" ca="1">IF(AND($B174=BT$28,$B174=$B175-1),NPV(discount_rate,OFFSET(BT139,,,,COUNTA($G$120:$CE$120)-COUNTA($G$120:BT$120)+1)-OFFSET(BT140,,,,COUNTA($G$120:$CE$120)-COUNTA($G$120:BT$120)+1))*(1+discount_rate),0)</f>
        <v>0</v>
      </c>
      <c r="BU174" s="1" cm="1">
        <f t="array" aca="1" ref="BU174" ca="1">IF(AND($B174=BU$28,$B174=$B175-1),NPV(discount_rate,OFFSET(BU139,,,,COUNTA($G$120:$CE$120)-COUNTA($G$120:BU$120)+1)-OFFSET(BU140,,,,COUNTA($G$120:$CE$120)-COUNTA($G$120:BU$120)+1))*(1+discount_rate),0)</f>
        <v>0</v>
      </c>
      <c r="BV174" s="1" cm="1">
        <f t="array" aca="1" ref="BV174" ca="1">IF(AND($B174=BV$28,$B174=$B175-1),NPV(discount_rate,OFFSET(BV139,,,,COUNTA($G$120:$CE$120)-COUNTA($G$120:BV$120)+1)-OFFSET(BV140,,,,COUNTA($G$120:$CE$120)-COUNTA($G$120:BV$120)+1))*(1+discount_rate),0)</f>
        <v>0</v>
      </c>
      <c r="BW174" s="1" cm="1">
        <f t="array" aca="1" ref="BW174" ca="1">IF(AND($B174=BW$28,$B174=$B175-1),NPV(discount_rate,OFFSET(BW139,,,,COUNTA($G$120:$CE$120)-COUNTA($G$120:BW$120)+1)-OFFSET(BW140,,,,COUNTA($G$120:$CE$120)-COUNTA($G$120:BW$120)+1))*(1+discount_rate),0)</f>
        <v>0</v>
      </c>
      <c r="BX174" s="1" cm="1">
        <f t="array" aca="1" ref="BX174" ca="1">IF(AND($B174=BX$28,$B174=$B175-1),NPV(discount_rate,OFFSET(BX139,,,,COUNTA($G$120:$CE$120)-COUNTA($G$120:BX$120)+1)-OFFSET(BX140,,,,COUNTA($G$120:$CE$120)-COUNTA($G$120:BX$120)+1))*(1+discount_rate),0)</f>
        <v>0</v>
      </c>
      <c r="BY174" s="1" cm="1">
        <f t="array" aca="1" ref="BY174" ca="1">IF(AND($B174=BY$28,$B174=$B175-1),NPV(discount_rate,OFFSET(BY139,,,,COUNTA($G$120:$CE$120)-COUNTA($G$120:BY$120)+1)-OFFSET(BY140,,,,COUNTA($G$120:$CE$120)-COUNTA($G$120:BY$120)+1))*(1+discount_rate),0)</f>
        <v>0</v>
      </c>
      <c r="BZ174" s="1" cm="1">
        <f t="array" aca="1" ref="BZ174" ca="1">IF(AND($B174=BZ$28,$B174=$B175-1),NPV(discount_rate,OFFSET(BZ139,,,,COUNTA($G$120:$CE$120)-COUNTA($G$120:BZ$120)+1)-OFFSET(BZ140,,,,COUNTA($G$120:$CE$120)-COUNTA($G$120:BZ$120)+1))*(1+discount_rate),0)</f>
        <v>0</v>
      </c>
      <c r="CA174" s="1" cm="1">
        <f t="array" aca="1" ref="CA174" ca="1">IF(AND($B174=CA$28,$B174=$B175-1),NPV(discount_rate,OFFSET(CA139,,,,COUNTA($G$120:$CE$120)-COUNTA($G$120:CA$120)+1)-OFFSET(CA140,,,,COUNTA($G$120:$CE$120)-COUNTA($G$120:CA$120)+1))*(1+discount_rate),0)</f>
        <v>0</v>
      </c>
      <c r="CB174" s="1" cm="1">
        <f t="array" aca="1" ref="CB174" ca="1">IF(AND($B174=CB$28,$B174=$B175-1),NPV(discount_rate,OFFSET(CB139,,,,COUNTA($G$120:$CE$120)-COUNTA($G$120:CB$120)+1)-OFFSET(CB140,,,,COUNTA($G$120:$CE$120)-COUNTA($G$120:CB$120)+1))*(1+discount_rate),0)</f>
        <v>0</v>
      </c>
      <c r="CC174" s="1" cm="1">
        <f t="array" aca="1" ref="CC174" ca="1">IF(AND($B174=CC$28,$B174=$B175-1),NPV(discount_rate,OFFSET(CC139,,,,COUNTA($G$120:$CE$120)-COUNTA($G$120:CC$120)+1)-OFFSET(CC140,,,,COUNTA($G$120:$CE$120)-COUNTA($G$120:CC$120)+1))*(1+discount_rate),0)</f>
        <v>0</v>
      </c>
      <c r="CD174" s="1" cm="1">
        <f t="array" aca="1" ref="CD174" ca="1">IF(AND($B174=CD$28,$B174=$B175-1),NPV(discount_rate,OFFSET(CD139,,,,COUNTA($G$120:$CE$120)-COUNTA($G$120:CD$120)+1)-OFFSET(CD140,,,,COUNTA($G$120:$CE$120)-COUNTA($G$120:CD$120)+1))*(1+discount_rate),0)</f>
        <v>0</v>
      </c>
      <c r="CE174" s="1" cm="1">
        <f t="array" aca="1" ref="CE174" ca="1">IF(AND($B174=CE$28,$B174=$B175-1),NPV(discount_rate,OFFSET(CE139,,,,COUNTA($G$120:$CE$120)-COUNTA($G$120:CE$120)+1)-OFFSET(CE140,,,,COUNTA($G$120:$CE$120)-COUNTA($G$120:CE$120)+1))*(1+discount_rate),0)</f>
        <v>0</v>
      </c>
    </row>
    <row r="175" spans="2:83" x14ac:dyDescent="0.35">
      <c r="B175">
        <f t="shared" si="131"/>
        <v>2044</v>
      </c>
      <c r="D175" t="s">
        <v>29</v>
      </c>
      <c r="G175" s="1" cm="1">
        <f t="array" aca="1" ref="G175" ca="1">IF(AND($B175=G$28,$B175=$B176-1),NPV(discount_rate,OFFSET(G140,,,,COUNTA($G$120:$CE$120)-COUNTA($G$120:G$120)+1)-OFFSET(G141,,,,COUNTA($G$120:$CE$120)-COUNTA($G$120:G$120)+1))*(1+discount_rate),0)</f>
        <v>0</v>
      </c>
      <c r="H175" s="1" cm="1">
        <f t="array" aca="1" ref="H175" ca="1">IF(AND($B175=H$28,$B175=$B176-1),NPV(discount_rate,OFFSET(H140,,,,COUNTA($G$120:$CE$120)-COUNTA($G$120:H$120)+1)-OFFSET(H141,,,,COUNTA($G$120:$CE$120)-COUNTA($G$120:H$120)+1))*(1+discount_rate),0)</f>
        <v>0</v>
      </c>
      <c r="I175" s="1" cm="1">
        <f t="array" aca="1" ref="I175" ca="1">IF(AND($B175=I$28,$B175=$B176-1),NPV(discount_rate,OFFSET(I140,,,,COUNTA($G$120:$CE$120)-COUNTA($G$120:I$120)+1)-OFFSET(I141,,,,COUNTA($G$120:$CE$120)-COUNTA($G$120:I$120)+1))*(1+discount_rate),0)</f>
        <v>0</v>
      </c>
      <c r="J175" s="1" cm="1">
        <f t="array" aca="1" ref="J175" ca="1">IF(AND($B175=J$28,$B175=$B176-1),NPV(discount_rate,OFFSET(J140,,,,COUNTA($G$120:$CE$120)-COUNTA($G$120:J$120)+1)-OFFSET(J141,,,,COUNTA($G$120:$CE$120)-COUNTA($G$120:J$120)+1))*(1+discount_rate),0)</f>
        <v>0</v>
      </c>
      <c r="K175" s="1" cm="1">
        <f t="array" aca="1" ref="K175" ca="1">IF(AND($B175=K$28,$B175=$B176-1),NPV(discount_rate,OFFSET(K140,,,,COUNTA($G$120:$CE$120)-COUNTA($G$120:K$120)+1)-OFFSET(K141,,,,COUNTA($G$120:$CE$120)-COUNTA($G$120:K$120)+1))*(1+discount_rate),0)</f>
        <v>0</v>
      </c>
      <c r="L175" s="1" cm="1">
        <f t="array" aca="1" ref="L175" ca="1">IF(AND($B175=L$28,$B175=$B176-1),NPV(discount_rate,OFFSET(L140,,,,COUNTA($G$120:$CE$120)-COUNTA($G$120:L$120)+1)-OFFSET(L141,,,,COUNTA($G$120:$CE$120)-COUNTA($G$120:L$120)+1))*(1+discount_rate),0)</f>
        <v>0</v>
      </c>
      <c r="M175" s="1" cm="1">
        <f t="array" aca="1" ref="M175" ca="1">IF(AND($B175=M$28,$B175=$B176-1),NPV(discount_rate,OFFSET(M140,,,,COUNTA($G$120:$CE$120)-COUNTA($G$120:M$120)+1)-OFFSET(M141,,,,COUNTA($G$120:$CE$120)-COUNTA($G$120:M$120)+1))*(1+discount_rate),0)</f>
        <v>0</v>
      </c>
      <c r="N175" s="1" cm="1">
        <f t="array" aca="1" ref="N175" ca="1">IF(AND($B175=N$28,$B175=$B176-1),NPV(discount_rate,OFFSET(N140,,,,COUNTA($G$120:$CE$120)-COUNTA($G$120:N$120)+1)-OFFSET(N141,,,,COUNTA($G$120:$CE$120)-COUNTA($G$120:N$120)+1))*(1+discount_rate),0)</f>
        <v>0</v>
      </c>
      <c r="O175" s="1" cm="1">
        <f t="array" aca="1" ref="O175" ca="1">IF(AND($B175=O$28,$B175=$B176-1),NPV(discount_rate,OFFSET(O140,,,,COUNTA($G$120:$CE$120)-COUNTA($G$120:O$120)+1)-OFFSET(O141,,,,COUNTA($G$120:$CE$120)-COUNTA($G$120:O$120)+1))*(1+discount_rate),0)</f>
        <v>0</v>
      </c>
      <c r="P175" s="1" cm="1">
        <f t="array" aca="1" ref="P175" ca="1">IF(AND($B175=P$28,$B175=$B176-1),NPV(discount_rate,OFFSET(P140,,,,COUNTA($G$120:$CE$120)-COUNTA($G$120:P$120)+1)-OFFSET(P141,,,,COUNTA($G$120:$CE$120)-COUNTA($G$120:P$120)+1))*(1+discount_rate),0)</f>
        <v>0</v>
      </c>
      <c r="Q175" s="1" cm="1">
        <f t="array" aca="1" ref="Q175" ca="1">IF(AND($B175=Q$28,$B175=$B176-1),NPV(discount_rate,OFFSET(Q140,,,,COUNTA($G$120:$CE$120)-COUNTA($G$120:Q$120)+1)-OFFSET(Q141,,,,COUNTA($G$120:$CE$120)-COUNTA($G$120:Q$120)+1))*(1+discount_rate),0)</f>
        <v>0</v>
      </c>
      <c r="R175" s="1" cm="1">
        <f t="array" aca="1" ref="R175" ca="1">IF(AND($B175=R$28,$B175=$B176-1),NPV(discount_rate,OFFSET(R140,,,,COUNTA($G$120:$CE$120)-COUNTA($G$120:R$120)+1)-OFFSET(R141,,,,COUNTA($G$120:$CE$120)-COUNTA($G$120:R$120)+1))*(1+discount_rate),0)</f>
        <v>0</v>
      </c>
      <c r="S175" s="1" cm="1">
        <f t="array" aca="1" ref="S175" ca="1">IF(AND($B175=S$28,$B175=$B176-1),NPV(discount_rate,OFFSET(S140,,,,COUNTA($G$120:$CE$120)-COUNTA($G$120:S$120)+1)-OFFSET(S141,,,,COUNTA($G$120:$CE$120)-COUNTA($G$120:S$120)+1))*(1+discount_rate),0)</f>
        <v>0</v>
      </c>
      <c r="T175" s="1" cm="1">
        <f t="array" aca="1" ref="T175" ca="1">IF(AND($B175=T$28,$B175=$B176-1),NPV(discount_rate,OFFSET(T140,,,,COUNTA($G$120:$CE$120)-COUNTA($G$120:T$120)+1)-OFFSET(T141,,,,COUNTA($G$120:$CE$120)-COUNTA($G$120:T$120)+1))*(1+discount_rate),0)</f>
        <v>0</v>
      </c>
      <c r="U175" s="1" cm="1">
        <f t="array" aca="1" ref="U175" ca="1">IF(AND($B175=U$28,$B175=$B176-1),NPV(discount_rate,OFFSET(U140,,,,COUNTA($G$120:$CE$120)-COUNTA($G$120:U$120)+1)-OFFSET(U141,,,,COUNTA($G$120:$CE$120)-COUNTA($G$120:U$120)+1))*(1+discount_rate),0)</f>
        <v>0</v>
      </c>
      <c r="V175" s="1" cm="1">
        <f t="array" aca="1" ref="V175" ca="1">IF(AND($B175=V$28,$B175=$B176-1),NPV(discount_rate,OFFSET(V140,,,,COUNTA($G$120:$CE$120)-COUNTA($G$120:V$120)+1)-OFFSET(V141,,,,COUNTA($G$120:$CE$120)-COUNTA($G$120:V$120)+1))*(1+discount_rate),0)</f>
        <v>0</v>
      </c>
      <c r="W175" s="1" cm="1">
        <f t="array" aca="1" ref="W175" ca="1">IF(AND($B175=W$28,$B175=$B176-1),NPV(discount_rate,OFFSET(W140,,,,COUNTA($G$120:$CE$120)-COUNTA($G$120:W$120)+1)-OFFSET(W141,,,,COUNTA($G$120:$CE$120)-COUNTA($G$120:W$120)+1))*(1+discount_rate),0)</f>
        <v>0</v>
      </c>
      <c r="X175" s="1" cm="1">
        <f t="array" aca="1" ref="X175" ca="1">IF(AND($B175=X$28,$B175=$B176-1),NPV(discount_rate,OFFSET(X140,,,,COUNTA($G$120:$CE$120)-COUNTA($G$120:X$120)+1)-OFFSET(X141,,,,COUNTA($G$120:$CE$120)-COUNTA($G$120:X$120)+1))*(1+discount_rate),0)</f>
        <v>0</v>
      </c>
      <c r="Y175" s="1" cm="1">
        <f t="array" aca="1" ref="Y175" ca="1">IF(AND($B175=Y$28,$B175=$B176-1),NPV(discount_rate,OFFSET(Y140,,,,COUNTA($G$120:$CE$120)-COUNTA($G$120:Y$120)+1)-OFFSET(Y141,,,,COUNTA($G$120:$CE$120)-COUNTA($G$120:Y$120)+1))*(1+discount_rate),0)</f>
        <v>0</v>
      </c>
      <c r="Z175" s="1" cm="1">
        <f t="array" aca="1" ref="Z175" ca="1">IF(AND($B175=Z$28,$B175=$B176-1),NPV(discount_rate,OFFSET(Z140,,,,COUNTA($G$120:$CE$120)-COUNTA($G$120:Z$120)+1)-OFFSET(Z141,,,,COUNTA($G$120:$CE$120)-COUNTA($G$120:Z$120)+1))*(1+discount_rate),0)</f>
        <v>0</v>
      </c>
      <c r="AA175" s="1" cm="1">
        <f t="array" aca="1" ref="AA175" ca="1">IF(AND($B175=AA$28,$B175=$B176-1),NPV(discount_rate,OFFSET(AA140,,,,COUNTA($G$120:$CE$120)-COUNTA($G$120:AA$120)+1)-OFFSET(AA141,,,,COUNTA($G$120:$CE$120)-COUNTA($G$120:AA$120)+1))*(1+discount_rate),0)</f>
        <v>419.31805032841118</v>
      </c>
      <c r="AB175" s="1" cm="1">
        <f t="array" aca="1" ref="AB175" ca="1">IF(AND($B175=AB$28,$B175=$B176-1),NPV(discount_rate,OFFSET(AB140,,,,COUNTA($G$120:$CE$120)-COUNTA($G$120:AB$120)+1)-OFFSET(AB141,,,,COUNTA($G$120:$CE$120)-COUNTA($G$120:AB$120)+1))*(1+discount_rate),0)</f>
        <v>0</v>
      </c>
      <c r="AC175" s="1" cm="1">
        <f t="array" aca="1" ref="AC175" ca="1">IF(AND($B175=AC$28,$B175=$B176-1),NPV(discount_rate,OFFSET(AC140,,,,COUNTA($G$120:$CE$120)-COUNTA($G$120:AC$120)+1)-OFFSET(AC141,,,,COUNTA($G$120:$CE$120)-COUNTA($G$120:AC$120)+1))*(1+discount_rate),0)</f>
        <v>0</v>
      </c>
      <c r="AD175" s="1" cm="1">
        <f t="array" aca="1" ref="AD175" ca="1">IF(AND($B175=AD$28,$B175=$B176-1),NPV(discount_rate,OFFSET(AD140,,,,COUNTA($G$120:$CE$120)-COUNTA($G$120:AD$120)+1)-OFFSET(AD141,,,,COUNTA($G$120:$CE$120)-COUNTA($G$120:AD$120)+1))*(1+discount_rate),0)</f>
        <v>0</v>
      </c>
      <c r="AE175" s="1" cm="1">
        <f t="array" aca="1" ref="AE175" ca="1">IF(AND($B175=AE$28,$B175=$B176-1),NPV(discount_rate,OFFSET(AE140,,,,COUNTA($G$120:$CE$120)-COUNTA($G$120:AE$120)+1)-OFFSET(AE141,,,,COUNTA($G$120:$CE$120)-COUNTA($G$120:AE$120)+1))*(1+discount_rate),0)</f>
        <v>0</v>
      </c>
      <c r="AF175" s="1" cm="1">
        <f t="array" aca="1" ref="AF175" ca="1">IF(AND($B175=AF$28,$B175=$B176-1),NPV(discount_rate,OFFSET(AF140,,,,COUNTA($G$120:$CE$120)-COUNTA($G$120:AF$120)+1)-OFFSET(AF141,,,,COUNTA($G$120:$CE$120)-COUNTA($G$120:AF$120)+1))*(1+discount_rate),0)</f>
        <v>0</v>
      </c>
      <c r="AG175" s="1" cm="1">
        <f t="array" aca="1" ref="AG175" ca="1">IF(AND($B175=AG$28,$B175=$B176-1),NPV(discount_rate,OFFSET(AG140,,,,COUNTA($G$120:$CE$120)-COUNTA($G$120:AG$120)+1)-OFFSET(AG141,,,,COUNTA($G$120:$CE$120)-COUNTA($G$120:AG$120)+1))*(1+discount_rate),0)</f>
        <v>0</v>
      </c>
      <c r="AH175" s="1" cm="1">
        <f t="array" aca="1" ref="AH175" ca="1">IF(AND($B175=AH$28,$B175=$B176-1),NPV(discount_rate,OFFSET(AH140,,,,COUNTA($G$120:$CE$120)-COUNTA($G$120:AH$120)+1)-OFFSET(AH141,,,,COUNTA($G$120:$CE$120)-COUNTA($G$120:AH$120)+1))*(1+discount_rate),0)</f>
        <v>0</v>
      </c>
      <c r="AI175" s="1" cm="1">
        <f t="array" aca="1" ref="AI175" ca="1">IF(AND($B175=AI$28,$B175=$B176-1),NPV(discount_rate,OFFSET(AI140,,,,COUNTA($G$120:$CE$120)-COUNTA($G$120:AI$120)+1)-OFFSET(AI141,,,,COUNTA($G$120:$CE$120)-COUNTA($G$120:AI$120)+1))*(1+discount_rate),0)</f>
        <v>0</v>
      </c>
      <c r="AJ175" s="1" cm="1">
        <f t="array" aca="1" ref="AJ175" ca="1">IF(AND($B175=AJ$28,$B175=$B176-1),NPV(discount_rate,OFFSET(AJ140,,,,COUNTA($G$120:$CE$120)-COUNTA($G$120:AJ$120)+1)-OFFSET(AJ141,,,,COUNTA($G$120:$CE$120)-COUNTA($G$120:AJ$120)+1))*(1+discount_rate),0)</f>
        <v>0</v>
      </c>
      <c r="AK175" s="1" cm="1">
        <f t="array" aca="1" ref="AK175" ca="1">IF(AND($B175=AK$28,$B175=$B176-1),NPV(discount_rate,OFFSET(AK140,,,,COUNTA($G$120:$CE$120)-COUNTA($G$120:AK$120)+1)-OFFSET(AK141,,,,COUNTA($G$120:$CE$120)-COUNTA($G$120:AK$120)+1))*(1+discount_rate),0)</f>
        <v>0</v>
      </c>
      <c r="AL175" s="1" cm="1">
        <f t="array" aca="1" ref="AL175" ca="1">IF(AND($B175=AL$28,$B175=$B176-1),NPV(discount_rate,OFFSET(AL140,,,,COUNTA($G$120:$CE$120)-COUNTA($G$120:AL$120)+1)-OFFSET(AL141,,,,COUNTA($G$120:$CE$120)-COUNTA($G$120:AL$120)+1))*(1+discount_rate),0)</f>
        <v>0</v>
      </c>
      <c r="AM175" s="1" cm="1">
        <f t="array" aca="1" ref="AM175" ca="1">IF(AND($B175=AM$28,$B175=$B176-1),NPV(discount_rate,OFFSET(AM140,,,,COUNTA($G$120:$CE$120)-COUNTA($G$120:AM$120)+1)-OFFSET(AM141,,,,COUNTA($G$120:$CE$120)-COUNTA($G$120:AM$120)+1))*(1+discount_rate),0)</f>
        <v>0</v>
      </c>
      <c r="AN175" s="1" cm="1">
        <f t="array" aca="1" ref="AN175" ca="1">IF(AND($B175=AN$28,$B175=$B176-1),NPV(discount_rate,OFFSET(AN140,,,,COUNTA($G$120:$CE$120)-COUNTA($G$120:AN$120)+1)-OFFSET(AN141,,,,COUNTA($G$120:$CE$120)-COUNTA($G$120:AN$120)+1))*(1+discount_rate),0)</f>
        <v>0</v>
      </c>
      <c r="AO175" s="1" cm="1">
        <f t="array" aca="1" ref="AO175" ca="1">IF(AND($B175=AO$28,$B175=$B176-1),NPV(discount_rate,OFFSET(AO140,,,,COUNTA($G$120:$CE$120)-COUNTA($G$120:AO$120)+1)-OFFSET(AO141,,,,COUNTA($G$120:$CE$120)-COUNTA($G$120:AO$120)+1))*(1+discount_rate),0)</f>
        <v>0</v>
      </c>
      <c r="AP175" s="1" cm="1">
        <f t="array" aca="1" ref="AP175" ca="1">IF(AND($B175=AP$28,$B175=$B176-1),NPV(discount_rate,OFFSET(AP140,,,,COUNTA($G$120:$CE$120)-COUNTA($G$120:AP$120)+1)-OFFSET(AP141,,,,COUNTA($G$120:$CE$120)-COUNTA($G$120:AP$120)+1))*(1+discount_rate),0)</f>
        <v>0</v>
      </c>
      <c r="AQ175" s="1" cm="1">
        <f t="array" aca="1" ref="AQ175" ca="1">IF(AND($B175=AQ$28,$B175=$B176-1),NPV(discount_rate,OFFSET(AQ140,,,,COUNTA($G$120:$CE$120)-COUNTA($G$120:AQ$120)+1)-OFFSET(AQ141,,,,COUNTA($G$120:$CE$120)-COUNTA($G$120:AQ$120)+1))*(1+discount_rate),0)</f>
        <v>0</v>
      </c>
      <c r="AR175" s="1" cm="1">
        <f t="array" aca="1" ref="AR175" ca="1">IF(AND($B175=AR$28,$B175=$B176-1),NPV(discount_rate,OFFSET(AR140,,,,COUNTA($G$120:$CE$120)-COUNTA($G$120:AR$120)+1)-OFFSET(AR141,,,,COUNTA($G$120:$CE$120)-COUNTA($G$120:AR$120)+1))*(1+discount_rate),0)</f>
        <v>0</v>
      </c>
      <c r="AS175" s="1" cm="1">
        <f t="array" aca="1" ref="AS175" ca="1">IF(AND($B175=AS$28,$B175=$B176-1),NPV(discount_rate,OFFSET(AS140,,,,COUNTA($G$120:$CE$120)-COUNTA($G$120:AS$120)+1)-OFFSET(AS141,,,,COUNTA($G$120:$CE$120)-COUNTA($G$120:AS$120)+1))*(1+discount_rate),0)</f>
        <v>0</v>
      </c>
      <c r="AT175" s="1" cm="1">
        <f t="array" aca="1" ref="AT175" ca="1">IF(AND($B175=AT$28,$B175=$B176-1),NPV(discount_rate,OFFSET(AT140,,,,COUNTA($G$120:$CE$120)-COUNTA($G$120:AT$120)+1)-OFFSET(AT141,,,,COUNTA($G$120:$CE$120)-COUNTA($G$120:AT$120)+1))*(1+discount_rate),0)</f>
        <v>0</v>
      </c>
      <c r="AU175" s="1" cm="1">
        <f t="array" aca="1" ref="AU175" ca="1">IF(AND($B175=AU$28,$B175=$B176-1),NPV(discount_rate,OFFSET(AU140,,,,COUNTA($G$120:$CE$120)-COUNTA($G$120:AU$120)+1)-OFFSET(AU141,,,,COUNTA($G$120:$CE$120)-COUNTA($G$120:AU$120)+1))*(1+discount_rate),0)</f>
        <v>0</v>
      </c>
      <c r="AV175" s="1" cm="1">
        <f t="array" aca="1" ref="AV175" ca="1">IF(AND($B175=AV$28,$B175=$B176-1),NPV(discount_rate,OFFSET(AV140,,,,COUNTA($G$120:$CE$120)-COUNTA($G$120:AV$120)+1)-OFFSET(AV141,,,,COUNTA($G$120:$CE$120)-COUNTA($G$120:AV$120)+1))*(1+discount_rate),0)</f>
        <v>0</v>
      </c>
      <c r="AW175" s="1" cm="1">
        <f t="array" aca="1" ref="AW175" ca="1">IF(AND($B175=AW$28,$B175=$B176-1),NPV(discount_rate,OFFSET(AW140,,,,COUNTA($G$120:$CE$120)-COUNTA($G$120:AW$120)+1)-OFFSET(AW141,,,,COUNTA($G$120:$CE$120)-COUNTA($G$120:AW$120)+1))*(1+discount_rate),0)</f>
        <v>0</v>
      </c>
      <c r="AX175" s="1" cm="1">
        <f t="array" aca="1" ref="AX175" ca="1">IF(AND($B175=AX$28,$B175=$B176-1),NPV(discount_rate,OFFSET(AX140,,,,COUNTA($G$120:$CE$120)-COUNTA($G$120:AX$120)+1)-OFFSET(AX141,,,,COUNTA($G$120:$CE$120)-COUNTA($G$120:AX$120)+1))*(1+discount_rate),0)</f>
        <v>0</v>
      </c>
      <c r="AY175" s="1" cm="1">
        <f t="array" aca="1" ref="AY175" ca="1">IF(AND($B175=AY$28,$B175=$B176-1),NPV(discount_rate,OFFSET(AY140,,,,COUNTA($G$120:$CE$120)-COUNTA($G$120:AY$120)+1)-OFFSET(AY141,,,,COUNTA($G$120:$CE$120)-COUNTA($G$120:AY$120)+1))*(1+discount_rate),0)</f>
        <v>0</v>
      </c>
      <c r="AZ175" s="1" cm="1">
        <f t="array" aca="1" ref="AZ175" ca="1">IF(AND($B175=AZ$28,$B175=$B176-1),NPV(discount_rate,OFFSET(AZ140,,,,COUNTA($G$120:$CE$120)-COUNTA($G$120:AZ$120)+1)-OFFSET(AZ141,,,,COUNTA($G$120:$CE$120)-COUNTA($G$120:AZ$120)+1))*(1+discount_rate),0)</f>
        <v>0</v>
      </c>
      <c r="BA175" s="1" cm="1">
        <f t="array" aca="1" ref="BA175" ca="1">IF(AND($B175=BA$28,$B175=$B176-1),NPV(discount_rate,OFFSET(BA140,,,,COUNTA($G$120:$CE$120)-COUNTA($G$120:BA$120)+1)-OFFSET(BA141,,,,COUNTA($G$120:$CE$120)-COUNTA($G$120:BA$120)+1))*(1+discount_rate),0)</f>
        <v>0</v>
      </c>
      <c r="BB175" s="1" cm="1">
        <f t="array" aca="1" ref="BB175" ca="1">IF(AND($B175=BB$28,$B175=$B176-1),NPV(discount_rate,OFFSET(BB140,,,,COUNTA($G$120:$CE$120)-COUNTA($G$120:BB$120)+1)-OFFSET(BB141,,,,COUNTA($G$120:$CE$120)-COUNTA($G$120:BB$120)+1))*(1+discount_rate),0)</f>
        <v>0</v>
      </c>
      <c r="BC175" s="1" cm="1">
        <f t="array" aca="1" ref="BC175" ca="1">IF(AND($B175=BC$28,$B175=$B176-1),NPV(discount_rate,OFFSET(BC140,,,,COUNTA($G$120:$CE$120)-COUNTA($G$120:BC$120)+1)-OFFSET(BC141,,,,COUNTA($G$120:$CE$120)-COUNTA($G$120:BC$120)+1))*(1+discount_rate),0)</f>
        <v>0</v>
      </c>
      <c r="BD175" s="1" cm="1">
        <f t="array" aca="1" ref="BD175" ca="1">IF(AND($B175=BD$28,$B175=$B176-1),NPV(discount_rate,OFFSET(BD140,,,,COUNTA($G$120:$CE$120)-COUNTA($G$120:BD$120)+1)-OFFSET(BD141,,,,COUNTA($G$120:$CE$120)-COUNTA($G$120:BD$120)+1))*(1+discount_rate),0)</f>
        <v>0</v>
      </c>
      <c r="BE175" s="1" cm="1">
        <f t="array" aca="1" ref="BE175" ca="1">IF(AND($B175=BE$28,$B175=$B176-1),NPV(discount_rate,OFFSET(BE140,,,,COUNTA($G$120:$CE$120)-COUNTA($G$120:BE$120)+1)-OFFSET(BE141,,,,COUNTA($G$120:$CE$120)-COUNTA($G$120:BE$120)+1))*(1+discount_rate),0)</f>
        <v>0</v>
      </c>
      <c r="BF175" s="1" cm="1">
        <f t="array" aca="1" ref="BF175" ca="1">IF(AND($B175=BF$28,$B175=$B176-1),NPV(discount_rate,OFFSET(BF140,,,,COUNTA($G$120:$CE$120)-COUNTA($G$120:BF$120)+1)-OFFSET(BF141,,,,COUNTA($G$120:$CE$120)-COUNTA($G$120:BF$120)+1))*(1+discount_rate),0)</f>
        <v>0</v>
      </c>
      <c r="BG175" s="1" cm="1">
        <f t="array" aca="1" ref="BG175" ca="1">IF(AND($B175=BG$28,$B175=$B176-1),NPV(discount_rate,OFFSET(BG140,,,,COUNTA($G$120:$CE$120)-COUNTA($G$120:BG$120)+1)-OFFSET(BG141,,,,COUNTA($G$120:$CE$120)-COUNTA($G$120:BG$120)+1))*(1+discount_rate),0)</f>
        <v>0</v>
      </c>
      <c r="BH175" s="1" cm="1">
        <f t="array" aca="1" ref="BH175" ca="1">IF(AND($B175=BH$28,$B175=$B176-1),NPV(discount_rate,OFFSET(BH140,,,,COUNTA($G$120:$CE$120)-COUNTA($G$120:BH$120)+1)-OFFSET(BH141,,,,COUNTA($G$120:$CE$120)-COUNTA($G$120:BH$120)+1))*(1+discount_rate),0)</f>
        <v>0</v>
      </c>
      <c r="BI175" s="1" cm="1">
        <f t="array" aca="1" ref="BI175" ca="1">IF(AND($B175=BI$28,$B175=$B176-1),NPV(discount_rate,OFFSET(BI140,,,,COUNTA($G$120:$CE$120)-COUNTA($G$120:BI$120)+1)-OFFSET(BI141,,,,COUNTA($G$120:$CE$120)-COUNTA($G$120:BI$120)+1))*(1+discount_rate),0)</f>
        <v>0</v>
      </c>
      <c r="BJ175" s="1" cm="1">
        <f t="array" aca="1" ref="BJ175" ca="1">IF(AND($B175=BJ$28,$B175=$B176-1),NPV(discount_rate,OFFSET(BJ140,,,,COUNTA($G$120:$CE$120)-COUNTA($G$120:BJ$120)+1)-OFFSET(BJ141,,,,COUNTA($G$120:$CE$120)-COUNTA($G$120:BJ$120)+1))*(1+discount_rate),0)</f>
        <v>0</v>
      </c>
      <c r="BK175" s="1" cm="1">
        <f t="array" aca="1" ref="BK175" ca="1">IF(AND($B175=BK$28,$B175=$B176-1),NPV(discount_rate,OFFSET(BK140,,,,COUNTA($G$120:$CE$120)-COUNTA($G$120:BK$120)+1)-OFFSET(BK141,,,,COUNTA($G$120:$CE$120)-COUNTA($G$120:BK$120)+1))*(1+discount_rate),0)</f>
        <v>0</v>
      </c>
      <c r="BL175" s="1" cm="1">
        <f t="array" aca="1" ref="BL175" ca="1">IF(AND($B175=BL$28,$B175=$B176-1),NPV(discount_rate,OFFSET(BL140,,,,COUNTA($G$120:$CE$120)-COUNTA($G$120:BL$120)+1)-OFFSET(BL141,,,,COUNTA($G$120:$CE$120)-COUNTA($G$120:BL$120)+1))*(1+discount_rate),0)</f>
        <v>0</v>
      </c>
      <c r="BM175" s="1" cm="1">
        <f t="array" aca="1" ref="BM175" ca="1">IF(AND($B175=BM$28,$B175=$B176-1),NPV(discount_rate,OFFSET(BM140,,,,COUNTA($G$120:$CE$120)-COUNTA($G$120:BM$120)+1)-OFFSET(BM141,,,,COUNTA($G$120:$CE$120)-COUNTA($G$120:BM$120)+1))*(1+discount_rate),0)</f>
        <v>0</v>
      </c>
      <c r="BN175" s="1" cm="1">
        <f t="array" aca="1" ref="BN175" ca="1">IF(AND($B175=BN$28,$B175=$B176-1),NPV(discount_rate,OFFSET(BN140,,,,COUNTA($G$120:$CE$120)-COUNTA($G$120:BN$120)+1)-OFFSET(BN141,,,,COUNTA($G$120:$CE$120)-COUNTA($G$120:BN$120)+1))*(1+discount_rate),0)</f>
        <v>0</v>
      </c>
      <c r="BO175" s="1" cm="1">
        <f t="array" aca="1" ref="BO175" ca="1">IF(AND($B175=BO$28,$B175=$B176-1),NPV(discount_rate,OFFSET(BO140,,,,COUNTA($G$120:$CE$120)-COUNTA($G$120:BO$120)+1)-OFFSET(BO141,,,,COUNTA($G$120:$CE$120)-COUNTA($G$120:BO$120)+1))*(1+discount_rate),0)</f>
        <v>0</v>
      </c>
      <c r="BP175" s="1" cm="1">
        <f t="array" aca="1" ref="BP175" ca="1">IF(AND($B175=BP$28,$B175=$B176-1),NPV(discount_rate,OFFSET(BP140,,,,COUNTA($G$120:$CE$120)-COUNTA($G$120:BP$120)+1)-OFFSET(BP141,,,,COUNTA($G$120:$CE$120)-COUNTA($G$120:BP$120)+1))*(1+discount_rate),0)</f>
        <v>0</v>
      </c>
      <c r="BQ175" s="1" cm="1">
        <f t="array" aca="1" ref="BQ175" ca="1">IF(AND($B175=BQ$28,$B175=$B176-1),NPV(discount_rate,OFFSET(BQ140,,,,COUNTA($G$120:$CE$120)-COUNTA($G$120:BQ$120)+1)-OFFSET(BQ141,,,,COUNTA($G$120:$CE$120)-COUNTA($G$120:BQ$120)+1))*(1+discount_rate),0)</f>
        <v>0</v>
      </c>
      <c r="BR175" s="1" cm="1">
        <f t="array" aca="1" ref="BR175" ca="1">IF(AND($B175=BR$28,$B175=$B176-1),NPV(discount_rate,OFFSET(BR140,,,,COUNTA($G$120:$CE$120)-COUNTA($G$120:BR$120)+1)-OFFSET(BR141,,,,COUNTA($G$120:$CE$120)-COUNTA($G$120:BR$120)+1))*(1+discount_rate),0)</f>
        <v>0</v>
      </c>
      <c r="BS175" s="1" cm="1">
        <f t="array" aca="1" ref="BS175" ca="1">IF(AND($B175=BS$28,$B175=$B176-1),NPV(discount_rate,OFFSET(BS140,,,,COUNTA($G$120:$CE$120)-COUNTA($G$120:BS$120)+1)-OFFSET(BS141,,,,COUNTA($G$120:$CE$120)-COUNTA($G$120:BS$120)+1))*(1+discount_rate),0)</f>
        <v>0</v>
      </c>
      <c r="BT175" s="1" cm="1">
        <f t="array" aca="1" ref="BT175" ca="1">IF(AND($B175=BT$28,$B175=$B176-1),NPV(discount_rate,OFFSET(BT140,,,,COUNTA($G$120:$CE$120)-COUNTA($G$120:BT$120)+1)-OFFSET(BT141,,,,COUNTA($G$120:$CE$120)-COUNTA($G$120:BT$120)+1))*(1+discount_rate),0)</f>
        <v>0</v>
      </c>
      <c r="BU175" s="1" cm="1">
        <f t="array" aca="1" ref="BU175" ca="1">IF(AND($B175=BU$28,$B175=$B176-1),NPV(discount_rate,OFFSET(BU140,,,,COUNTA($G$120:$CE$120)-COUNTA($G$120:BU$120)+1)-OFFSET(BU141,,,,COUNTA($G$120:$CE$120)-COUNTA($G$120:BU$120)+1))*(1+discount_rate),0)</f>
        <v>0</v>
      </c>
      <c r="BV175" s="1" cm="1">
        <f t="array" aca="1" ref="BV175" ca="1">IF(AND($B175=BV$28,$B175=$B176-1),NPV(discount_rate,OFFSET(BV140,,,,COUNTA($G$120:$CE$120)-COUNTA($G$120:BV$120)+1)-OFFSET(BV141,,,,COUNTA($G$120:$CE$120)-COUNTA($G$120:BV$120)+1))*(1+discount_rate),0)</f>
        <v>0</v>
      </c>
      <c r="BW175" s="1" cm="1">
        <f t="array" aca="1" ref="BW175" ca="1">IF(AND($B175=BW$28,$B175=$B176-1),NPV(discount_rate,OFFSET(BW140,,,,COUNTA($G$120:$CE$120)-COUNTA($G$120:BW$120)+1)-OFFSET(BW141,,,,COUNTA($G$120:$CE$120)-COUNTA($G$120:BW$120)+1))*(1+discount_rate),0)</f>
        <v>0</v>
      </c>
      <c r="BX175" s="1" cm="1">
        <f t="array" aca="1" ref="BX175" ca="1">IF(AND($B175=BX$28,$B175=$B176-1),NPV(discount_rate,OFFSET(BX140,,,,COUNTA($G$120:$CE$120)-COUNTA($G$120:BX$120)+1)-OFFSET(BX141,,,,COUNTA($G$120:$CE$120)-COUNTA($G$120:BX$120)+1))*(1+discount_rate),0)</f>
        <v>0</v>
      </c>
      <c r="BY175" s="1" cm="1">
        <f t="array" aca="1" ref="BY175" ca="1">IF(AND($B175=BY$28,$B175=$B176-1),NPV(discount_rate,OFFSET(BY140,,,,COUNTA($G$120:$CE$120)-COUNTA($G$120:BY$120)+1)-OFFSET(BY141,,,,COUNTA($G$120:$CE$120)-COUNTA($G$120:BY$120)+1))*(1+discount_rate),0)</f>
        <v>0</v>
      </c>
      <c r="BZ175" s="1" cm="1">
        <f t="array" aca="1" ref="BZ175" ca="1">IF(AND($B175=BZ$28,$B175=$B176-1),NPV(discount_rate,OFFSET(BZ140,,,,COUNTA($G$120:$CE$120)-COUNTA($G$120:BZ$120)+1)-OFFSET(BZ141,,,,COUNTA($G$120:$CE$120)-COUNTA($G$120:BZ$120)+1))*(1+discount_rate),0)</f>
        <v>0</v>
      </c>
      <c r="CA175" s="1" cm="1">
        <f t="array" aca="1" ref="CA175" ca="1">IF(AND($B175=CA$28,$B175=$B176-1),NPV(discount_rate,OFFSET(CA140,,,,COUNTA($G$120:$CE$120)-COUNTA($G$120:CA$120)+1)-OFFSET(CA141,,,,COUNTA($G$120:$CE$120)-COUNTA($G$120:CA$120)+1))*(1+discount_rate),0)</f>
        <v>0</v>
      </c>
      <c r="CB175" s="1" cm="1">
        <f t="array" aca="1" ref="CB175" ca="1">IF(AND($B175=CB$28,$B175=$B176-1),NPV(discount_rate,OFFSET(CB140,,,,COUNTA($G$120:$CE$120)-COUNTA($G$120:CB$120)+1)-OFFSET(CB141,,,,COUNTA($G$120:$CE$120)-COUNTA($G$120:CB$120)+1))*(1+discount_rate),0)</f>
        <v>0</v>
      </c>
      <c r="CC175" s="1" cm="1">
        <f t="array" aca="1" ref="CC175" ca="1">IF(AND($B175=CC$28,$B175=$B176-1),NPV(discount_rate,OFFSET(CC140,,,,COUNTA($G$120:$CE$120)-COUNTA($G$120:CC$120)+1)-OFFSET(CC141,,,,COUNTA($G$120:$CE$120)-COUNTA($G$120:CC$120)+1))*(1+discount_rate),0)</f>
        <v>0</v>
      </c>
      <c r="CD175" s="1" cm="1">
        <f t="array" aca="1" ref="CD175" ca="1">IF(AND($B175=CD$28,$B175=$B176-1),NPV(discount_rate,OFFSET(CD140,,,,COUNTA($G$120:$CE$120)-COUNTA($G$120:CD$120)+1)-OFFSET(CD141,,,,COUNTA($G$120:$CE$120)-COUNTA($G$120:CD$120)+1))*(1+discount_rate),0)</f>
        <v>0</v>
      </c>
      <c r="CE175" s="1" cm="1">
        <f t="array" aca="1" ref="CE175" ca="1">IF(AND($B175=CE$28,$B175=$B176-1),NPV(discount_rate,OFFSET(CE140,,,,COUNTA($G$120:$CE$120)-COUNTA($G$120:CE$120)+1)-OFFSET(CE141,,,,COUNTA($G$120:$CE$120)-COUNTA($G$120:CE$120)+1))*(1+discount_rate),0)</f>
        <v>0</v>
      </c>
    </row>
    <row r="176" spans="2:83" x14ac:dyDescent="0.35">
      <c r="B176">
        <f t="shared" si="131"/>
        <v>2045</v>
      </c>
      <c r="D176" t="s">
        <v>29</v>
      </c>
      <c r="G176" s="1" cm="1">
        <f t="array" aca="1" ref="G176" ca="1">IF(AND($B176=G$28,$B176=$B177-1),NPV(discount_rate,OFFSET(G141,,,,COUNTA($G$120:$CE$120)-COUNTA($G$120:G$120)+1)-OFFSET(G142,,,,COUNTA($G$120:$CE$120)-COUNTA($G$120:G$120)+1))*(1+discount_rate),0)</f>
        <v>0</v>
      </c>
      <c r="H176" s="1" cm="1">
        <f t="array" aca="1" ref="H176" ca="1">IF(AND($B176=H$28,$B176=$B177-1),NPV(discount_rate,OFFSET(H141,,,,COUNTA($G$120:$CE$120)-COUNTA($G$120:H$120)+1)-OFFSET(H142,,,,COUNTA($G$120:$CE$120)-COUNTA($G$120:H$120)+1))*(1+discount_rate),0)</f>
        <v>0</v>
      </c>
      <c r="I176" s="1" cm="1">
        <f t="array" aca="1" ref="I176" ca="1">IF(AND($B176=I$28,$B176=$B177-1),NPV(discount_rate,OFFSET(I141,,,,COUNTA($G$120:$CE$120)-COUNTA($G$120:I$120)+1)-OFFSET(I142,,,,COUNTA($G$120:$CE$120)-COUNTA($G$120:I$120)+1))*(1+discount_rate),0)</f>
        <v>0</v>
      </c>
      <c r="J176" s="1" cm="1">
        <f t="array" aca="1" ref="J176" ca="1">IF(AND($B176=J$28,$B176=$B177-1),NPV(discount_rate,OFFSET(J141,,,,COUNTA($G$120:$CE$120)-COUNTA($G$120:J$120)+1)-OFFSET(J142,,,,COUNTA($G$120:$CE$120)-COUNTA($G$120:J$120)+1))*(1+discount_rate),0)</f>
        <v>0</v>
      </c>
      <c r="K176" s="1" cm="1">
        <f t="array" aca="1" ref="K176" ca="1">IF(AND($B176=K$28,$B176=$B177-1),NPV(discount_rate,OFFSET(K141,,,,COUNTA($G$120:$CE$120)-COUNTA($G$120:K$120)+1)-OFFSET(K142,,,,COUNTA($G$120:$CE$120)-COUNTA($G$120:K$120)+1))*(1+discount_rate),0)</f>
        <v>0</v>
      </c>
      <c r="L176" s="1" cm="1">
        <f t="array" aca="1" ref="L176" ca="1">IF(AND($B176=L$28,$B176=$B177-1),NPV(discount_rate,OFFSET(L141,,,,COUNTA($G$120:$CE$120)-COUNTA($G$120:L$120)+1)-OFFSET(L142,,,,COUNTA($G$120:$CE$120)-COUNTA($G$120:L$120)+1))*(1+discount_rate),0)</f>
        <v>0</v>
      </c>
      <c r="M176" s="1" cm="1">
        <f t="array" aca="1" ref="M176" ca="1">IF(AND($B176=M$28,$B176=$B177-1),NPV(discount_rate,OFFSET(M141,,,,COUNTA($G$120:$CE$120)-COUNTA($G$120:M$120)+1)-OFFSET(M142,,,,COUNTA($G$120:$CE$120)-COUNTA($G$120:M$120)+1))*(1+discount_rate),0)</f>
        <v>0</v>
      </c>
      <c r="N176" s="1" cm="1">
        <f t="array" aca="1" ref="N176" ca="1">IF(AND($B176=N$28,$B176=$B177-1),NPV(discount_rate,OFFSET(N141,,,,COUNTA($G$120:$CE$120)-COUNTA($G$120:N$120)+1)-OFFSET(N142,,,,COUNTA($G$120:$CE$120)-COUNTA($G$120:N$120)+1))*(1+discount_rate),0)</f>
        <v>0</v>
      </c>
      <c r="O176" s="1" cm="1">
        <f t="array" aca="1" ref="O176" ca="1">IF(AND($B176=O$28,$B176=$B177-1),NPV(discount_rate,OFFSET(O141,,,,COUNTA($G$120:$CE$120)-COUNTA($G$120:O$120)+1)-OFFSET(O142,,,,COUNTA($G$120:$CE$120)-COUNTA($G$120:O$120)+1))*(1+discount_rate),0)</f>
        <v>0</v>
      </c>
      <c r="P176" s="1" cm="1">
        <f t="array" aca="1" ref="P176" ca="1">IF(AND($B176=P$28,$B176=$B177-1),NPV(discount_rate,OFFSET(P141,,,,COUNTA($G$120:$CE$120)-COUNTA($G$120:P$120)+1)-OFFSET(P142,,,,COUNTA($G$120:$CE$120)-COUNTA($G$120:P$120)+1))*(1+discount_rate),0)</f>
        <v>0</v>
      </c>
      <c r="Q176" s="1" cm="1">
        <f t="array" aca="1" ref="Q176" ca="1">IF(AND($B176=Q$28,$B176=$B177-1),NPV(discount_rate,OFFSET(Q141,,,,COUNTA($G$120:$CE$120)-COUNTA($G$120:Q$120)+1)-OFFSET(Q142,,,,COUNTA($G$120:$CE$120)-COUNTA($G$120:Q$120)+1))*(1+discount_rate),0)</f>
        <v>0</v>
      </c>
      <c r="R176" s="1" cm="1">
        <f t="array" aca="1" ref="R176" ca="1">IF(AND($B176=R$28,$B176=$B177-1),NPV(discount_rate,OFFSET(R141,,,,COUNTA($G$120:$CE$120)-COUNTA($G$120:R$120)+1)-OFFSET(R142,,,,COUNTA($G$120:$CE$120)-COUNTA($G$120:R$120)+1))*(1+discount_rate),0)</f>
        <v>0</v>
      </c>
      <c r="S176" s="1" cm="1">
        <f t="array" aca="1" ref="S176" ca="1">IF(AND($B176=S$28,$B176=$B177-1),NPV(discount_rate,OFFSET(S141,,,,COUNTA($G$120:$CE$120)-COUNTA($G$120:S$120)+1)-OFFSET(S142,,,,COUNTA($G$120:$CE$120)-COUNTA($G$120:S$120)+1))*(1+discount_rate),0)</f>
        <v>0</v>
      </c>
      <c r="T176" s="1" cm="1">
        <f t="array" aca="1" ref="T176" ca="1">IF(AND($B176=T$28,$B176=$B177-1),NPV(discount_rate,OFFSET(T141,,,,COUNTA($G$120:$CE$120)-COUNTA($G$120:T$120)+1)-OFFSET(T142,,,,COUNTA($G$120:$CE$120)-COUNTA($G$120:T$120)+1))*(1+discount_rate),0)</f>
        <v>0</v>
      </c>
      <c r="U176" s="1" cm="1">
        <f t="array" aca="1" ref="U176" ca="1">IF(AND($B176=U$28,$B176=$B177-1),NPV(discount_rate,OFFSET(U141,,,,COUNTA($G$120:$CE$120)-COUNTA($G$120:U$120)+1)-OFFSET(U142,,,,COUNTA($G$120:$CE$120)-COUNTA($G$120:U$120)+1))*(1+discount_rate),0)</f>
        <v>0</v>
      </c>
      <c r="V176" s="1" cm="1">
        <f t="array" aca="1" ref="V176" ca="1">IF(AND($B176=V$28,$B176=$B177-1),NPV(discount_rate,OFFSET(V141,,,,COUNTA($G$120:$CE$120)-COUNTA($G$120:V$120)+1)-OFFSET(V142,,,,COUNTA($G$120:$CE$120)-COUNTA($G$120:V$120)+1))*(1+discount_rate),0)</f>
        <v>0</v>
      </c>
      <c r="W176" s="1" cm="1">
        <f t="array" aca="1" ref="W176" ca="1">IF(AND($B176=W$28,$B176=$B177-1),NPV(discount_rate,OFFSET(W141,,,,COUNTA($G$120:$CE$120)-COUNTA($G$120:W$120)+1)-OFFSET(W142,,,,COUNTA($G$120:$CE$120)-COUNTA($G$120:W$120)+1))*(1+discount_rate),0)</f>
        <v>0</v>
      </c>
      <c r="X176" s="1" cm="1">
        <f t="array" aca="1" ref="X176" ca="1">IF(AND($B176=X$28,$B176=$B177-1),NPV(discount_rate,OFFSET(X141,,,,COUNTA($G$120:$CE$120)-COUNTA($G$120:X$120)+1)-OFFSET(X142,,,,COUNTA($G$120:$CE$120)-COUNTA($G$120:X$120)+1))*(1+discount_rate),0)</f>
        <v>0</v>
      </c>
      <c r="Y176" s="1" cm="1">
        <f t="array" aca="1" ref="Y176" ca="1">IF(AND($B176=Y$28,$B176=$B177-1),NPV(discount_rate,OFFSET(Y141,,,,COUNTA($G$120:$CE$120)-COUNTA($G$120:Y$120)+1)-OFFSET(Y142,,,,COUNTA($G$120:$CE$120)-COUNTA($G$120:Y$120)+1))*(1+discount_rate),0)</f>
        <v>0</v>
      </c>
      <c r="Z176" s="1" cm="1">
        <f t="array" aca="1" ref="Z176" ca="1">IF(AND($B176=Z$28,$B176=$B177-1),NPV(discount_rate,OFFSET(Z141,,,,COUNTA($G$120:$CE$120)-COUNTA($G$120:Z$120)+1)-OFFSET(Z142,,,,COUNTA($G$120:$CE$120)-COUNTA($G$120:Z$120)+1))*(1+discount_rate),0)</f>
        <v>0</v>
      </c>
      <c r="AA176" s="1" cm="1">
        <f t="array" aca="1" ref="AA176" ca="1">IF(AND($B176=AA$28,$B176=$B177-1),NPV(discount_rate,OFFSET(AA141,,,,COUNTA($G$120:$CE$120)-COUNTA($G$120:AA$120)+1)-OFFSET(AA142,,,,COUNTA($G$120:$CE$120)-COUNTA($G$120:AA$120)+1))*(1+discount_rate),0)</f>
        <v>0</v>
      </c>
      <c r="AB176" s="1" cm="1">
        <f t="array" aca="1" ref="AB176" ca="1">IF(AND($B176=AB$28,$B176=$B177-1),NPV(discount_rate,OFFSET(AB141,,,,COUNTA($G$120:$CE$120)-COUNTA($G$120:AB$120)+1)-OFFSET(AB142,,,,COUNTA($G$120:$CE$120)-COUNTA($G$120:AB$120)+1))*(1+discount_rate),0)</f>
        <v>349.4742114309102</v>
      </c>
      <c r="AC176" s="1" cm="1">
        <f t="array" aca="1" ref="AC176" ca="1">IF(AND($B176=AC$28,$B176=$B177-1),NPV(discount_rate,OFFSET(AC141,,,,COUNTA($G$120:$CE$120)-COUNTA($G$120:AC$120)+1)-OFFSET(AC142,,,,COUNTA($G$120:$CE$120)-COUNTA($G$120:AC$120)+1))*(1+discount_rate),0)</f>
        <v>0</v>
      </c>
      <c r="AD176" s="1" cm="1">
        <f t="array" aca="1" ref="AD176" ca="1">IF(AND($B176=AD$28,$B176=$B177-1),NPV(discount_rate,OFFSET(AD141,,,,COUNTA($G$120:$CE$120)-COUNTA($G$120:AD$120)+1)-OFFSET(AD142,,,,COUNTA($G$120:$CE$120)-COUNTA($G$120:AD$120)+1))*(1+discount_rate),0)</f>
        <v>0</v>
      </c>
      <c r="AE176" s="1" cm="1">
        <f t="array" aca="1" ref="AE176" ca="1">IF(AND($B176=AE$28,$B176=$B177-1),NPV(discount_rate,OFFSET(AE141,,,,COUNTA($G$120:$CE$120)-COUNTA($G$120:AE$120)+1)-OFFSET(AE142,,,,COUNTA($G$120:$CE$120)-COUNTA($G$120:AE$120)+1))*(1+discount_rate),0)</f>
        <v>0</v>
      </c>
      <c r="AF176" s="1" cm="1">
        <f t="array" aca="1" ref="AF176" ca="1">IF(AND($B176=AF$28,$B176=$B177-1),NPV(discount_rate,OFFSET(AF141,,,,COUNTA($G$120:$CE$120)-COUNTA($G$120:AF$120)+1)-OFFSET(AF142,,,,COUNTA($G$120:$CE$120)-COUNTA($G$120:AF$120)+1))*(1+discount_rate),0)</f>
        <v>0</v>
      </c>
      <c r="AG176" s="1" cm="1">
        <f t="array" aca="1" ref="AG176" ca="1">IF(AND($B176=AG$28,$B176=$B177-1),NPV(discount_rate,OFFSET(AG141,,,,COUNTA($G$120:$CE$120)-COUNTA($G$120:AG$120)+1)-OFFSET(AG142,,,,COUNTA($G$120:$CE$120)-COUNTA($G$120:AG$120)+1))*(1+discount_rate),0)</f>
        <v>0</v>
      </c>
      <c r="AH176" s="1" cm="1">
        <f t="array" aca="1" ref="AH176" ca="1">IF(AND($B176=AH$28,$B176=$B177-1),NPV(discount_rate,OFFSET(AH141,,,,COUNTA($G$120:$CE$120)-COUNTA($G$120:AH$120)+1)-OFFSET(AH142,,,,COUNTA($G$120:$CE$120)-COUNTA($G$120:AH$120)+1))*(1+discount_rate),0)</f>
        <v>0</v>
      </c>
      <c r="AI176" s="1" cm="1">
        <f t="array" aca="1" ref="AI176" ca="1">IF(AND($B176=AI$28,$B176=$B177-1),NPV(discount_rate,OFFSET(AI141,,,,COUNTA($G$120:$CE$120)-COUNTA($G$120:AI$120)+1)-OFFSET(AI142,,,,COUNTA($G$120:$CE$120)-COUNTA($G$120:AI$120)+1))*(1+discount_rate),0)</f>
        <v>0</v>
      </c>
      <c r="AJ176" s="1" cm="1">
        <f t="array" aca="1" ref="AJ176" ca="1">IF(AND($B176=AJ$28,$B176=$B177-1),NPV(discount_rate,OFFSET(AJ141,,,,COUNTA($G$120:$CE$120)-COUNTA($G$120:AJ$120)+1)-OFFSET(AJ142,,,,COUNTA($G$120:$CE$120)-COUNTA($G$120:AJ$120)+1))*(1+discount_rate),0)</f>
        <v>0</v>
      </c>
      <c r="AK176" s="1" cm="1">
        <f t="array" aca="1" ref="AK176" ca="1">IF(AND($B176=AK$28,$B176=$B177-1),NPV(discount_rate,OFFSET(AK141,,,,COUNTA($G$120:$CE$120)-COUNTA($G$120:AK$120)+1)-OFFSET(AK142,,,,COUNTA($G$120:$CE$120)-COUNTA($G$120:AK$120)+1))*(1+discount_rate),0)</f>
        <v>0</v>
      </c>
      <c r="AL176" s="1" cm="1">
        <f t="array" aca="1" ref="AL176" ca="1">IF(AND($B176=AL$28,$B176=$B177-1),NPV(discount_rate,OFFSET(AL141,,,,COUNTA($G$120:$CE$120)-COUNTA($G$120:AL$120)+1)-OFFSET(AL142,,,,COUNTA($G$120:$CE$120)-COUNTA($G$120:AL$120)+1))*(1+discount_rate),0)</f>
        <v>0</v>
      </c>
      <c r="AM176" s="1" cm="1">
        <f t="array" aca="1" ref="AM176" ca="1">IF(AND($B176=AM$28,$B176=$B177-1),NPV(discount_rate,OFFSET(AM141,,,,COUNTA($G$120:$CE$120)-COUNTA($G$120:AM$120)+1)-OFFSET(AM142,,,,COUNTA($G$120:$CE$120)-COUNTA($G$120:AM$120)+1))*(1+discount_rate),0)</f>
        <v>0</v>
      </c>
      <c r="AN176" s="1" cm="1">
        <f t="array" aca="1" ref="AN176" ca="1">IF(AND($B176=AN$28,$B176=$B177-1),NPV(discount_rate,OFFSET(AN141,,,,COUNTA($G$120:$CE$120)-COUNTA($G$120:AN$120)+1)-OFFSET(AN142,,,,COUNTA($G$120:$CE$120)-COUNTA($G$120:AN$120)+1))*(1+discount_rate),0)</f>
        <v>0</v>
      </c>
      <c r="AO176" s="1" cm="1">
        <f t="array" aca="1" ref="AO176" ca="1">IF(AND($B176=AO$28,$B176=$B177-1),NPV(discount_rate,OFFSET(AO141,,,,COUNTA($G$120:$CE$120)-COUNTA($G$120:AO$120)+1)-OFFSET(AO142,,,,COUNTA($G$120:$CE$120)-COUNTA($G$120:AO$120)+1))*(1+discount_rate),0)</f>
        <v>0</v>
      </c>
      <c r="AP176" s="1" cm="1">
        <f t="array" aca="1" ref="AP176" ca="1">IF(AND($B176=AP$28,$B176=$B177-1),NPV(discount_rate,OFFSET(AP141,,,,COUNTA($G$120:$CE$120)-COUNTA($G$120:AP$120)+1)-OFFSET(AP142,,,,COUNTA($G$120:$CE$120)-COUNTA($G$120:AP$120)+1))*(1+discount_rate),0)</f>
        <v>0</v>
      </c>
      <c r="AQ176" s="1" cm="1">
        <f t="array" aca="1" ref="AQ176" ca="1">IF(AND($B176=AQ$28,$B176=$B177-1),NPV(discount_rate,OFFSET(AQ141,,,,COUNTA($G$120:$CE$120)-COUNTA($G$120:AQ$120)+1)-OFFSET(AQ142,,,,COUNTA($G$120:$CE$120)-COUNTA($G$120:AQ$120)+1))*(1+discount_rate),0)</f>
        <v>0</v>
      </c>
      <c r="AR176" s="1" cm="1">
        <f t="array" aca="1" ref="AR176" ca="1">IF(AND($B176=AR$28,$B176=$B177-1),NPV(discount_rate,OFFSET(AR141,,,,COUNTA($G$120:$CE$120)-COUNTA($G$120:AR$120)+1)-OFFSET(AR142,,,,COUNTA($G$120:$CE$120)-COUNTA($G$120:AR$120)+1))*(1+discount_rate),0)</f>
        <v>0</v>
      </c>
      <c r="AS176" s="1" cm="1">
        <f t="array" aca="1" ref="AS176" ca="1">IF(AND($B176=AS$28,$B176=$B177-1),NPV(discount_rate,OFFSET(AS141,,,,COUNTA($G$120:$CE$120)-COUNTA($G$120:AS$120)+1)-OFFSET(AS142,,,,COUNTA($G$120:$CE$120)-COUNTA($G$120:AS$120)+1))*(1+discount_rate),0)</f>
        <v>0</v>
      </c>
      <c r="AT176" s="1" cm="1">
        <f t="array" aca="1" ref="AT176" ca="1">IF(AND($B176=AT$28,$B176=$B177-1),NPV(discount_rate,OFFSET(AT141,,,,COUNTA($G$120:$CE$120)-COUNTA($G$120:AT$120)+1)-OFFSET(AT142,,,,COUNTA($G$120:$CE$120)-COUNTA($G$120:AT$120)+1))*(1+discount_rate),0)</f>
        <v>0</v>
      </c>
      <c r="AU176" s="1" cm="1">
        <f t="array" aca="1" ref="AU176" ca="1">IF(AND($B176=AU$28,$B176=$B177-1),NPV(discount_rate,OFFSET(AU141,,,,COUNTA($G$120:$CE$120)-COUNTA($G$120:AU$120)+1)-OFFSET(AU142,,,,COUNTA($G$120:$CE$120)-COUNTA($G$120:AU$120)+1))*(1+discount_rate),0)</f>
        <v>0</v>
      </c>
      <c r="AV176" s="1" cm="1">
        <f t="array" aca="1" ref="AV176" ca="1">IF(AND($B176=AV$28,$B176=$B177-1),NPV(discount_rate,OFFSET(AV141,,,,COUNTA($G$120:$CE$120)-COUNTA($G$120:AV$120)+1)-OFFSET(AV142,,,,COUNTA($G$120:$CE$120)-COUNTA($G$120:AV$120)+1))*(1+discount_rate),0)</f>
        <v>0</v>
      </c>
      <c r="AW176" s="1" cm="1">
        <f t="array" aca="1" ref="AW176" ca="1">IF(AND($B176=AW$28,$B176=$B177-1),NPV(discount_rate,OFFSET(AW141,,,,COUNTA($G$120:$CE$120)-COUNTA($G$120:AW$120)+1)-OFFSET(AW142,,,,COUNTA($G$120:$CE$120)-COUNTA($G$120:AW$120)+1))*(1+discount_rate),0)</f>
        <v>0</v>
      </c>
      <c r="AX176" s="1" cm="1">
        <f t="array" aca="1" ref="AX176" ca="1">IF(AND($B176=AX$28,$B176=$B177-1),NPV(discount_rate,OFFSET(AX141,,,,COUNTA($G$120:$CE$120)-COUNTA($G$120:AX$120)+1)-OFFSET(AX142,,,,COUNTA($G$120:$CE$120)-COUNTA($G$120:AX$120)+1))*(1+discount_rate),0)</f>
        <v>0</v>
      </c>
      <c r="AY176" s="1" cm="1">
        <f t="array" aca="1" ref="AY176" ca="1">IF(AND($B176=AY$28,$B176=$B177-1),NPV(discount_rate,OFFSET(AY141,,,,COUNTA($G$120:$CE$120)-COUNTA($G$120:AY$120)+1)-OFFSET(AY142,,,,COUNTA($G$120:$CE$120)-COUNTA($G$120:AY$120)+1))*(1+discount_rate),0)</f>
        <v>0</v>
      </c>
      <c r="AZ176" s="1" cm="1">
        <f t="array" aca="1" ref="AZ176" ca="1">IF(AND($B176=AZ$28,$B176=$B177-1),NPV(discount_rate,OFFSET(AZ141,,,,COUNTA($G$120:$CE$120)-COUNTA($G$120:AZ$120)+1)-OFFSET(AZ142,,,,COUNTA($G$120:$CE$120)-COUNTA($G$120:AZ$120)+1))*(1+discount_rate),0)</f>
        <v>0</v>
      </c>
      <c r="BA176" s="1" cm="1">
        <f t="array" aca="1" ref="BA176" ca="1">IF(AND($B176=BA$28,$B176=$B177-1),NPV(discount_rate,OFFSET(BA141,,,,COUNTA($G$120:$CE$120)-COUNTA($G$120:BA$120)+1)-OFFSET(BA142,,,,COUNTA($G$120:$CE$120)-COUNTA($G$120:BA$120)+1))*(1+discount_rate),0)</f>
        <v>0</v>
      </c>
      <c r="BB176" s="1" cm="1">
        <f t="array" aca="1" ref="BB176" ca="1">IF(AND($B176=BB$28,$B176=$B177-1),NPV(discount_rate,OFFSET(BB141,,,,COUNTA($G$120:$CE$120)-COUNTA($G$120:BB$120)+1)-OFFSET(BB142,,,,COUNTA($G$120:$CE$120)-COUNTA($G$120:BB$120)+1))*(1+discount_rate),0)</f>
        <v>0</v>
      </c>
      <c r="BC176" s="1" cm="1">
        <f t="array" aca="1" ref="BC176" ca="1">IF(AND($B176=BC$28,$B176=$B177-1),NPV(discount_rate,OFFSET(BC141,,,,COUNTA($G$120:$CE$120)-COUNTA($G$120:BC$120)+1)-OFFSET(BC142,,,,COUNTA($G$120:$CE$120)-COUNTA($G$120:BC$120)+1))*(1+discount_rate),0)</f>
        <v>0</v>
      </c>
      <c r="BD176" s="1" cm="1">
        <f t="array" aca="1" ref="BD176" ca="1">IF(AND($B176=BD$28,$B176=$B177-1),NPV(discount_rate,OFFSET(BD141,,,,COUNTA($G$120:$CE$120)-COUNTA($G$120:BD$120)+1)-OFFSET(BD142,,,,COUNTA($G$120:$CE$120)-COUNTA($G$120:BD$120)+1))*(1+discount_rate),0)</f>
        <v>0</v>
      </c>
      <c r="BE176" s="1" cm="1">
        <f t="array" aca="1" ref="BE176" ca="1">IF(AND($B176=BE$28,$B176=$B177-1),NPV(discount_rate,OFFSET(BE141,,,,COUNTA($G$120:$CE$120)-COUNTA($G$120:BE$120)+1)-OFFSET(BE142,,,,COUNTA($G$120:$CE$120)-COUNTA($G$120:BE$120)+1))*(1+discount_rate),0)</f>
        <v>0</v>
      </c>
      <c r="BF176" s="1" cm="1">
        <f t="array" aca="1" ref="BF176" ca="1">IF(AND($B176=BF$28,$B176=$B177-1),NPV(discount_rate,OFFSET(BF141,,,,COUNTA($G$120:$CE$120)-COUNTA($G$120:BF$120)+1)-OFFSET(BF142,,,,COUNTA($G$120:$CE$120)-COUNTA($G$120:BF$120)+1))*(1+discount_rate),0)</f>
        <v>0</v>
      </c>
      <c r="BG176" s="1" cm="1">
        <f t="array" aca="1" ref="BG176" ca="1">IF(AND($B176=BG$28,$B176=$B177-1),NPV(discount_rate,OFFSET(BG141,,,,COUNTA($G$120:$CE$120)-COUNTA($G$120:BG$120)+1)-OFFSET(BG142,,,,COUNTA($G$120:$CE$120)-COUNTA($G$120:BG$120)+1))*(1+discount_rate),0)</f>
        <v>0</v>
      </c>
      <c r="BH176" s="1" cm="1">
        <f t="array" aca="1" ref="BH176" ca="1">IF(AND($B176=BH$28,$B176=$B177-1),NPV(discount_rate,OFFSET(BH141,,,,COUNTA($G$120:$CE$120)-COUNTA($G$120:BH$120)+1)-OFFSET(BH142,,,,COUNTA($G$120:$CE$120)-COUNTA($G$120:BH$120)+1))*(1+discount_rate),0)</f>
        <v>0</v>
      </c>
      <c r="BI176" s="1" cm="1">
        <f t="array" aca="1" ref="BI176" ca="1">IF(AND($B176=BI$28,$B176=$B177-1),NPV(discount_rate,OFFSET(BI141,,,,COUNTA($G$120:$CE$120)-COUNTA($G$120:BI$120)+1)-OFFSET(BI142,,,,COUNTA($G$120:$CE$120)-COUNTA($G$120:BI$120)+1))*(1+discount_rate),0)</f>
        <v>0</v>
      </c>
      <c r="BJ176" s="1" cm="1">
        <f t="array" aca="1" ref="BJ176" ca="1">IF(AND($B176=BJ$28,$B176=$B177-1),NPV(discount_rate,OFFSET(BJ141,,,,COUNTA($G$120:$CE$120)-COUNTA($G$120:BJ$120)+1)-OFFSET(BJ142,,,,COUNTA($G$120:$CE$120)-COUNTA($G$120:BJ$120)+1))*(1+discount_rate),0)</f>
        <v>0</v>
      </c>
      <c r="BK176" s="1" cm="1">
        <f t="array" aca="1" ref="BK176" ca="1">IF(AND($B176=BK$28,$B176=$B177-1),NPV(discount_rate,OFFSET(BK141,,,,COUNTA($G$120:$CE$120)-COUNTA($G$120:BK$120)+1)-OFFSET(BK142,,,,COUNTA($G$120:$CE$120)-COUNTA($G$120:BK$120)+1))*(1+discount_rate),0)</f>
        <v>0</v>
      </c>
      <c r="BL176" s="1" cm="1">
        <f t="array" aca="1" ref="BL176" ca="1">IF(AND($B176=BL$28,$B176=$B177-1),NPV(discount_rate,OFFSET(BL141,,,,COUNTA($G$120:$CE$120)-COUNTA($G$120:BL$120)+1)-OFFSET(BL142,,,,COUNTA($G$120:$CE$120)-COUNTA($G$120:BL$120)+1))*(1+discount_rate),0)</f>
        <v>0</v>
      </c>
      <c r="BM176" s="1" cm="1">
        <f t="array" aca="1" ref="BM176" ca="1">IF(AND($B176=BM$28,$B176=$B177-1),NPV(discount_rate,OFFSET(BM141,,,,COUNTA($G$120:$CE$120)-COUNTA($G$120:BM$120)+1)-OFFSET(BM142,,,,COUNTA($G$120:$CE$120)-COUNTA($G$120:BM$120)+1))*(1+discount_rate),0)</f>
        <v>0</v>
      </c>
      <c r="BN176" s="1" cm="1">
        <f t="array" aca="1" ref="BN176" ca="1">IF(AND($B176=BN$28,$B176=$B177-1),NPV(discount_rate,OFFSET(BN141,,,,COUNTA($G$120:$CE$120)-COUNTA($G$120:BN$120)+1)-OFFSET(BN142,,,,COUNTA($G$120:$CE$120)-COUNTA($G$120:BN$120)+1))*(1+discount_rate),0)</f>
        <v>0</v>
      </c>
      <c r="BO176" s="1" cm="1">
        <f t="array" aca="1" ref="BO176" ca="1">IF(AND($B176=BO$28,$B176=$B177-1),NPV(discount_rate,OFFSET(BO141,,,,COUNTA($G$120:$CE$120)-COUNTA($G$120:BO$120)+1)-OFFSET(BO142,,,,COUNTA($G$120:$CE$120)-COUNTA($G$120:BO$120)+1))*(1+discount_rate),0)</f>
        <v>0</v>
      </c>
      <c r="BP176" s="1" cm="1">
        <f t="array" aca="1" ref="BP176" ca="1">IF(AND($B176=BP$28,$B176=$B177-1),NPV(discount_rate,OFFSET(BP141,,,,COUNTA($G$120:$CE$120)-COUNTA($G$120:BP$120)+1)-OFFSET(BP142,,,,COUNTA($G$120:$CE$120)-COUNTA($G$120:BP$120)+1))*(1+discount_rate),0)</f>
        <v>0</v>
      </c>
      <c r="BQ176" s="1" cm="1">
        <f t="array" aca="1" ref="BQ176" ca="1">IF(AND($B176=BQ$28,$B176=$B177-1),NPV(discount_rate,OFFSET(BQ141,,,,COUNTA($G$120:$CE$120)-COUNTA($G$120:BQ$120)+1)-OFFSET(BQ142,,,,COUNTA($G$120:$CE$120)-COUNTA($G$120:BQ$120)+1))*(1+discount_rate),0)</f>
        <v>0</v>
      </c>
      <c r="BR176" s="1" cm="1">
        <f t="array" aca="1" ref="BR176" ca="1">IF(AND($B176=BR$28,$B176=$B177-1),NPV(discount_rate,OFFSET(BR141,,,,COUNTA($G$120:$CE$120)-COUNTA($G$120:BR$120)+1)-OFFSET(BR142,,,,COUNTA($G$120:$CE$120)-COUNTA($G$120:BR$120)+1))*(1+discount_rate),0)</f>
        <v>0</v>
      </c>
      <c r="BS176" s="1" cm="1">
        <f t="array" aca="1" ref="BS176" ca="1">IF(AND($B176=BS$28,$B176=$B177-1),NPV(discount_rate,OFFSET(BS141,,,,COUNTA($G$120:$CE$120)-COUNTA($G$120:BS$120)+1)-OFFSET(BS142,,,,COUNTA($G$120:$CE$120)-COUNTA($G$120:BS$120)+1))*(1+discount_rate),0)</f>
        <v>0</v>
      </c>
      <c r="BT176" s="1" cm="1">
        <f t="array" aca="1" ref="BT176" ca="1">IF(AND($B176=BT$28,$B176=$B177-1),NPV(discount_rate,OFFSET(BT141,,,,COUNTA($G$120:$CE$120)-COUNTA($G$120:BT$120)+1)-OFFSET(BT142,,,,COUNTA($G$120:$CE$120)-COUNTA($G$120:BT$120)+1))*(1+discount_rate),0)</f>
        <v>0</v>
      </c>
      <c r="BU176" s="1" cm="1">
        <f t="array" aca="1" ref="BU176" ca="1">IF(AND($B176=BU$28,$B176=$B177-1),NPV(discount_rate,OFFSET(BU141,,,,COUNTA($G$120:$CE$120)-COUNTA($G$120:BU$120)+1)-OFFSET(BU142,,,,COUNTA($G$120:$CE$120)-COUNTA($G$120:BU$120)+1))*(1+discount_rate),0)</f>
        <v>0</v>
      </c>
      <c r="BV176" s="1" cm="1">
        <f t="array" aca="1" ref="BV176" ca="1">IF(AND($B176=BV$28,$B176=$B177-1),NPV(discount_rate,OFFSET(BV141,,,,COUNTA($G$120:$CE$120)-COUNTA($G$120:BV$120)+1)-OFFSET(BV142,,,,COUNTA($G$120:$CE$120)-COUNTA($G$120:BV$120)+1))*(1+discount_rate),0)</f>
        <v>0</v>
      </c>
      <c r="BW176" s="1" cm="1">
        <f t="array" aca="1" ref="BW176" ca="1">IF(AND($B176=BW$28,$B176=$B177-1),NPV(discount_rate,OFFSET(BW141,,,,COUNTA($G$120:$CE$120)-COUNTA($G$120:BW$120)+1)-OFFSET(BW142,,,,COUNTA($G$120:$CE$120)-COUNTA($G$120:BW$120)+1))*(1+discount_rate),0)</f>
        <v>0</v>
      </c>
      <c r="BX176" s="1" cm="1">
        <f t="array" aca="1" ref="BX176" ca="1">IF(AND($B176=BX$28,$B176=$B177-1),NPV(discount_rate,OFFSET(BX141,,,,COUNTA($G$120:$CE$120)-COUNTA($G$120:BX$120)+1)-OFFSET(BX142,,,,COUNTA($G$120:$CE$120)-COUNTA($G$120:BX$120)+1))*(1+discount_rate),0)</f>
        <v>0</v>
      </c>
      <c r="BY176" s="1" cm="1">
        <f t="array" aca="1" ref="BY176" ca="1">IF(AND($B176=BY$28,$B176=$B177-1),NPV(discount_rate,OFFSET(BY141,,,,COUNTA($G$120:$CE$120)-COUNTA($G$120:BY$120)+1)-OFFSET(BY142,,,,COUNTA($G$120:$CE$120)-COUNTA($G$120:BY$120)+1))*(1+discount_rate),0)</f>
        <v>0</v>
      </c>
      <c r="BZ176" s="1" cm="1">
        <f t="array" aca="1" ref="BZ176" ca="1">IF(AND($B176=BZ$28,$B176=$B177-1),NPV(discount_rate,OFFSET(BZ141,,,,COUNTA($G$120:$CE$120)-COUNTA($G$120:BZ$120)+1)-OFFSET(BZ142,,,,COUNTA($G$120:$CE$120)-COUNTA($G$120:BZ$120)+1))*(1+discount_rate),0)</f>
        <v>0</v>
      </c>
      <c r="CA176" s="1" cm="1">
        <f t="array" aca="1" ref="CA176" ca="1">IF(AND($B176=CA$28,$B176=$B177-1),NPV(discount_rate,OFFSET(CA141,,,,COUNTA($G$120:$CE$120)-COUNTA($G$120:CA$120)+1)-OFFSET(CA142,,,,COUNTA($G$120:$CE$120)-COUNTA($G$120:CA$120)+1))*(1+discount_rate),0)</f>
        <v>0</v>
      </c>
      <c r="CB176" s="1" cm="1">
        <f t="array" aca="1" ref="CB176" ca="1">IF(AND($B176=CB$28,$B176=$B177-1),NPV(discount_rate,OFFSET(CB141,,,,COUNTA($G$120:$CE$120)-COUNTA($G$120:CB$120)+1)-OFFSET(CB142,,,,COUNTA($G$120:$CE$120)-COUNTA($G$120:CB$120)+1))*(1+discount_rate),0)</f>
        <v>0</v>
      </c>
      <c r="CC176" s="1" cm="1">
        <f t="array" aca="1" ref="CC176" ca="1">IF(AND($B176=CC$28,$B176=$B177-1),NPV(discount_rate,OFFSET(CC141,,,,COUNTA($G$120:$CE$120)-COUNTA($G$120:CC$120)+1)-OFFSET(CC142,,,,COUNTA($G$120:$CE$120)-COUNTA($G$120:CC$120)+1))*(1+discount_rate),0)</f>
        <v>0</v>
      </c>
      <c r="CD176" s="1" cm="1">
        <f t="array" aca="1" ref="CD176" ca="1">IF(AND($B176=CD$28,$B176=$B177-1),NPV(discount_rate,OFFSET(CD141,,,,COUNTA($G$120:$CE$120)-COUNTA($G$120:CD$120)+1)-OFFSET(CD142,,,,COUNTA($G$120:$CE$120)-COUNTA($G$120:CD$120)+1))*(1+discount_rate),0)</f>
        <v>0</v>
      </c>
      <c r="CE176" s="1" cm="1">
        <f t="array" aca="1" ref="CE176" ca="1">IF(AND($B176=CE$28,$B176=$B177-1),NPV(discount_rate,OFFSET(CE141,,,,COUNTA($G$120:$CE$120)-COUNTA($G$120:CE$120)+1)-OFFSET(CE142,,,,COUNTA($G$120:$CE$120)-COUNTA($G$120:CE$120)+1))*(1+discount_rate),0)</f>
        <v>0</v>
      </c>
    </row>
    <row r="177" spans="2:83" x14ac:dyDescent="0.35">
      <c r="B177">
        <f t="shared" si="131"/>
        <v>2046</v>
      </c>
      <c r="D177" t="s">
        <v>29</v>
      </c>
      <c r="G177" s="1" cm="1">
        <f t="array" aca="1" ref="G177" ca="1">IF(AND($B177=G$28,$B177=$B178-1),NPV(discount_rate,OFFSET(G142,,,,COUNTA($G$120:$CE$120)-COUNTA($G$120:G$120)+1)-OFFSET(G143,,,,COUNTA($G$120:$CE$120)-COUNTA($G$120:G$120)+1))*(1+discount_rate),0)</f>
        <v>0</v>
      </c>
      <c r="H177" s="1" cm="1">
        <f t="array" aca="1" ref="H177" ca="1">IF(AND($B177=H$28,$B177=$B178-1),NPV(discount_rate,OFFSET(H142,,,,COUNTA($G$120:$CE$120)-COUNTA($G$120:H$120)+1)-OFFSET(H143,,,,COUNTA($G$120:$CE$120)-COUNTA($G$120:H$120)+1))*(1+discount_rate),0)</f>
        <v>0</v>
      </c>
      <c r="I177" s="1" cm="1">
        <f t="array" aca="1" ref="I177" ca="1">IF(AND($B177=I$28,$B177=$B178-1),NPV(discount_rate,OFFSET(I142,,,,COUNTA($G$120:$CE$120)-COUNTA($G$120:I$120)+1)-OFFSET(I143,,,,COUNTA($G$120:$CE$120)-COUNTA($G$120:I$120)+1))*(1+discount_rate),0)</f>
        <v>0</v>
      </c>
      <c r="J177" s="1" cm="1">
        <f t="array" aca="1" ref="J177" ca="1">IF(AND($B177=J$28,$B177=$B178-1),NPV(discount_rate,OFFSET(J142,,,,COUNTA($G$120:$CE$120)-COUNTA($G$120:J$120)+1)-OFFSET(J143,,,,COUNTA($G$120:$CE$120)-COUNTA($G$120:J$120)+1))*(1+discount_rate),0)</f>
        <v>0</v>
      </c>
      <c r="K177" s="1" cm="1">
        <f t="array" aca="1" ref="K177" ca="1">IF(AND($B177=K$28,$B177=$B178-1),NPV(discount_rate,OFFSET(K142,,,,COUNTA($G$120:$CE$120)-COUNTA($G$120:K$120)+1)-OFFSET(K143,,,,COUNTA($G$120:$CE$120)-COUNTA($G$120:K$120)+1))*(1+discount_rate),0)</f>
        <v>0</v>
      </c>
      <c r="L177" s="1" cm="1">
        <f t="array" aca="1" ref="L177" ca="1">IF(AND($B177=L$28,$B177=$B178-1),NPV(discount_rate,OFFSET(L142,,,,COUNTA($G$120:$CE$120)-COUNTA($G$120:L$120)+1)-OFFSET(L143,,,,COUNTA($G$120:$CE$120)-COUNTA($G$120:L$120)+1))*(1+discount_rate),0)</f>
        <v>0</v>
      </c>
      <c r="M177" s="1" cm="1">
        <f t="array" aca="1" ref="M177" ca="1">IF(AND($B177=M$28,$B177=$B178-1),NPV(discount_rate,OFFSET(M142,,,,COUNTA($G$120:$CE$120)-COUNTA($G$120:M$120)+1)-OFFSET(M143,,,,COUNTA($G$120:$CE$120)-COUNTA($G$120:M$120)+1))*(1+discount_rate),0)</f>
        <v>0</v>
      </c>
      <c r="N177" s="1" cm="1">
        <f t="array" aca="1" ref="N177" ca="1">IF(AND($B177=N$28,$B177=$B178-1),NPV(discount_rate,OFFSET(N142,,,,COUNTA($G$120:$CE$120)-COUNTA($G$120:N$120)+1)-OFFSET(N143,,,,COUNTA($G$120:$CE$120)-COUNTA($G$120:N$120)+1))*(1+discount_rate),0)</f>
        <v>0</v>
      </c>
      <c r="O177" s="1" cm="1">
        <f t="array" aca="1" ref="O177" ca="1">IF(AND($B177=O$28,$B177=$B178-1),NPV(discount_rate,OFFSET(O142,,,,COUNTA($G$120:$CE$120)-COUNTA($G$120:O$120)+1)-OFFSET(O143,,,,COUNTA($G$120:$CE$120)-COUNTA($G$120:O$120)+1))*(1+discount_rate),0)</f>
        <v>0</v>
      </c>
      <c r="P177" s="1" cm="1">
        <f t="array" aca="1" ref="P177" ca="1">IF(AND($B177=P$28,$B177=$B178-1),NPV(discount_rate,OFFSET(P142,,,,COUNTA($G$120:$CE$120)-COUNTA($G$120:P$120)+1)-OFFSET(P143,,,,COUNTA($G$120:$CE$120)-COUNTA($G$120:P$120)+1))*(1+discount_rate),0)</f>
        <v>0</v>
      </c>
      <c r="Q177" s="1" cm="1">
        <f t="array" aca="1" ref="Q177" ca="1">IF(AND($B177=Q$28,$B177=$B178-1),NPV(discount_rate,OFFSET(Q142,,,,COUNTA($G$120:$CE$120)-COUNTA($G$120:Q$120)+1)-OFFSET(Q143,,,,COUNTA($G$120:$CE$120)-COUNTA($G$120:Q$120)+1))*(1+discount_rate),0)</f>
        <v>0</v>
      </c>
      <c r="R177" s="1" cm="1">
        <f t="array" aca="1" ref="R177" ca="1">IF(AND($B177=R$28,$B177=$B178-1),NPV(discount_rate,OFFSET(R142,,,,COUNTA($G$120:$CE$120)-COUNTA($G$120:R$120)+1)-OFFSET(R143,,,,COUNTA($G$120:$CE$120)-COUNTA($G$120:R$120)+1))*(1+discount_rate),0)</f>
        <v>0</v>
      </c>
      <c r="S177" s="1" cm="1">
        <f t="array" aca="1" ref="S177" ca="1">IF(AND($B177=S$28,$B177=$B178-1),NPV(discount_rate,OFFSET(S142,,,,COUNTA($G$120:$CE$120)-COUNTA($G$120:S$120)+1)-OFFSET(S143,,,,COUNTA($G$120:$CE$120)-COUNTA($G$120:S$120)+1))*(1+discount_rate),0)</f>
        <v>0</v>
      </c>
      <c r="T177" s="1" cm="1">
        <f t="array" aca="1" ref="T177" ca="1">IF(AND($B177=T$28,$B177=$B178-1),NPV(discount_rate,OFFSET(T142,,,,COUNTA($G$120:$CE$120)-COUNTA($G$120:T$120)+1)-OFFSET(T143,,,,COUNTA($G$120:$CE$120)-COUNTA($G$120:T$120)+1))*(1+discount_rate),0)</f>
        <v>0</v>
      </c>
      <c r="U177" s="1" cm="1">
        <f t="array" aca="1" ref="U177" ca="1">IF(AND($B177=U$28,$B177=$B178-1),NPV(discount_rate,OFFSET(U142,,,,COUNTA($G$120:$CE$120)-COUNTA($G$120:U$120)+1)-OFFSET(U143,,,,COUNTA($G$120:$CE$120)-COUNTA($G$120:U$120)+1))*(1+discount_rate),0)</f>
        <v>0</v>
      </c>
      <c r="V177" s="1" cm="1">
        <f t="array" aca="1" ref="V177" ca="1">IF(AND($B177=V$28,$B177=$B178-1),NPV(discount_rate,OFFSET(V142,,,,COUNTA($G$120:$CE$120)-COUNTA($G$120:V$120)+1)-OFFSET(V143,,,,COUNTA($G$120:$CE$120)-COUNTA($G$120:V$120)+1))*(1+discount_rate),0)</f>
        <v>0</v>
      </c>
      <c r="W177" s="1" cm="1">
        <f t="array" aca="1" ref="W177" ca="1">IF(AND($B177=W$28,$B177=$B178-1),NPV(discount_rate,OFFSET(W142,,,,COUNTA($G$120:$CE$120)-COUNTA($G$120:W$120)+1)-OFFSET(W143,,,,COUNTA($G$120:$CE$120)-COUNTA($G$120:W$120)+1))*(1+discount_rate),0)</f>
        <v>0</v>
      </c>
      <c r="X177" s="1" cm="1">
        <f t="array" aca="1" ref="X177" ca="1">IF(AND($B177=X$28,$B177=$B178-1),NPV(discount_rate,OFFSET(X142,,,,COUNTA($G$120:$CE$120)-COUNTA($G$120:X$120)+1)-OFFSET(X143,,,,COUNTA($G$120:$CE$120)-COUNTA($G$120:X$120)+1))*(1+discount_rate),0)</f>
        <v>0</v>
      </c>
      <c r="Y177" s="1" cm="1">
        <f t="array" aca="1" ref="Y177" ca="1">IF(AND($B177=Y$28,$B177=$B178-1),NPV(discount_rate,OFFSET(Y142,,,,COUNTA($G$120:$CE$120)-COUNTA($G$120:Y$120)+1)-OFFSET(Y143,,,,COUNTA($G$120:$CE$120)-COUNTA($G$120:Y$120)+1))*(1+discount_rate),0)</f>
        <v>0</v>
      </c>
      <c r="Z177" s="1" cm="1">
        <f t="array" aca="1" ref="Z177" ca="1">IF(AND($B177=Z$28,$B177=$B178-1),NPV(discount_rate,OFFSET(Z142,,,,COUNTA($G$120:$CE$120)-COUNTA($G$120:Z$120)+1)-OFFSET(Z143,,,,COUNTA($G$120:$CE$120)-COUNTA($G$120:Z$120)+1))*(1+discount_rate),0)</f>
        <v>0</v>
      </c>
      <c r="AA177" s="1" cm="1">
        <f t="array" aca="1" ref="AA177" ca="1">IF(AND($B177=AA$28,$B177=$B178-1),NPV(discount_rate,OFFSET(AA142,,,,COUNTA($G$120:$CE$120)-COUNTA($G$120:AA$120)+1)-OFFSET(AA143,,,,COUNTA($G$120:$CE$120)-COUNTA($G$120:AA$120)+1))*(1+discount_rate),0)</f>
        <v>0</v>
      </c>
      <c r="AB177" s="1" cm="1">
        <f t="array" aca="1" ref="AB177" ca="1">IF(AND($B177=AB$28,$B177=$B178-1),NPV(discount_rate,OFFSET(AB142,,,,COUNTA($G$120:$CE$120)-COUNTA($G$120:AB$120)+1)-OFFSET(AB143,,,,COUNTA($G$120:$CE$120)-COUNTA($G$120:AB$120)+1))*(1+discount_rate),0)</f>
        <v>0</v>
      </c>
      <c r="AC177" s="1" cm="1">
        <f t="array" aca="1" ref="AC177" ca="1">IF(AND($B177=AC$28,$B177=$B178-1),NPV(discount_rate,OFFSET(AC142,,,,COUNTA($G$120:$CE$120)-COUNTA($G$120:AC$120)+1)-OFFSET(AC143,,,,COUNTA($G$120:$CE$120)-COUNTA($G$120:AC$120)+1))*(1+discount_rate),0)</f>
        <v>356.46369565952864</v>
      </c>
      <c r="AD177" s="1" cm="1">
        <f t="array" aca="1" ref="AD177" ca="1">IF(AND($B177=AD$28,$B177=$B178-1),NPV(discount_rate,OFFSET(AD142,,,,COUNTA($G$120:$CE$120)-COUNTA($G$120:AD$120)+1)-OFFSET(AD143,,,,COUNTA($G$120:$CE$120)-COUNTA($G$120:AD$120)+1))*(1+discount_rate),0)</f>
        <v>0</v>
      </c>
      <c r="AE177" s="1" cm="1">
        <f t="array" aca="1" ref="AE177" ca="1">IF(AND($B177=AE$28,$B177=$B178-1),NPV(discount_rate,OFFSET(AE142,,,,COUNTA($G$120:$CE$120)-COUNTA($G$120:AE$120)+1)-OFFSET(AE143,,,,COUNTA($G$120:$CE$120)-COUNTA($G$120:AE$120)+1))*(1+discount_rate),0)</f>
        <v>0</v>
      </c>
      <c r="AF177" s="1" cm="1">
        <f t="array" aca="1" ref="AF177" ca="1">IF(AND($B177=AF$28,$B177=$B178-1),NPV(discount_rate,OFFSET(AF142,,,,COUNTA($G$120:$CE$120)-COUNTA($G$120:AF$120)+1)-OFFSET(AF143,,,,COUNTA($G$120:$CE$120)-COUNTA($G$120:AF$120)+1))*(1+discount_rate),0)</f>
        <v>0</v>
      </c>
      <c r="AG177" s="1" cm="1">
        <f t="array" aca="1" ref="AG177" ca="1">IF(AND($B177=AG$28,$B177=$B178-1),NPV(discount_rate,OFFSET(AG142,,,,COUNTA($G$120:$CE$120)-COUNTA($G$120:AG$120)+1)-OFFSET(AG143,,,,COUNTA($G$120:$CE$120)-COUNTA($G$120:AG$120)+1))*(1+discount_rate),0)</f>
        <v>0</v>
      </c>
      <c r="AH177" s="1" cm="1">
        <f t="array" aca="1" ref="AH177" ca="1">IF(AND($B177=AH$28,$B177=$B178-1),NPV(discount_rate,OFFSET(AH142,,,,COUNTA($G$120:$CE$120)-COUNTA($G$120:AH$120)+1)-OFFSET(AH143,,,,COUNTA($G$120:$CE$120)-COUNTA($G$120:AH$120)+1))*(1+discount_rate),0)</f>
        <v>0</v>
      </c>
      <c r="AI177" s="1" cm="1">
        <f t="array" aca="1" ref="AI177" ca="1">IF(AND($B177=AI$28,$B177=$B178-1),NPV(discount_rate,OFFSET(AI142,,,,COUNTA($G$120:$CE$120)-COUNTA($G$120:AI$120)+1)-OFFSET(AI143,,,,COUNTA($G$120:$CE$120)-COUNTA($G$120:AI$120)+1))*(1+discount_rate),0)</f>
        <v>0</v>
      </c>
      <c r="AJ177" s="1" cm="1">
        <f t="array" aca="1" ref="AJ177" ca="1">IF(AND($B177=AJ$28,$B177=$B178-1),NPV(discount_rate,OFFSET(AJ142,,,,COUNTA($G$120:$CE$120)-COUNTA($G$120:AJ$120)+1)-OFFSET(AJ143,,,,COUNTA($G$120:$CE$120)-COUNTA($G$120:AJ$120)+1))*(1+discount_rate),0)</f>
        <v>0</v>
      </c>
      <c r="AK177" s="1" cm="1">
        <f t="array" aca="1" ref="AK177" ca="1">IF(AND($B177=AK$28,$B177=$B178-1),NPV(discount_rate,OFFSET(AK142,,,,COUNTA($G$120:$CE$120)-COUNTA($G$120:AK$120)+1)-OFFSET(AK143,,,,COUNTA($G$120:$CE$120)-COUNTA($G$120:AK$120)+1))*(1+discount_rate),0)</f>
        <v>0</v>
      </c>
      <c r="AL177" s="1" cm="1">
        <f t="array" aca="1" ref="AL177" ca="1">IF(AND($B177=AL$28,$B177=$B178-1),NPV(discount_rate,OFFSET(AL142,,,,COUNTA($G$120:$CE$120)-COUNTA($G$120:AL$120)+1)-OFFSET(AL143,,,,COUNTA($G$120:$CE$120)-COUNTA($G$120:AL$120)+1))*(1+discount_rate),0)</f>
        <v>0</v>
      </c>
      <c r="AM177" s="1" cm="1">
        <f t="array" aca="1" ref="AM177" ca="1">IF(AND($B177=AM$28,$B177=$B178-1),NPV(discount_rate,OFFSET(AM142,,,,COUNTA($G$120:$CE$120)-COUNTA($G$120:AM$120)+1)-OFFSET(AM143,,,,COUNTA($G$120:$CE$120)-COUNTA($G$120:AM$120)+1))*(1+discount_rate),0)</f>
        <v>0</v>
      </c>
      <c r="AN177" s="1" cm="1">
        <f t="array" aca="1" ref="AN177" ca="1">IF(AND($B177=AN$28,$B177=$B178-1),NPV(discount_rate,OFFSET(AN142,,,,COUNTA($G$120:$CE$120)-COUNTA($G$120:AN$120)+1)-OFFSET(AN143,,,,COUNTA($G$120:$CE$120)-COUNTA($G$120:AN$120)+1))*(1+discount_rate),0)</f>
        <v>0</v>
      </c>
      <c r="AO177" s="1" cm="1">
        <f t="array" aca="1" ref="AO177" ca="1">IF(AND($B177=AO$28,$B177=$B178-1),NPV(discount_rate,OFFSET(AO142,,,,COUNTA($G$120:$CE$120)-COUNTA($G$120:AO$120)+1)-OFFSET(AO143,,,,COUNTA($G$120:$CE$120)-COUNTA($G$120:AO$120)+1))*(1+discount_rate),0)</f>
        <v>0</v>
      </c>
      <c r="AP177" s="1" cm="1">
        <f t="array" aca="1" ref="AP177" ca="1">IF(AND($B177=AP$28,$B177=$B178-1),NPV(discount_rate,OFFSET(AP142,,,,COUNTA($G$120:$CE$120)-COUNTA($G$120:AP$120)+1)-OFFSET(AP143,,,,COUNTA($G$120:$CE$120)-COUNTA($G$120:AP$120)+1))*(1+discount_rate),0)</f>
        <v>0</v>
      </c>
      <c r="AQ177" s="1" cm="1">
        <f t="array" aca="1" ref="AQ177" ca="1">IF(AND($B177=AQ$28,$B177=$B178-1),NPV(discount_rate,OFFSET(AQ142,,,,COUNTA($G$120:$CE$120)-COUNTA($G$120:AQ$120)+1)-OFFSET(AQ143,,,,COUNTA($G$120:$CE$120)-COUNTA($G$120:AQ$120)+1))*(1+discount_rate),0)</f>
        <v>0</v>
      </c>
      <c r="AR177" s="1" cm="1">
        <f t="array" aca="1" ref="AR177" ca="1">IF(AND($B177=AR$28,$B177=$B178-1),NPV(discount_rate,OFFSET(AR142,,,,COUNTA($G$120:$CE$120)-COUNTA($G$120:AR$120)+1)-OFFSET(AR143,,,,COUNTA($G$120:$CE$120)-COUNTA($G$120:AR$120)+1))*(1+discount_rate),0)</f>
        <v>0</v>
      </c>
      <c r="AS177" s="1" cm="1">
        <f t="array" aca="1" ref="AS177" ca="1">IF(AND($B177=AS$28,$B177=$B178-1),NPV(discount_rate,OFFSET(AS142,,,,COUNTA($G$120:$CE$120)-COUNTA($G$120:AS$120)+1)-OFFSET(AS143,,,,COUNTA($G$120:$CE$120)-COUNTA($G$120:AS$120)+1))*(1+discount_rate),0)</f>
        <v>0</v>
      </c>
      <c r="AT177" s="1" cm="1">
        <f t="array" aca="1" ref="AT177" ca="1">IF(AND($B177=AT$28,$B177=$B178-1),NPV(discount_rate,OFFSET(AT142,,,,COUNTA($G$120:$CE$120)-COUNTA($G$120:AT$120)+1)-OFFSET(AT143,,,,COUNTA($G$120:$CE$120)-COUNTA($G$120:AT$120)+1))*(1+discount_rate),0)</f>
        <v>0</v>
      </c>
      <c r="AU177" s="1" cm="1">
        <f t="array" aca="1" ref="AU177" ca="1">IF(AND($B177=AU$28,$B177=$B178-1),NPV(discount_rate,OFFSET(AU142,,,,COUNTA($G$120:$CE$120)-COUNTA($G$120:AU$120)+1)-OFFSET(AU143,,,,COUNTA($G$120:$CE$120)-COUNTA($G$120:AU$120)+1))*(1+discount_rate),0)</f>
        <v>0</v>
      </c>
      <c r="AV177" s="1" cm="1">
        <f t="array" aca="1" ref="AV177" ca="1">IF(AND($B177=AV$28,$B177=$B178-1),NPV(discount_rate,OFFSET(AV142,,,,COUNTA($G$120:$CE$120)-COUNTA($G$120:AV$120)+1)-OFFSET(AV143,,,,COUNTA($G$120:$CE$120)-COUNTA($G$120:AV$120)+1))*(1+discount_rate),0)</f>
        <v>0</v>
      </c>
      <c r="AW177" s="1" cm="1">
        <f t="array" aca="1" ref="AW177" ca="1">IF(AND($B177=AW$28,$B177=$B178-1),NPV(discount_rate,OFFSET(AW142,,,,COUNTA($G$120:$CE$120)-COUNTA($G$120:AW$120)+1)-OFFSET(AW143,,,,COUNTA($G$120:$CE$120)-COUNTA($G$120:AW$120)+1))*(1+discount_rate),0)</f>
        <v>0</v>
      </c>
      <c r="AX177" s="1" cm="1">
        <f t="array" aca="1" ref="AX177" ca="1">IF(AND($B177=AX$28,$B177=$B178-1),NPV(discount_rate,OFFSET(AX142,,,,COUNTA($G$120:$CE$120)-COUNTA($G$120:AX$120)+1)-OFFSET(AX143,,,,COUNTA($G$120:$CE$120)-COUNTA($G$120:AX$120)+1))*(1+discount_rate),0)</f>
        <v>0</v>
      </c>
      <c r="AY177" s="1" cm="1">
        <f t="array" aca="1" ref="AY177" ca="1">IF(AND($B177=AY$28,$B177=$B178-1),NPV(discount_rate,OFFSET(AY142,,,,COUNTA($G$120:$CE$120)-COUNTA($G$120:AY$120)+1)-OFFSET(AY143,,,,COUNTA($G$120:$CE$120)-COUNTA($G$120:AY$120)+1))*(1+discount_rate),0)</f>
        <v>0</v>
      </c>
      <c r="AZ177" s="1" cm="1">
        <f t="array" aca="1" ref="AZ177" ca="1">IF(AND($B177=AZ$28,$B177=$B178-1),NPV(discount_rate,OFFSET(AZ142,,,,COUNTA($G$120:$CE$120)-COUNTA($G$120:AZ$120)+1)-OFFSET(AZ143,,,,COUNTA($G$120:$CE$120)-COUNTA($G$120:AZ$120)+1))*(1+discount_rate),0)</f>
        <v>0</v>
      </c>
      <c r="BA177" s="1" cm="1">
        <f t="array" aca="1" ref="BA177" ca="1">IF(AND($B177=BA$28,$B177=$B178-1),NPV(discount_rate,OFFSET(BA142,,,,COUNTA($G$120:$CE$120)-COUNTA($G$120:BA$120)+1)-OFFSET(BA143,,,,COUNTA($G$120:$CE$120)-COUNTA($G$120:BA$120)+1))*(1+discount_rate),0)</f>
        <v>0</v>
      </c>
      <c r="BB177" s="1" cm="1">
        <f t="array" aca="1" ref="BB177" ca="1">IF(AND($B177=BB$28,$B177=$B178-1),NPV(discount_rate,OFFSET(BB142,,,,COUNTA($G$120:$CE$120)-COUNTA($G$120:BB$120)+1)-OFFSET(BB143,,,,COUNTA($G$120:$CE$120)-COUNTA($G$120:BB$120)+1))*(1+discount_rate),0)</f>
        <v>0</v>
      </c>
      <c r="BC177" s="1" cm="1">
        <f t="array" aca="1" ref="BC177" ca="1">IF(AND($B177=BC$28,$B177=$B178-1),NPV(discount_rate,OFFSET(BC142,,,,COUNTA($G$120:$CE$120)-COUNTA($G$120:BC$120)+1)-OFFSET(BC143,,,,COUNTA($G$120:$CE$120)-COUNTA($G$120:BC$120)+1))*(1+discount_rate),0)</f>
        <v>0</v>
      </c>
      <c r="BD177" s="1" cm="1">
        <f t="array" aca="1" ref="BD177" ca="1">IF(AND($B177=BD$28,$B177=$B178-1),NPV(discount_rate,OFFSET(BD142,,,,COUNTA($G$120:$CE$120)-COUNTA($G$120:BD$120)+1)-OFFSET(BD143,,,,COUNTA($G$120:$CE$120)-COUNTA($G$120:BD$120)+1))*(1+discount_rate),0)</f>
        <v>0</v>
      </c>
      <c r="BE177" s="1" cm="1">
        <f t="array" aca="1" ref="BE177" ca="1">IF(AND($B177=BE$28,$B177=$B178-1),NPV(discount_rate,OFFSET(BE142,,,,COUNTA($G$120:$CE$120)-COUNTA($G$120:BE$120)+1)-OFFSET(BE143,,,,COUNTA($G$120:$CE$120)-COUNTA($G$120:BE$120)+1))*(1+discount_rate),0)</f>
        <v>0</v>
      </c>
      <c r="BF177" s="1" cm="1">
        <f t="array" aca="1" ref="BF177" ca="1">IF(AND($B177=BF$28,$B177=$B178-1),NPV(discount_rate,OFFSET(BF142,,,,COUNTA($G$120:$CE$120)-COUNTA($G$120:BF$120)+1)-OFFSET(BF143,,,,COUNTA($G$120:$CE$120)-COUNTA($G$120:BF$120)+1))*(1+discount_rate),0)</f>
        <v>0</v>
      </c>
      <c r="BG177" s="1" cm="1">
        <f t="array" aca="1" ref="BG177" ca="1">IF(AND($B177=BG$28,$B177=$B178-1),NPV(discount_rate,OFFSET(BG142,,,,COUNTA($G$120:$CE$120)-COUNTA($G$120:BG$120)+1)-OFFSET(BG143,,,,COUNTA($G$120:$CE$120)-COUNTA($G$120:BG$120)+1))*(1+discount_rate),0)</f>
        <v>0</v>
      </c>
      <c r="BH177" s="1" cm="1">
        <f t="array" aca="1" ref="BH177" ca="1">IF(AND($B177=BH$28,$B177=$B178-1),NPV(discount_rate,OFFSET(BH142,,,,COUNTA($G$120:$CE$120)-COUNTA($G$120:BH$120)+1)-OFFSET(BH143,,,,COUNTA($G$120:$CE$120)-COUNTA($G$120:BH$120)+1))*(1+discount_rate),0)</f>
        <v>0</v>
      </c>
      <c r="BI177" s="1" cm="1">
        <f t="array" aca="1" ref="BI177" ca="1">IF(AND($B177=BI$28,$B177=$B178-1),NPV(discount_rate,OFFSET(BI142,,,,COUNTA($G$120:$CE$120)-COUNTA($G$120:BI$120)+1)-OFFSET(BI143,,,,COUNTA($G$120:$CE$120)-COUNTA($G$120:BI$120)+1))*(1+discount_rate),0)</f>
        <v>0</v>
      </c>
      <c r="BJ177" s="1" cm="1">
        <f t="array" aca="1" ref="BJ177" ca="1">IF(AND($B177=BJ$28,$B177=$B178-1),NPV(discount_rate,OFFSET(BJ142,,,,COUNTA($G$120:$CE$120)-COUNTA($G$120:BJ$120)+1)-OFFSET(BJ143,,,,COUNTA($G$120:$CE$120)-COUNTA($G$120:BJ$120)+1))*(1+discount_rate),0)</f>
        <v>0</v>
      </c>
      <c r="BK177" s="1" cm="1">
        <f t="array" aca="1" ref="BK177" ca="1">IF(AND($B177=BK$28,$B177=$B178-1),NPV(discount_rate,OFFSET(BK142,,,,COUNTA($G$120:$CE$120)-COUNTA($G$120:BK$120)+1)-OFFSET(BK143,,,,COUNTA($G$120:$CE$120)-COUNTA($G$120:BK$120)+1))*(1+discount_rate),0)</f>
        <v>0</v>
      </c>
      <c r="BL177" s="1" cm="1">
        <f t="array" aca="1" ref="BL177" ca="1">IF(AND($B177=BL$28,$B177=$B178-1),NPV(discount_rate,OFFSET(BL142,,,,COUNTA($G$120:$CE$120)-COUNTA($G$120:BL$120)+1)-OFFSET(BL143,,,,COUNTA($G$120:$CE$120)-COUNTA($G$120:BL$120)+1))*(1+discount_rate),0)</f>
        <v>0</v>
      </c>
      <c r="BM177" s="1" cm="1">
        <f t="array" aca="1" ref="BM177" ca="1">IF(AND($B177=BM$28,$B177=$B178-1),NPV(discount_rate,OFFSET(BM142,,,,COUNTA($G$120:$CE$120)-COUNTA($G$120:BM$120)+1)-OFFSET(BM143,,,,COUNTA($G$120:$CE$120)-COUNTA($G$120:BM$120)+1))*(1+discount_rate),0)</f>
        <v>0</v>
      </c>
      <c r="BN177" s="1" cm="1">
        <f t="array" aca="1" ref="BN177" ca="1">IF(AND($B177=BN$28,$B177=$B178-1),NPV(discount_rate,OFFSET(BN142,,,,COUNTA($G$120:$CE$120)-COUNTA($G$120:BN$120)+1)-OFFSET(BN143,,,,COUNTA($G$120:$CE$120)-COUNTA($G$120:BN$120)+1))*(1+discount_rate),0)</f>
        <v>0</v>
      </c>
      <c r="BO177" s="1" cm="1">
        <f t="array" aca="1" ref="BO177" ca="1">IF(AND($B177=BO$28,$B177=$B178-1),NPV(discount_rate,OFFSET(BO142,,,,COUNTA($G$120:$CE$120)-COUNTA($G$120:BO$120)+1)-OFFSET(BO143,,,,COUNTA($G$120:$CE$120)-COUNTA($G$120:BO$120)+1))*(1+discount_rate),0)</f>
        <v>0</v>
      </c>
      <c r="BP177" s="1" cm="1">
        <f t="array" aca="1" ref="BP177" ca="1">IF(AND($B177=BP$28,$B177=$B178-1),NPV(discount_rate,OFFSET(BP142,,,,COUNTA($G$120:$CE$120)-COUNTA($G$120:BP$120)+1)-OFFSET(BP143,,,,COUNTA($G$120:$CE$120)-COUNTA($G$120:BP$120)+1))*(1+discount_rate),0)</f>
        <v>0</v>
      </c>
      <c r="BQ177" s="1" cm="1">
        <f t="array" aca="1" ref="BQ177" ca="1">IF(AND($B177=BQ$28,$B177=$B178-1),NPV(discount_rate,OFFSET(BQ142,,,,COUNTA($G$120:$CE$120)-COUNTA($G$120:BQ$120)+1)-OFFSET(BQ143,,,,COUNTA($G$120:$CE$120)-COUNTA($G$120:BQ$120)+1))*(1+discount_rate),0)</f>
        <v>0</v>
      </c>
      <c r="BR177" s="1" cm="1">
        <f t="array" aca="1" ref="BR177" ca="1">IF(AND($B177=BR$28,$B177=$B178-1),NPV(discount_rate,OFFSET(BR142,,,,COUNTA($G$120:$CE$120)-COUNTA($G$120:BR$120)+1)-OFFSET(BR143,,,,COUNTA($G$120:$CE$120)-COUNTA($G$120:BR$120)+1))*(1+discount_rate),0)</f>
        <v>0</v>
      </c>
      <c r="BS177" s="1" cm="1">
        <f t="array" aca="1" ref="BS177" ca="1">IF(AND($B177=BS$28,$B177=$B178-1),NPV(discount_rate,OFFSET(BS142,,,,COUNTA($G$120:$CE$120)-COUNTA($G$120:BS$120)+1)-OFFSET(BS143,,,,COUNTA($G$120:$CE$120)-COUNTA($G$120:BS$120)+1))*(1+discount_rate),0)</f>
        <v>0</v>
      </c>
      <c r="BT177" s="1" cm="1">
        <f t="array" aca="1" ref="BT177" ca="1">IF(AND($B177=BT$28,$B177=$B178-1),NPV(discount_rate,OFFSET(BT142,,,,COUNTA($G$120:$CE$120)-COUNTA($G$120:BT$120)+1)-OFFSET(BT143,,,,COUNTA($G$120:$CE$120)-COUNTA($G$120:BT$120)+1))*(1+discount_rate),0)</f>
        <v>0</v>
      </c>
      <c r="BU177" s="1" cm="1">
        <f t="array" aca="1" ref="BU177" ca="1">IF(AND($B177=BU$28,$B177=$B178-1),NPV(discount_rate,OFFSET(BU142,,,,COUNTA($G$120:$CE$120)-COUNTA($G$120:BU$120)+1)-OFFSET(BU143,,,,COUNTA($G$120:$CE$120)-COUNTA($G$120:BU$120)+1))*(1+discount_rate),0)</f>
        <v>0</v>
      </c>
      <c r="BV177" s="1" cm="1">
        <f t="array" aca="1" ref="BV177" ca="1">IF(AND($B177=BV$28,$B177=$B178-1),NPV(discount_rate,OFFSET(BV142,,,,COUNTA($G$120:$CE$120)-COUNTA($G$120:BV$120)+1)-OFFSET(BV143,,,,COUNTA($G$120:$CE$120)-COUNTA($G$120:BV$120)+1))*(1+discount_rate),0)</f>
        <v>0</v>
      </c>
      <c r="BW177" s="1" cm="1">
        <f t="array" aca="1" ref="BW177" ca="1">IF(AND($B177=BW$28,$B177=$B178-1),NPV(discount_rate,OFFSET(BW142,,,,COUNTA($G$120:$CE$120)-COUNTA($G$120:BW$120)+1)-OFFSET(BW143,,,,COUNTA($G$120:$CE$120)-COUNTA($G$120:BW$120)+1))*(1+discount_rate),0)</f>
        <v>0</v>
      </c>
      <c r="BX177" s="1" cm="1">
        <f t="array" aca="1" ref="BX177" ca="1">IF(AND($B177=BX$28,$B177=$B178-1),NPV(discount_rate,OFFSET(BX142,,,,COUNTA($G$120:$CE$120)-COUNTA($G$120:BX$120)+1)-OFFSET(BX143,,,,COUNTA($G$120:$CE$120)-COUNTA($G$120:BX$120)+1))*(1+discount_rate),0)</f>
        <v>0</v>
      </c>
      <c r="BY177" s="1" cm="1">
        <f t="array" aca="1" ref="BY177" ca="1">IF(AND($B177=BY$28,$B177=$B178-1),NPV(discount_rate,OFFSET(BY142,,,,COUNTA($G$120:$CE$120)-COUNTA($G$120:BY$120)+1)-OFFSET(BY143,,,,COUNTA($G$120:$CE$120)-COUNTA($G$120:BY$120)+1))*(1+discount_rate),0)</f>
        <v>0</v>
      </c>
      <c r="BZ177" s="1" cm="1">
        <f t="array" aca="1" ref="BZ177" ca="1">IF(AND($B177=BZ$28,$B177=$B178-1),NPV(discount_rate,OFFSET(BZ142,,,,COUNTA($G$120:$CE$120)-COUNTA($G$120:BZ$120)+1)-OFFSET(BZ143,,,,COUNTA($G$120:$CE$120)-COUNTA($G$120:BZ$120)+1))*(1+discount_rate),0)</f>
        <v>0</v>
      </c>
      <c r="CA177" s="1" cm="1">
        <f t="array" aca="1" ref="CA177" ca="1">IF(AND($B177=CA$28,$B177=$B178-1),NPV(discount_rate,OFFSET(CA142,,,,COUNTA($G$120:$CE$120)-COUNTA($G$120:CA$120)+1)-OFFSET(CA143,,,,COUNTA($G$120:$CE$120)-COUNTA($G$120:CA$120)+1))*(1+discount_rate),0)</f>
        <v>0</v>
      </c>
      <c r="CB177" s="1" cm="1">
        <f t="array" aca="1" ref="CB177" ca="1">IF(AND($B177=CB$28,$B177=$B178-1),NPV(discount_rate,OFFSET(CB142,,,,COUNTA($G$120:$CE$120)-COUNTA($G$120:CB$120)+1)-OFFSET(CB143,,,,COUNTA($G$120:$CE$120)-COUNTA($G$120:CB$120)+1))*(1+discount_rate),0)</f>
        <v>0</v>
      </c>
      <c r="CC177" s="1" cm="1">
        <f t="array" aca="1" ref="CC177" ca="1">IF(AND($B177=CC$28,$B177=$B178-1),NPV(discount_rate,OFFSET(CC142,,,,COUNTA($G$120:$CE$120)-COUNTA($G$120:CC$120)+1)-OFFSET(CC143,,,,COUNTA($G$120:$CE$120)-COUNTA($G$120:CC$120)+1))*(1+discount_rate),0)</f>
        <v>0</v>
      </c>
      <c r="CD177" s="1" cm="1">
        <f t="array" aca="1" ref="CD177" ca="1">IF(AND($B177=CD$28,$B177=$B178-1),NPV(discount_rate,OFFSET(CD142,,,,COUNTA($G$120:$CE$120)-COUNTA($G$120:CD$120)+1)-OFFSET(CD143,,,,COUNTA($G$120:$CE$120)-COUNTA($G$120:CD$120)+1))*(1+discount_rate),0)</f>
        <v>0</v>
      </c>
      <c r="CE177" s="1" cm="1">
        <f t="array" aca="1" ref="CE177" ca="1">IF(AND($B177=CE$28,$B177=$B178-1),NPV(discount_rate,OFFSET(CE142,,,,COUNTA($G$120:$CE$120)-COUNTA($G$120:CE$120)+1)-OFFSET(CE143,,,,COUNTA($G$120:$CE$120)-COUNTA($G$120:CE$120)+1))*(1+discount_rate),0)</f>
        <v>0</v>
      </c>
    </row>
    <row r="178" spans="2:83" x14ac:dyDescent="0.35">
      <c r="B178">
        <f t="shared" si="131"/>
        <v>2047</v>
      </c>
      <c r="D178" t="s">
        <v>29</v>
      </c>
      <c r="G178" s="1" cm="1">
        <f t="array" aca="1" ref="G178" ca="1">IF(AND($B178=G$28,$B178=$B179-1),NPV(discount_rate,OFFSET(G143,,,,COUNTA($G$120:$CE$120)-COUNTA($G$120:G$120)+1)-OFFSET(G144,,,,COUNTA($G$120:$CE$120)-COUNTA($G$120:G$120)+1))*(1+discount_rate),0)</f>
        <v>0</v>
      </c>
      <c r="H178" s="1" cm="1">
        <f t="array" aca="1" ref="H178" ca="1">IF(AND($B178=H$28,$B178=$B179-1),NPV(discount_rate,OFFSET(H143,,,,COUNTA($G$120:$CE$120)-COUNTA($G$120:H$120)+1)-OFFSET(H144,,,,COUNTA($G$120:$CE$120)-COUNTA($G$120:H$120)+1))*(1+discount_rate),0)</f>
        <v>0</v>
      </c>
      <c r="I178" s="1" cm="1">
        <f t="array" aca="1" ref="I178" ca="1">IF(AND($B178=I$28,$B178=$B179-1),NPV(discount_rate,OFFSET(I143,,,,COUNTA($G$120:$CE$120)-COUNTA($G$120:I$120)+1)-OFFSET(I144,,,,COUNTA($G$120:$CE$120)-COUNTA($G$120:I$120)+1))*(1+discount_rate),0)</f>
        <v>0</v>
      </c>
      <c r="J178" s="1" cm="1">
        <f t="array" aca="1" ref="J178" ca="1">IF(AND($B178=J$28,$B178=$B179-1),NPV(discount_rate,OFFSET(J143,,,,COUNTA($G$120:$CE$120)-COUNTA($G$120:J$120)+1)-OFFSET(J144,,,,COUNTA($G$120:$CE$120)-COUNTA($G$120:J$120)+1))*(1+discount_rate),0)</f>
        <v>0</v>
      </c>
      <c r="K178" s="1" cm="1">
        <f t="array" aca="1" ref="K178" ca="1">IF(AND($B178=K$28,$B178=$B179-1),NPV(discount_rate,OFFSET(K143,,,,COUNTA($G$120:$CE$120)-COUNTA($G$120:K$120)+1)-OFFSET(K144,,,,COUNTA($G$120:$CE$120)-COUNTA($G$120:K$120)+1))*(1+discount_rate),0)</f>
        <v>0</v>
      </c>
      <c r="L178" s="1" cm="1">
        <f t="array" aca="1" ref="L178" ca="1">IF(AND($B178=L$28,$B178=$B179-1),NPV(discount_rate,OFFSET(L143,,,,COUNTA($G$120:$CE$120)-COUNTA($G$120:L$120)+1)-OFFSET(L144,,,,COUNTA($G$120:$CE$120)-COUNTA($G$120:L$120)+1))*(1+discount_rate),0)</f>
        <v>0</v>
      </c>
      <c r="M178" s="1" cm="1">
        <f t="array" aca="1" ref="M178" ca="1">IF(AND($B178=M$28,$B178=$B179-1),NPV(discount_rate,OFFSET(M143,,,,COUNTA($G$120:$CE$120)-COUNTA($G$120:M$120)+1)-OFFSET(M144,,,,COUNTA($G$120:$CE$120)-COUNTA($G$120:M$120)+1))*(1+discount_rate),0)</f>
        <v>0</v>
      </c>
      <c r="N178" s="1" cm="1">
        <f t="array" aca="1" ref="N178" ca="1">IF(AND($B178=N$28,$B178=$B179-1),NPV(discount_rate,OFFSET(N143,,,,COUNTA($G$120:$CE$120)-COUNTA($G$120:N$120)+1)-OFFSET(N144,,,,COUNTA($G$120:$CE$120)-COUNTA($G$120:N$120)+1))*(1+discount_rate),0)</f>
        <v>0</v>
      </c>
      <c r="O178" s="1" cm="1">
        <f t="array" aca="1" ref="O178" ca="1">IF(AND($B178=O$28,$B178=$B179-1),NPV(discount_rate,OFFSET(O143,,,,COUNTA($G$120:$CE$120)-COUNTA($G$120:O$120)+1)-OFFSET(O144,,,,COUNTA($G$120:$CE$120)-COUNTA($G$120:O$120)+1))*(1+discount_rate),0)</f>
        <v>0</v>
      </c>
      <c r="P178" s="1" cm="1">
        <f t="array" aca="1" ref="P178" ca="1">IF(AND($B178=P$28,$B178=$B179-1),NPV(discount_rate,OFFSET(P143,,,,COUNTA($G$120:$CE$120)-COUNTA($G$120:P$120)+1)-OFFSET(P144,,,,COUNTA($G$120:$CE$120)-COUNTA($G$120:P$120)+1))*(1+discount_rate),0)</f>
        <v>0</v>
      </c>
      <c r="Q178" s="1" cm="1">
        <f t="array" aca="1" ref="Q178" ca="1">IF(AND($B178=Q$28,$B178=$B179-1),NPV(discount_rate,OFFSET(Q143,,,,COUNTA($G$120:$CE$120)-COUNTA($G$120:Q$120)+1)-OFFSET(Q144,,,,COUNTA($G$120:$CE$120)-COUNTA($G$120:Q$120)+1))*(1+discount_rate),0)</f>
        <v>0</v>
      </c>
      <c r="R178" s="1" cm="1">
        <f t="array" aca="1" ref="R178" ca="1">IF(AND($B178=R$28,$B178=$B179-1),NPV(discount_rate,OFFSET(R143,,,,COUNTA($G$120:$CE$120)-COUNTA($G$120:R$120)+1)-OFFSET(R144,,,,COUNTA($G$120:$CE$120)-COUNTA($G$120:R$120)+1))*(1+discount_rate),0)</f>
        <v>0</v>
      </c>
      <c r="S178" s="1" cm="1">
        <f t="array" aca="1" ref="S178" ca="1">IF(AND($B178=S$28,$B178=$B179-1),NPV(discount_rate,OFFSET(S143,,,,COUNTA($G$120:$CE$120)-COUNTA($G$120:S$120)+1)-OFFSET(S144,,,,COUNTA($G$120:$CE$120)-COUNTA($G$120:S$120)+1))*(1+discount_rate),0)</f>
        <v>0</v>
      </c>
      <c r="T178" s="1" cm="1">
        <f t="array" aca="1" ref="T178" ca="1">IF(AND($B178=T$28,$B178=$B179-1),NPV(discount_rate,OFFSET(T143,,,,COUNTA($G$120:$CE$120)-COUNTA($G$120:T$120)+1)-OFFSET(T144,,,,COUNTA($G$120:$CE$120)-COUNTA($G$120:T$120)+1))*(1+discount_rate),0)</f>
        <v>0</v>
      </c>
      <c r="U178" s="1" cm="1">
        <f t="array" aca="1" ref="U178" ca="1">IF(AND($B178=U$28,$B178=$B179-1),NPV(discount_rate,OFFSET(U143,,,,COUNTA($G$120:$CE$120)-COUNTA($G$120:U$120)+1)-OFFSET(U144,,,,COUNTA($G$120:$CE$120)-COUNTA($G$120:U$120)+1))*(1+discount_rate),0)</f>
        <v>0</v>
      </c>
      <c r="V178" s="1" cm="1">
        <f t="array" aca="1" ref="V178" ca="1">IF(AND($B178=V$28,$B178=$B179-1),NPV(discount_rate,OFFSET(V143,,,,COUNTA($G$120:$CE$120)-COUNTA($G$120:V$120)+1)-OFFSET(V144,,,,COUNTA($G$120:$CE$120)-COUNTA($G$120:V$120)+1))*(1+discount_rate),0)</f>
        <v>0</v>
      </c>
      <c r="W178" s="1" cm="1">
        <f t="array" aca="1" ref="W178" ca="1">IF(AND($B178=W$28,$B178=$B179-1),NPV(discount_rate,OFFSET(W143,,,,COUNTA($G$120:$CE$120)-COUNTA($G$120:W$120)+1)-OFFSET(W144,,,,COUNTA($G$120:$CE$120)-COUNTA($G$120:W$120)+1))*(1+discount_rate),0)</f>
        <v>0</v>
      </c>
      <c r="X178" s="1" cm="1">
        <f t="array" aca="1" ref="X178" ca="1">IF(AND($B178=X$28,$B178=$B179-1),NPV(discount_rate,OFFSET(X143,,,,COUNTA($G$120:$CE$120)-COUNTA($G$120:X$120)+1)-OFFSET(X144,,,,COUNTA($G$120:$CE$120)-COUNTA($G$120:X$120)+1))*(1+discount_rate),0)</f>
        <v>0</v>
      </c>
      <c r="Y178" s="1" cm="1">
        <f t="array" aca="1" ref="Y178" ca="1">IF(AND($B178=Y$28,$B178=$B179-1),NPV(discount_rate,OFFSET(Y143,,,,COUNTA($G$120:$CE$120)-COUNTA($G$120:Y$120)+1)-OFFSET(Y144,,,,COUNTA($G$120:$CE$120)-COUNTA($G$120:Y$120)+1))*(1+discount_rate),0)</f>
        <v>0</v>
      </c>
      <c r="Z178" s="1" cm="1">
        <f t="array" aca="1" ref="Z178" ca="1">IF(AND($B178=Z$28,$B178=$B179-1),NPV(discount_rate,OFFSET(Z143,,,,COUNTA($G$120:$CE$120)-COUNTA($G$120:Z$120)+1)-OFFSET(Z144,,,,COUNTA($G$120:$CE$120)-COUNTA($G$120:Z$120)+1))*(1+discount_rate),0)</f>
        <v>0</v>
      </c>
      <c r="AA178" s="1" cm="1">
        <f t="array" aca="1" ref="AA178" ca="1">IF(AND($B178=AA$28,$B178=$B179-1),NPV(discount_rate,OFFSET(AA143,,,,COUNTA($G$120:$CE$120)-COUNTA($G$120:AA$120)+1)-OFFSET(AA144,,,,COUNTA($G$120:$CE$120)-COUNTA($G$120:AA$120)+1))*(1+discount_rate),0)</f>
        <v>0</v>
      </c>
      <c r="AB178" s="1" cm="1">
        <f t="array" aca="1" ref="AB178" ca="1">IF(AND($B178=AB$28,$B178=$B179-1),NPV(discount_rate,OFFSET(AB143,,,,COUNTA($G$120:$CE$120)-COUNTA($G$120:AB$120)+1)-OFFSET(AB144,,,,COUNTA($G$120:$CE$120)-COUNTA($G$120:AB$120)+1))*(1+discount_rate),0)</f>
        <v>0</v>
      </c>
      <c r="AC178" s="1" cm="1">
        <f t="array" aca="1" ref="AC178" ca="1">IF(AND($B178=AC$28,$B178=$B179-1),NPV(discount_rate,OFFSET(AC143,,,,COUNTA($G$120:$CE$120)-COUNTA($G$120:AC$120)+1)-OFFSET(AC144,,,,COUNTA($G$120:$CE$120)-COUNTA($G$120:AC$120)+1))*(1+discount_rate),0)</f>
        <v>0</v>
      </c>
      <c r="AD178" s="1" cm="1">
        <f t="array" aca="1" ref="AD178" ca="1">IF(AND($B178=AD$28,$B178=$B179-1),NPV(discount_rate,OFFSET(AD143,,,,COUNTA($G$120:$CE$120)-COUNTA($G$120:AD$120)+1)-OFFSET(AD144,,,,COUNTA($G$120:$CE$120)-COUNTA($G$120:AD$120)+1))*(1+discount_rate),0)</f>
        <v>363.59296957271908</v>
      </c>
      <c r="AE178" s="1" cm="1">
        <f t="array" aca="1" ref="AE178" ca="1">IF(AND($B178=AE$28,$B178=$B179-1),NPV(discount_rate,OFFSET(AE143,,,,COUNTA($G$120:$CE$120)-COUNTA($G$120:AE$120)+1)-OFFSET(AE144,,,,COUNTA($G$120:$CE$120)-COUNTA($G$120:AE$120)+1))*(1+discount_rate),0)</f>
        <v>0</v>
      </c>
      <c r="AF178" s="1" cm="1">
        <f t="array" aca="1" ref="AF178" ca="1">IF(AND($B178=AF$28,$B178=$B179-1),NPV(discount_rate,OFFSET(AF143,,,,COUNTA($G$120:$CE$120)-COUNTA($G$120:AF$120)+1)-OFFSET(AF144,,,,COUNTA($G$120:$CE$120)-COUNTA($G$120:AF$120)+1))*(1+discount_rate),0)</f>
        <v>0</v>
      </c>
      <c r="AG178" s="1" cm="1">
        <f t="array" aca="1" ref="AG178" ca="1">IF(AND($B178=AG$28,$B178=$B179-1),NPV(discount_rate,OFFSET(AG143,,,,COUNTA($G$120:$CE$120)-COUNTA($G$120:AG$120)+1)-OFFSET(AG144,,,,COUNTA($G$120:$CE$120)-COUNTA($G$120:AG$120)+1))*(1+discount_rate),0)</f>
        <v>0</v>
      </c>
      <c r="AH178" s="1" cm="1">
        <f t="array" aca="1" ref="AH178" ca="1">IF(AND($B178=AH$28,$B178=$B179-1),NPV(discount_rate,OFFSET(AH143,,,,COUNTA($G$120:$CE$120)-COUNTA($G$120:AH$120)+1)-OFFSET(AH144,,,,COUNTA($G$120:$CE$120)-COUNTA($G$120:AH$120)+1))*(1+discount_rate),0)</f>
        <v>0</v>
      </c>
      <c r="AI178" s="1" cm="1">
        <f t="array" aca="1" ref="AI178" ca="1">IF(AND($B178=AI$28,$B178=$B179-1),NPV(discount_rate,OFFSET(AI143,,,,COUNTA($G$120:$CE$120)-COUNTA($G$120:AI$120)+1)-OFFSET(AI144,,,,COUNTA($G$120:$CE$120)-COUNTA($G$120:AI$120)+1))*(1+discount_rate),0)</f>
        <v>0</v>
      </c>
      <c r="AJ178" s="1" cm="1">
        <f t="array" aca="1" ref="AJ178" ca="1">IF(AND($B178=AJ$28,$B178=$B179-1),NPV(discount_rate,OFFSET(AJ143,,,,COUNTA($G$120:$CE$120)-COUNTA($G$120:AJ$120)+1)-OFFSET(AJ144,,,,COUNTA($G$120:$CE$120)-COUNTA($G$120:AJ$120)+1))*(1+discount_rate),0)</f>
        <v>0</v>
      </c>
      <c r="AK178" s="1" cm="1">
        <f t="array" aca="1" ref="AK178" ca="1">IF(AND($B178=AK$28,$B178=$B179-1),NPV(discount_rate,OFFSET(AK143,,,,COUNTA($G$120:$CE$120)-COUNTA($G$120:AK$120)+1)-OFFSET(AK144,,,,COUNTA($G$120:$CE$120)-COUNTA($G$120:AK$120)+1))*(1+discount_rate),0)</f>
        <v>0</v>
      </c>
      <c r="AL178" s="1" cm="1">
        <f t="array" aca="1" ref="AL178" ca="1">IF(AND($B178=AL$28,$B178=$B179-1),NPV(discount_rate,OFFSET(AL143,,,,COUNTA($G$120:$CE$120)-COUNTA($G$120:AL$120)+1)-OFFSET(AL144,,,,COUNTA($G$120:$CE$120)-COUNTA($G$120:AL$120)+1))*(1+discount_rate),0)</f>
        <v>0</v>
      </c>
      <c r="AM178" s="1" cm="1">
        <f t="array" aca="1" ref="AM178" ca="1">IF(AND($B178=AM$28,$B178=$B179-1),NPV(discount_rate,OFFSET(AM143,,,,COUNTA($G$120:$CE$120)-COUNTA($G$120:AM$120)+1)-OFFSET(AM144,,,,COUNTA($G$120:$CE$120)-COUNTA($G$120:AM$120)+1))*(1+discount_rate),0)</f>
        <v>0</v>
      </c>
      <c r="AN178" s="1" cm="1">
        <f t="array" aca="1" ref="AN178" ca="1">IF(AND($B178=AN$28,$B178=$B179-1),NPV(discount_rate,OFFSET(AN143,,,,COUNTA($G$120:$CE$120)-COUNTA($G$120:AN$120)+1)-OFFSET(AN144,,,,COUNTA($G$120:$CE$120)-COUNTA($G$120:AN$120)+1))*(1+discount_rate),0)</f>
        <v>0</v>
      </c>
      <c r="AO178" s="1" cm="1">
        <f t="array" aca="1" ref="AO178" ca="1">IF(AND($B178=AO$28,$B178=$B179-1),NPV(discount_rate,OFFSET(AO143,,,,COUNTA($G$120:$CE$120)-COUNTA($G$120:AO$120)+1)-OFFSET(AO144,,,,COUNTA($G$120:$CE$120)-COUNTA($G$120:AO$120)+1))*(1+discount_rate),0)</f>
        <v>0</v>
      </c>
      <c r="AP178" s="1" cm="1">
        <f t="array" aca="1" ref="AP178" ca="1">IF(AND($B178=AP$28,$B178=$B179-1),NPV(discount_rate,OFFSET(AP143,,,,COUNTA($G$120:$CE$120)-COUNTA($G$120:AP$120)+1)-OFFSET(AP144,,,,COUNTA($G$120:$CE$120)-COUNTA($G$120:AP$120)+1))*(1+discount_rate),0)</f>
        <v>0</v>
      </c>
      <c r="AQ178" s="1" cm="1">
        <f t="array" aca="1" ref="AQ178" ca="1">IF(AND($B178=AQ$28,$B178=$B179-1),NPV(discount_rate,OFFSET(AQ143,,,,COUNTA($G$120:$CE$120)-COUNTA($G$120:AQ$120)+1)-OFFSET(AQ144,,,,COUNTA($G$120:$CE$120)-COUNTA($G$120:AQ$120)+1))*(1+discount_rate),0)</f>
        <v>0</v>
      </c>
      <c r="AR178" s="1" cm="1">
        <f t="array" aca="1" ref="AR178" ca="1">IF(AND($B178=AR$28,$B178=$B179-1),NPV(discount_rate,OFFSET(AR143,,,,COUNTA($G$120:$CE$120)-COUNTA($G$120:AR$120)+1)-OFFSET(AR144,,,,COUNTA($G$120:$CE$120)-COUNTA($G$120:AR$120)+1))*(1+discount_rate),0)</f>
        <v>0</v>
      </c>
      <c r="AS178" s="1" cm="1">
        <f t="array" aca="1" ref="AS178" ca="1">IF(AND($B178=AS$28,$B178=$B179-1),NPV(discount_rate,OFFSET(AS143,,,,COUNTA($G$120:$CE$120)-COUNTA($G$120:AS$120)+1)-OFFSET(AS144,,,,COUNTA($G$120:$CE$120)-COUNTA($G$120:AS$120)+1))*(1+discount_rate),0)</f>
        <v>0</v>
      </c>
      <c r="AT178" s="1" cm="1">
        <f t="array" aca="1" ref="AT178" ca="1">IF(AND($B178=AT$28,$B178=$B179-1),NPV(discount_rate,OFFSET(AT143,,,,COUNTA($G$120:$CE$120)-COUNTA($G$120:AT$120)+1)-OFFSET(AT144,,,,COUNTA($G$120:$CE$120)-COUNTA($G$120:AT$120)+1))*(1+discount_rate),0)</f>
        <v>0</v>
      </c>
      <c r="AU178" s="1" cm="1">
        <f t="array" aca="1" ref="AU178" ca="1">IF(AND($B178=AU$28,$B178=$B179-1),NPV(discount_rate,OFFSET(AU143,,,,COUNTA($G$120:$CE$120)-COUNTA($G$120:AU$120)+1)-OFFSET(AU144,,,,COUNTA($G$120:$CE$120)-COUNTA($G$120:AU$120)+1))*(1+discount_rate),0)</f>
        <v>0</v>
      </c>
      <c r="AV178" s="1" cm="1">
        <f t="array" aca="1" ref="AV178" ca="1">IF(AND($B178=AV$28,$B178=$B179-1),NPV(discount_rate,OFFSET(AV143,,,,COUNTA($G$120:$CE$120)-COUNTA($G$120:AV$120)+1)-OFFSET(AV144,,,,COUNTA($G$120:$CE$120)-COUNTA($G$120:AV$120)+1))*(1+discount_rate),0)</f>
        <v>0</v>
      </c>
      <c r="AW178" s="1" cm="1">
        <f t="array" aca="1" ref="AW178" ca="1">IF(AND($B178=AW$28,$B178=$B179-1),NPV(discount_rate,OFFSET(AW143,,,,COUNTA($G$120:$CE$120)-COUNTA($G$120:AW$120)+1)-OFFSET(AW144,,,,COUNTA($G$120:$CE$120)-COUNTA($G$120:AW$120)+1))*(1+discount_rate),0)</f>
        <v>0</v>
      </c>
      <c r="AX178" s="1" cm="1">
        <f t="array" aca="1" ref="AX178" ca="1">IF(AND($B178=AX$28,$B178=$B179-1),NPV(discount_rate,OFFSET(AX143,,,,COUNTA($G$120:$CE$120)-COUNTA($G$120:AX$120)+1)-OFFSET(AX144,,,,COUNTA($G$120:$CE$120)-COUNTA($G$120:AX$120)+1))*(1+discount_rate),0)</f>
        <v>0</v>
      </c>
      <c r="AY178" s="1" cm="1">
        <f t="array" aca="1" ref="AY178" ca="1">IF(AND($B178=AY$28,$B178=$B179-1),NPV(discount_rate,OFFSET(AY143,,,,COUNTA($G$120:$CE$120)-COUNTA($G$120:AY$120)+1)-OFFSET(AY144,,,,COUNTA($G$120:$CE$120)-COUNTA($G$120:AY$120)+1))*(1+discount_rate),0)</f>
        <v>0</v>
      </c>
      <c r="AZ178" s="1" cm="1">
        <f t="array" aca="1" ref="AZ178" ca="1">IF(AND($B178=AZ$28,$B178=$B179-1),NPV(discount_rate,OFFSET(AZ143,,,,COUNTA($G$120:$CE$120)-COUNTA($G$120:AZ$120)+1)-OFFSET(AZ144,,,,COUNTA($G$120:$CE$120)-COUNTA($G$120:AZ$120)+1))*(1+discount_rate),0)</f>
        <v>0</v>
      </c>
      <c r="BA178" s="1" cm="1">
        <f t="array" aca="1" ref="BA178" ca="1">IF(AND($B178=BA$28,$B178=$B179-1),NPV(discount_rate,OFFSET(BA143,,,,COUNTA($G$120:$CE$120)-COUNTA($G$120:BA$120)+1)-OFFSET(BA144,,,,COUNTA($G$120:$CE$120)-COUNTA($G$120:BA$120)+1))*(1+discount_rate),0)</f>
        <v>0</v>
      </c>
      <c r="BB178" s="1" cm="1">
        <f t="array" aca="1" ref="BB178" ca="1">IF(AND($B178=BB$28,$B178=$B179-1),NPV(discount_rate,OFFSET(BB143,,,,COUNTA($G$120:$CE$120)-COUNTA($G$120:BB$120)+1)-OFFSET(BB144,,,,COUNTA($G$120:$CE$120)-COUNTA($G$120:BB$120)+1))*(1+discount_rate),0)</f>
        <v>0</v>
      </c>
      <c r="BC178" s="1" cm="1">
        <f t="array" aca="1" ref="BC178" ca="1">IF(AND($B178=BC$28,$B178=$B179-1),NPV(discount_rate,OFFSET(BC143,,,,COUNTA($G$120:$CE$120)-COUNTA($G$120:BC$120)+1)-OFFSET(BC144,,,,COUNTA($G$120:$CE$120)-COUNTA($G$120:BC$120)+1))*(1+discount_rate),0)</f>
        <v>0</v>
      </c>
      <c r="BD178" s="1" cm="1">
        <f t="array" aca="1" ref="BD178" ca="1">IF(AND($B178=BD$28,$B178=$B179-1),NPV(discount_rate,OFFSET(BD143,,,,COUNTA($G$120:$CE$120)-COUNTA($G$120:BD$120)+1)-OFFSET(BD144,,,,COUNTA($G$120:$CE$120)-COUNTA($G$120:BD$120)+1))*(1+discount_rate),0)</f>
        <v>0</v>
      </c>
      <c r="BE178" s="1" cm="1">
        <f t="array" aca="1" ref="BE178" ca="1">IF(AND($B178=BE$28,$B178=$B179-1),NPV(discount_rate,OFFSET(BE143,,,,COUNTA($G$120:$CE$120)-COUNTA($G$120:BE$120)+1)-OFFSET(BE144,,,,COUNTA($G$120:$CE$120)-COUNTA($G$120:BE$120)+1))*(1+discount_rate),0)</f>
        <v>0</v>
      </c>
      <c r="BF178" s="1" cm="1">
        <f t="array" aca="1" ref="BF178" ca="1">IF(AND($B178=BF$28,$B178=$B179-1),NPV(discount_rate,OFFSET(BF143,,,,COUNTA($G$120:$CE$120)-COUNTA($G$120:BF$120)+1)-OFFSET(BF144,,,,COUNTA($G$120:$CE$120)-COUNTA($G$120:BF$120)+1))*(1+discount_rate),0)</f>
        <v>0</v>
      </c>
      <c r="BG178" s="1" cm="1">
        <f t="array" aca="1" ref="BG178" ca="1">IF(AND($B178=BG$28,$B178=$B179-1),NPV(discount_rate,OFFSET(BG143,,,,COUNTA($G$120:$CE$120)-COUNTA($G$120:BG$120)+1)-OFFSET(BG144,,,,COUNTA($G$120:$CE$120)-COUNTA($G$120:BG$120)+1))*(1+discount_rate),0)</f>
        <v>0</v>
      </c>
      <c r="BH178" s="1" cm="1">
        <f t="array" aca="1" ref="BH178" ca="1">IF(AND($B178=BH$28,$B178=$B179-1),NPV(discount_rate,OFFSET(BH143,,,,COUNTA($G$120:$CE$120)-COUNTA($G$120:BH$120)+1)-OFFSET(BH144,,,,COUNTA($G$120:$CE$120)-COUNTA($G$120:BH$120)+1))*(1+discount_rate),0)</f>
        <v>0</v>
      </c>
      <c r="BI178" s="1" cm="1">
        <f t="array" aca="1" ref="BI178" ca="1">IF(AND($B178=BI$28,$B178=$B179-1),NPV(discount_rate,OFFSET(BI143,,,,COUNTA($G$120:$CE$120)-COUNTA($G$120:BI$120)+1)-OFFSET(BI144,,,,COUNTA($G$120:$CE$120)-COUNTA($G$120:BI$120)+1))*(1+discount_rate),0)</f>
        <v>0</v>
      </c>
      <c r="BJ178" s="1" cm="1">
        <f t="array" aca="1" ref="BJ178" ca="1">IF(AND($B178=BJ$28,$B178=$B179-1),NPV(discount_rate,OFFSET(BJ143,,,,COUNTA($G$120:$CE$120)-COUNTA($G$120:BJ$120)+1)-OFFSET(BJ144,,,,COUNTA($G$120:$CE$120)-COUNTA($G$120:BJ$120)+1))*(1+discount_rate),0)</f>
        <v>0</v>
      </c>
      <c r="BK178" s="1" cm="1">
        <f t="array" aca="1" ref="BK178" ca="1">IF(AND($B178=BK$28,$B178=$B179-1),NPV(discount_rate,OFFSET(BK143,,,,COUNTA($G$120:$CE$120)-COUNTA($G$120:BK$120)+1)-OFFSET(BK144,,,,COUNTA($G$120:$CE$120)-COUNTA($G$120:BK$120)+1))*(1+discount_rate),0)</f>
        <v>0</v>
      </c>
      <c r="BL178" s="1" cm="1">
        <f t="array" aca="1" ref="BL178" ca="1">IF(AND($B178=BL$28,$B178=$B179-1),NPV(discount_rate,OFFSET(BL143,,,,COUNTA($G$120:$CE$120)-COUNTA($G$120:BL$120)+1)-OFFSET(BL144,,,,COUNTA($G$120:$CE$120)-COUNTA($G$120:BL$120)+1))*(1+discount_rate),0)</f>
        <v>0</v>
      </c>
      <c r="BM178" s="1" cm="1">
        <f t="array" aca="1" ref="BM178" ca="1">IF(AND($B178=BM$28,$B178=$B179-1),NPV(discount_rate,OFFSET(BM143,,,,COUNTA($G$120:$CE$120)-COUNTA($G$120:BM$120)+1)-OFFSET(BM144,,,,COUNTA($G$120:$CE$120)-COUNTA($G$120:BM$120)+1))*(1+discount_rate),0)</f>
        <v>0</v>
      </c>
      <c r="BN178" s="1" cm="1">
        <f t="array" aca="1" ref="BN178" ca="1">IF(AND($B178=BN$28,$B178=$B179-1),NPV(discount_rate,OFFSET(BN143,,,,COUNTA($G$120:$CE$120)-COUNTA($G$120:BN$120)+1)-OFFSET(BN144,,,,COUNTA($G$120:$CE$120)-COUNTA($G$120:BN$120)+1))*(1+discount_rate),0)</f>
        <v>0</v>
      </c>
      <c r="BO178" s="1" cm="1">
        <f t="array" aca="1" ref="BO178" ca="1">IF(AND($B178=BO$28,$B178=$B179-1),NPV(discount_rate,OFFSET(BO143,,,,COUNTA($G$120:$CE$120)-COUNTA($G$120:BO$120)+1)-OFFSET(BO144,,,,COUNTA($G$120:$CE$120)-COUNTA($G$120:BO$120)+1))*(1+discount_rate),0)</f>
        <v>0</v>
      </c>
      <c r="BP178" s="1" cm="1">
        <f t="array" aca="1" ref="BP178" ca="1">IF(AND($B178=BP$28,$B178=$B179-1),NPV(discount_rate,OFFSET(BP143,,,,COUNTA($G$120:$CE$120)-COUNTA($G$120:BP$120)+1)-OFFSET(BP144,,,,COUNTA($G$120:$CE$120)-COUNTA($G$120:BP$120)+1))*(1+discount_rate),0)</f>
        <v>0</v>
      </c>
      <c r="BQ178" s="1" cm="1">
        <f t="array" aca="1" ref="BQ178" ca="1">IF(AND($B178=BQ$28,$B178=$B179-1),NPV(discount_rate,OFFSET(BQ143,,,,COUNTA($G$120:$CE$120)-COUNTA($G$120:BQ$120)+1)-OFFSET(BQ144,,,,COUNTA($G$120:$CE$120)-COUNTA($G$120:BQ$120)+1))*(1+discount_rate),0)</f>
        <v>0</v>
      </c>
      <c r="BR178" s="1" cm="1">
        <f t="array" aca="1" ref="BR178" ca="1">IF(AND($B178=BR$28,$B178=$B179-1),NPV(discount_rate,OFFSET(BR143,,,,COUNTA($G$120:$CE$120)-COUNTA($G$120:BR$120)+1)-OFFSET(BR144,,,,COUNTA($G$120:$CE$120)-COUNTA($G$120:BR$120)+1))*(1+discount_rate),0)</f>
        <v>0</v>
      </c>
      <c r="BS178" s="1" cm="1">
        <f t="array" aca="1" ref="BS178" ca="1">IF(AND($B178=BS$28,$B178=$B179-1),NPV(discount_rate,OFFSET(BS143,,,,COUNTA($G$120:$CE$120)-COUNTA($G$120:BS$120)+1)-OFFSET(BS144,,,,COUNTA($G$120:$CE$120)-COUNTA($G$120:BS$120)+1))*(1+discount_rate),0)</f>
        <v>0</v>
      </c>
      <c r="BT178" s="1" cm="1">
        <f t="array" aca="1" ref="BT178" ca="1">IF(AND($B178=BT$28,$B178=$B179-1),NPV(discount_rate,OFFSET(BT143,,,,COUNTA($G$120:$CE$120)-COUNTA($G$120:BT$120)+1)-OFFSET(BT144,,,,COUNTA($G$120:$CE$120)-COUNTA($G$120:BT$120)+1))*(1+discount_rate),0)</f>
        <v>0</v>
      </c>
      <c r="BU178" s="1" cm="1">
        <f t="array" aca="1" ref="BU178" ca="1">IF(AND($B178=BU$28,$B178=$B179-1),NPV(discount_rate,OFFSET(BU143,,,,COUNTA($G$120:$CE$120)-COUNTA($G$120:BU$120)+1)-OFFSET(BU144,,,,COUNTA($G$120:$CE$120)-COUNTA($G$120:BU$120)+1))*(1+discount_rate),0)</f>
        <v>0</v>
      </c>
      <c r="BV178" s="1" cm="1">
        <f t="array" aca="1" ref="BV178" ca="1">IF(AND($B178=BV$28,$B178=$B179-1),NPV(discount_rate,OFFSET(BV143,,,,COUNTA($G$120:$CE$120)-COUNTA($G$120:BV$120)+1)-OFFSET(BV144,,,,COUNTA($G$120:$CE$120)-COUNTA($G$120:BV$120)+1))*(1+discount_rate),0)</f>
        <v>0</v>
      </c>
      <c r="BW178" s="1" cm="1">
        <f t="array" aca="1" ref="BW178" ca="1">IF(AND($B178=BW$28,$B178=$B179-1),NPV(discount_rate,OFFSET(BW143,,,,COUNTA($G$120:$CE$120)-COUNTA($G$120:BW$120)+1)-OFFSET(BW144,,,,COUNTA($G$120:$CE$120)-COUNTA($G$120:BW$120)+1))*(1+discount_rate),0)</f>
        <v>0</v>
      </c>
      <c r="BX178" s="1" cm="1">
        <f t="array" aca="1" ref="BX178" ca="1">IF(AND($B178=BX$28,$B178=$B179-1),NPV(discount_rate,OFFSET(BX143,,,,COUNTA($G$120:$CE$120)-COUNTA($G$120:BX$120)+1)-OFFSET(BX144,,,,COUNTA($G$120:$CE$120)-COUNTA($G$120:BX$120)+1))*(1+discount_rate),0)</f>
        <v>0</v>
      </c>
      <c r="BY178" s="1" cm="1">
        <f t="array" aca="1" ref="BY178" ca="1">IF(AND($B178=BY$28,$B178=$B179-1),NPV(discount_rate,OFFSET(BY143,,,,COUNTA($G$120:$CE$120)-COUNTA($G$120:BY$120)+1)-OFFSET(BY144,,,,COUNTA($G$120:$CE$120)-COUNTA($G$120:BY$120)+1))*(1+discount_rate),0)</f>
        <v>0</v>
      </c>
      <c r="BZ178" s="1" cm="1">
        <f t="array" aca="1" ref="BZ178" ca="1">IF(AND($B178=BZ$28,$B178=$B179-1),NPV(discount_rate,OFFSET(BZ143,,,,COUNTA($G$120:$CE$120)-COUNTA($G$120:BZ$120)+1)-OFFSET(BZ144,,,,COUNTA($G$120:$CE$120)-COUNTA($G$120:BZ$120)+1))*(1+discount_rate),0)</f>
        <v>0</v>
      </c>
      <c r="CA178" s="1" cm="1">
        <f t="array" aca="1" ref="CA178" ca="1">IF(AND($B178=CA$28,$B178=$B179-1),NPV(discount_rate,OFFSET(CA143,,,,COUNTA($G$120:$CE$120)-COUNTA($G$120:CA$120)+1)-OFFSET(CA144,,,,COUNTA($G$120:$CE$120)-COUNTA($G$120:CA$120)+1))*(1+discount_rate),0)</f>
        <v>0</v>
      </c>
      <c r="CB178" s="1" cm="1">
        <f t="array" aca="1" ref="CB178" ca="1">IF(AND($B178=CB$28,$B178=$B179-1),NPV(discount_rate,OFFSET(CB143,,,,COUNTA($G$120:$CE$120)-COUNTA($G$120:CB$120)+1)-OFFSET(CB144,,,,COUNTA($G$120:$CE$120)-COUNTA($G$120:CB$120)+1))*(1+discount_rate),0)</f>
        <v>0</v>
      </c>
      <c r="CC178" s="1" cm="1">
        <f t="array" aca="1" ref="CC178" ca="1">IF(AND($B178=CC$28,$B178=$B179-1),NPV(discount_rate,OFFSET(CC143,,,,COUNTA($G$120:$CE$120)-COUNTA($G$120:CC$120)+1)-OFFSET(CC144,,,,COUNTA($G$120:$CE$120)-COUNTA($G$120:CC$120)+1))*(1+discount_rate),0)</f>
        <v>0</v>
      </c>
      <c r="CD178" s="1" cm="1">
        <f t="array" aca="1" ref="CD178" ca="1">IF(AND($B178=CD$28,$B178=$B179-1),NPV(discount_rate,OFFSET(CD143,,,,COUNTA($G$120:$CE$120)-COUNTA($G$120:CD$120)+1)-OFFSET(CD144,,,,COUNTA($G$120:$CE$120)-COUNTA($G$120:CD$120)+1))*(1+discount_rate),0)</f>
        <v>0</v>
      </c>
      <c r="CE178" s="1" cm="1">
        <f t="array" aca="1" ref="CE178" ca="1">IF(AND($B178=CE$28,$B178=$B179-1),NPV(discount_rate,OFFSET(CE143,,,,COUNTA($G$120:$CE$120)-COUNTA($G$120:CE$120)+1)-OFFSET(CE144,,,,COUNTA($G$120:$CE$120)-COUNTA($G$120:CE$120)+1))*(1+discount_rate),0)</f>
        <v>0</v>
      </c>
    </row>
    <row r="179" spans="2:83" x14ac:dyDescent="0.35">
      <c r="B179">
        <f t="shared" si="131"/>
        <v>2048</v>
      </c>
      <c r="D179" t="s">
        <v>29</v>
      </c>
      <c r="G179" s="1" cm="1">
        <f t="array" aca="1" ref="G179" ca="1">IF(AND($B179=G$28,$B179=$B180-1),NPV(discount_rate,OFFSET(G144,,,,COUNTA($G$120:$CE$120)-COUNTA($G$120:G$120)+1)-OFFSET(G145,,,,COUNTA($G$120:$CE$120)-COUNTA($G$120:G$120)+1))*(1+discount_rate),0)</f>
        <v>0</v>
      </c>
      <c r="H179" s="1" cm="1">
        <f t="array" aca="1" ref="H179" ca="1">IF(AND($B179=H$28,$B179=$B180-1),NPV(discount_rate,OFFSET(H144,,,,COUNTA($G$120:$CE$120)-COUNTA($G$120:H$120)+1)-OFFSET(H145,,,,COUNTA($G$120:$CE$120)-COUNTA($G$120:H$120)+1))*(1+discount_rate),0)</f>
        <v>0</v>
      </c>
      <c r="I179" s="1" cm="1">
        <f t="array" aca="1" ref="I179" ca="1">IF(AND($B179=I$28,$B179=$B180-1),NPV(discount_rate,OFFSET(I144,,,,COUNTA($G$120:$CE$120)-COUNTA($G$120:I$120)+1)-OFFSET(I145,,,,COUNTA($G$120:$CE$120)-COUNTA($G$120:I$120)+1))*(1+discount_rate),0)</f>
        <v>0</v>
      </c>
      <c r="J179" s="1" cm="1">
        <f t="array" aca="1" ref="J179" ca="1">IF(AND($B179=J$28,$B179=$B180-1),NPV(discount_rate,OFFSET(J144,,,,COUNTA($G$120:$CE$120)-COUNTA($G$120:J$120)+1)-OFFSET(J145,,,,COUNTA($G$120:$CE$120)-COUNTA($G$120:J$120)+1))*(1+discount_rate),0)</f>
        <v>0</v>
      </c>
      <c r="K179" s="1" cm="1">
        <f t="array" aca="1" ref="K179" ca="1">IF(AND($B179=K$28,$B179=$B180-1),NPV(discount_rate,OFFSET(K144,,,,COUNTA($G$120:$CE$120)-COUNTA($G$120:K$120)+1)-OFFSET(K145,,,,COUNTA($G$120:$CE$120)-COUNTA($G$120:K$120)+1))*(1+discount_rate),0)</f>
        <v>0</v>
      </c>
      <c r="L179" s="1" cm="1">
        <f t="array" aca="1" ref="L179" ca="1">IF(AND($B179=L$28,$B179=$B180-1),NPV(discount_rate,OFFSET(L144,,,,COUNTA($G$120:$CE$120)-COUNTA($G$120:L$120)+1)-OFFSET(L145,,,,COUNTA($G$120:$CE$120)-COUNTA($G$120:L$120)+1))*(1+discount_rate),0)</f>
        <v>0</v>
      </c>
      <c r="M179" s="1" cm="1">
        <f t="array" aca="1" ref="M179" ca="1">IF(AND($B179=M$28,$B179=$B180-1),NPV(discount_rate,OFFSET(M144,,,,COUNTA($G$120:$CE$120)-COUNTA($G$120:M$120)+1)-OFFSET(M145,,,,COUNTA($G$120:$CE$120)-COUNTA($G$120:M$120)+1))*(1+discount_rate),0)</f>
        <v>0</v>
      </c>
      <c r="N179" s="1" cm="1">
        <f t="array" aca="1" ref="N179" ca="1">IF(AND($B179=N$28,$B179=$B180-1),NPV(discount_rate,OFFSET(N144,,,,COUNTA($G$120:$CE$120)-COUNTA($G$120:N$120)+1)-OFFSET(N145,,,,COUNTA($G$120:$CE$120)-COUNTA($G$120:N$120)+1))*(1+discount_rate),0)</f>
        <v>0</v>
      </c>
      <c r="O179" s="1" cm="1">
        <f t="array" aca="1" ref="O179" ca="1">IF(AND($B179=O$28,$B179=$B180-1),NPV(discount_rate,OFFSET(O144,,,,COUNTA($G$120:$CE$120)-COUNTA($G$120:O$120)+1)-OFFSET(O145,,,,COUNTA($G$120:$CE$120)-COUNTA($G$120:O$120)+1))*(1+discount_rate),0)</f>
        <v>0</v>
      </c>
      <c r="P179" s="1" cm="1">
        <f t="array" aca="1" ref="P179" ca="1">IF(AND($B179=P$28,$B179=$B180-1),NPV(discount_rate,OFFSET(P144,,,,COUNTA($G$120:$CE$120)-COUNTA($G$120:P$120)+1)-OFFSET(P145,,,,COUNTA($G$120:$CE$120)-COUNTA($G$120:P$120)+1))*(1+discount_rate),0)</f>
        <v>0</v>
      </c>
      <c r="Q179" s="1" cm="1">
        <f t="array" aca="1" ref="Q179" ca="1">IF(AND($B179=Q$28,$B179=$B180-1),NPV(discount_rate,OFFSET(Q144,,,,COUNTA($G$120:$CE$120)-COUNTA($G$120:Q$120)+1)-OFFSET(Q145,,,,COUNTA($G$120:$CE$120)-COUNTA($G$120:Q$120)+1))*(1+discount_rate),0)</f>
        <v>0</v>
      </c>
      <c r="R179" s="1" cm="1">
        <f t="array" aca="1" ref="R179" ca="1">IF(AND($B179=R$28,$B179=$B180-1),NPV(discount_rate,OFFSET(R144,,,,COUNTA($G$120:$CE$120)-COUNTA($G$120:R$120)+1)-OFFSET(R145,,,,COUNTA($G$120:$CE$120)-COUNTA($G$120:R$120)+1))*(1+discount_rate),0)</f>
        <v>0</v>
      </c>
      <c r="S179" s="1" cm="1">
        <f t="array" aca="1" ref="S179" ca="1">IF(AND($B179=S$28,$B179=$B180-1),NPV(discount_rate,OFFSET(S144,,,,COUNTA($G$120:$CE$120)-COUNTA($G$120:S$120)+1)-OFFSET(S145,,,,COUNTA($G$120:$CE$120)-COUNTA($G$120:S$120)+1))*(1+discount_rate),0)</f>
        <v>0</v>
      </c>
      <c r="T179" s="1" cm="1">
        <f t="array" aca="1" ref="T179" ca="1">IF(AND($B179=T$28,$B179=$B180-1),NPV(discount_rate,OFFSET(T144,,,,COUNTA($G$120:$CE$120)-COUNTA($G$120:T$120)+1)-OFFSET(T145,,,,COUNTA($G$120:$CE$120)-COUNTA($G$120:T$120)+1))*(1+discount_rate),0)</f>
        <v>0</v>
      </c>
      <c r="U179" s="1" cm="1">
        <f t="array" aca="1" ref="U179" ca="1">IF(AND($B179=U$28,$B179=$B180-1),NPV(discount_rate,OFFSET(U144,,,,COUNTA($G$120:$CE$120)-COUNTA($G$120:U$120)+1)-OFFSET(U145,,,,COUNTA($G$120:$CE$120)-COUNTA($G$120:U$120)+1))*(1+discount_rate),0)</f>
        <v>0</v>
      </c>
      <c r="V179" s="1" cm="1">
        <f t="array" aca="1" ref="V179" ca="1">IF(AND($B179=V$28,$B179=$B180-1),NPV(discount_rate,OFFSET(V144,,,,COUNTA($G$120:$CE$120)-COUNTA($G$120:V$120)+1)-OFFSET(V145,,,,COUNTA($G$120:$CE$120)-COUNTA($G$120:V$120)+1))*(1+discount_rate),0)</f>
        <v>0</v>
      </c>
      <c r="W179" s="1" cm="1">
        <f t="array" aca="1" ref="W179" ca="1">IF(AND($B179=W$28,$B179=$B180-1),NPV(discount_rate,OFFSET(W144,,,,COUNTA($G$120:$CE$120)-COUNTA($G$120:W$120)+1)-OFFSET(W145,,,,COUNTA($G$120:$CE$120)-COUNTA($G$120:W$120)+1))*(1+discount_rate),0)</f>
        <v>0</v>
      </c>
      <c r="X179" s="1" cm="1">
        <f t="array" aca="1" ref="X179" ca="1">IF(AND($B179=X$28,$B179=$B180-1),NPV(discount_rate,OFFSET(X144,,,,COUNTA($G$120:$CE$120)-COUNTA($G$120:X$120)+1)-OFFSET(X145,,,,COUNTA($G$120:$CE$120)-COUNTA($G$120:X$120)+1))*(1+discount_rate),0)</f>
        <v>0</v>
      </c>
      <c r="Y179" s="1" cm="1">
        <f t="array" aca="1" ref="Y179" ca="1">IF(AND($B179=Y$28,$B179=$B180-1),NPV(discount_rate,OFFSET(Y144,,,,COUNTA($G$120:$CE$120)-COUNTA($G$120:Y$120)+1)-OFFSET(Y145,,,,COUNTA($G$120:$CE$120)-COUNTA($G$120:Y$120)+1))*(1+discount_rate),0)</f>
        <v>0</v>
      </c>
      <c r="Z179" s="1" cm="1">
        <f t="array" aca="1" ref="Z179" ca="1">IF(AND($B179=Z$28,$B179=$B180-1),NPV(discount_rate,OFFSET(Z144,,,,COUNTA($G$120:$CE$120)-COUNTA($G$120:Z$120)+1)-OFFSET(Z145,,,,COUNTA($G$120:$CE$120)-COUNTA($G$120:Z$120)+1))*(1+discount_rate),0)</f>
        <v>0</v>
      </c>
      <c r="AA179" s="1" cm="1">
        <f t="array" aca="1" ref="AA179" ca="1">IF(AND($B179=AA$28,$B179=$B180-1),NPV(discount_rate,OFFSET(AA144,,,,COUNTA($G$120:$CE$120)-COUNTA($G$120:AA$120)+1)-OFFSET(AA145,,,,COUNTA($G$120:$CE$120)-COUNTA($G$120:AA$120)+1))*(1+discount_rate),0)</f>
        <v>0</v>
      </c>
      <c r="AB179" s="1" cm="1">
        <f t="array" aca="1" ref="AB179" ca="1">IF(AND($B179=AB$28,$B179=$B180-1),NPV(discount_rate,OFFSET(AB144,,,,COUNTA($G$120:$CE$120)-COUNTA($G$120:AB$120)+1)-OFFSET(AB145,,,,COUNTA($G$120:$CE$120)-COUNTA($G$120:AB$120)+1))*(1+discount_rate),0)</f>
        <v>0</v>
      </c>
      <c r="AC179" s="1" cm="1">
        <f t="array" aca="1" ref="AC179" ca="1">IF(AND($B179=AC$28,$B179=$B180-1),NPV(discount_rate,OFFSET(AC144,,,,COUNTA($G$120:$CE$120)-COUNTA($G$120:AC$120)+1)-OFFSET(AC145,,,,COUNTA($G$120:$CE$120)-COUNTA($G$120:AC$120)+1))*(1+discount_rate),0)</f>
        <v>0</v>
      </c>
      <c r="AD179" s="1" cm="1">
        <f t="array" aca="1" ref="AD179" ca="1">IF(AND($B179=AD$28,$B179=$B180-1),NPV(discount_rate,OFFSET(AD144,,,,COUNTA($G$120:$CE$120)-COUNTA($G$120:AD$120)+1)-OFFSET(AD145,,,,COUNTA($G$120:$CE$120)-COUNTA($G$120:AD$120)+1))*(1+discount_rate),0)</f>
        <v>0</v>
      </c>
      <c r="AE179" s="1" cm="1">
        <f t="array" aca="1" ref="AE179" ca="1">IF(AND($B179=AE$28,$B179=$B180-1),NPV(discount_rate,OFFSET(AE144,,,,COUNTA($G$120:$CE$120)-COUNTA($G$120:AE$120)+1)-OFFSET(AE145,,,,COUNTA($G$120:$CE$120)-COUNTA($G$120:AE$120)+1))*(1+discount_rate),0)</f>
        <v>370.8648289641738</v>
      </c>
      <c r="AF179" s="1" cm="1">
        <f t="array" aca="1" ref="AF179" ca="1">IF(AND($B179=AF$28,$B179=$B180-1),NPV(discount_rate,OFFSET(AF144,,,,COUNTA($G$120:$CE$120)-COUNTA($G$120:AF$120)+1)-OFFSET(AF145,,,,COUNTA($G$120:$CE$120)-COUNTA($G$120:AF$120)+1))*(1+discount_rate),0)</f>
        <v>0</v>
      </c>
      <c r="AG179" s="1" cm="1">
        <f t="array" aca="1" ref="AG179" ca="1">IF(AND($B179=AG$28,$B179=$B180-1),NPV(discount_rate,OFFSET(AG144,,,,COUNTA($G$120:$CE$120)-COUNTA($G$120:AG$120)+1)-OFFSET(AG145,,,,COUNTA($G$120:$CE$120)-COUNTA($G$120:AG$120)+1))*(1+discount_rate),0)</f>
        <v>0</v>
      </c>
      <c r="AH179" s="1" cm="1">
        <f t="array" aca="1" ref="AH179" ca="1">IF(AND($B179=AH$28,$B179=$B180-1),NPV(discount_rate,OFFSET(AH144,,,,COUNTA($G$120:$CE$120)-COUNTA($G$120:AH$120)+1)-OFFSET(AH145,,,,COUNTA($G$120:$CE$120)-COUNTA($G$120:AH$120)+1))*(1+discount_rate),0)</f>
        <v>0</v>
      </c>
      <c r="AI179" s="1" cm="1">
        <f t="array" aca="1" ref="AI179" ca="1">IF(AND($B179=AI$28,$B179=$B180-1),NPV(discount_rate,OFFSET(AI144,,,,COUNTA($G$120:$CE$120)-COUNTA($G$120:AI$120)+1)-OFFSET(AI145,,,,COUNTA($G$120:$CE$120)-COUNTA($G$120:AI$120)+1))*(1+discount_rate),0)</f>
        <v>0</v>
      </c>
      <c r="AJ179" s="1" cm="1">
        <f t="array" aca="1" ref="AJ179" ca="1">IF(AND($B179=AJ$28,$B179=$B180-1),NPV(discount_rate,OFFSET(AJ144,,,,COUNTA($G$120:$CE$120)-COUNTA($G$120:AJ$120)+1)-OFFSET(AJ145,,,,COUNTA($G$120:$CE$120)-COUNTA($G$120:AJ$120)+1))*(1+discount_rate),0)</f>
        <v>0</v>
      </c>
      <c r="AK179" s="1" cm="1">
        <f t="array" aca="1" ref="AK179" ca="1">IF(AND($B179=AK$28,$B179=$B180-1),NPV(discount_rate,OFFSET(AK144,,,,COUNTA($G$120:$CE$120)-COUNTA($G$120:AK$120)+1)-OFFSET(AK145,,,,COUNTA($G$120:$CE$120)-COUNTA($G$120:AK$120)+1))*(1+discount_rate),0)</f>
        <v>0</v>
      </c>
      <c r="AL179" s="1" cm="1">
        <f t="array" aca="1" ref="AL179" ca="1">IF(AND($B179=AL$28,$B179=$B180-1),NPV(discount_rate,OFFSET(AL144,,,,COUNTA($G$120:$CE$120)-COUNTA($G$120:AL$120)+1)-OFFSET(AL145,,,,COUNTA($G$120:$CE$120)-COUNTA($G$120:AL$120)+1))*(1+discount_rate),0)</f>
        <v>0</v>
      </c>
      <c r="AM179" s="1" cm="1">
        <f t="array" aca="1" ref="AM179" ca="1">IF(AND($B179=AM$28,$B179=$B180-1),NPV(discount_rate,OFFSET(AM144,,,,COUNTA($G$120:$CE$120)-COUNTA($G$120:AM$120)+1)-OFFSET(AM145,,,,COUNTA($G$120:$CE$120)-COUNTA($G$120:AM$120)+1))*(1+discount_rate),0)</f>
        <v>0</v>
      </c>
      <c r="AN179" s="1" cm="1">
        <f t="array" aca="1" ref="AN179" ca="1">IF(AND($B179=AN$28,$B179=$B180-1),NPV(discount_rate,OFFSET(AN144,,,,COUNTA($G$120:$CE$120)-COUNTA($G$120:AN$120)+1)-OFFSET(AN145,,,,COUNTA($G$120:$CE$120)-COUNTA($G$120:AN$120)+1))*(1+discount_rate),0)</f>
        <v>0</v>
      </c>
      <c r="AO179" s="1" cm="1">
        <f t="array" aca="1" ref="AO179" ca="1">IF(AND($B179=AO$28,$B179=$B180-1),NPV(discount_rate,OFFSET(AO144,,,,COUNTA($G$120:$CE$120)-COUNTA($G$120:AO$120)+1)-OFFSET(AO145,,,,COUNTA($G$120:$CE$120)-COUNTA($G$120:AO$120)+1))*(1+discount_rate),0)</f>
        <v>0</v>
      </c>
      <c r="AP179" s="1" cm="1">
        <f t="array" aca="1" ref="AP179" ca="1">IF(AND($B179=AP$28,$B179=$B180-1),NPV(discount_rate,OFFSET(AP144,,,,COUNTA($G$120:$CE$120)-COUNTA($G$120:AP$120)+1)-OFFSET(AP145,,,,COUNTA($G$120:$CE$120)-COUNTA($G$120:AP$120)+1))*(1+discount_rate),0)</f>
        <v>0</v>
      </c>
      <c r="AQ179" s="1" cm="1">
        <f t="array" aca="1" ref="AQ179" ca="1">IF(AND($B179=AQ$28,$B179=$B180-1),NPV(discount_rate,OFFSET(AQ144,,,,COUNTA($G$120:$CE$120)-COUNTA($G$120:AQ$120)+1)-OFFSET(AQ145,,,,COUNTA($G$120:$CE$120)-COUNTA($G$120:AQ$120)+1))*(1+discount_rate),0)</f>
        <v>0</v>
      </c>
      <c r="AR179" s="1" cm="1">
        <f t="array" aca="1" ref="AR179" ca="1">IF(AND($B179=AR$28,$B179=$B180-1),NPV(discount_rate,OFFSET(AR144,,,,COUNTA($G$120:$CE$120)-COUNTA($G$120:AR$120)+1)-OFFSET(AR145,,,,COUNTA($G$120:$CE$120)-COUNTA($G$120:AR$120)+1))*(1+discount_rate),0)</f>
        <v>0</v>
      </c>
      <c r="AS179" s="1" cm="1">
        <f t="array" aca="1" ref="AS179" ca="1">IF(AND($B179=AS$28,$B179=$B180-1),NPV(discount_rate,OFFSET(AS144,,,,COUNTA($G$120:$CE$120)-COUNTA($G$120:AS$120)+1)-OFFSET(AS145,,,,COUNTA($G$120:$CE$120)-COUNTA($G$120:AS$120)+1))*(1+discount_rate),0)</f>
        <v>0</v>
      </c>
      <c r="AT179" s="1" cm="1">
        <f t="array" aca="1" ref="AT179" ca="1">IF(AND($B179=AT$28,$B179=$B180-1),NPV(discount_rate,OFFSET(AT144,,,,COUNTA($G$120:$CE$120)-COUNTA($G$120:AT$120)+1)-OFFSET(AT145,,,,COUNTA($G$120:$CE$120)-COUNTA($G$120:AT$120)+1))*(1+discount_rate),0)</f>
        <v>0</v>
      </c>
      <c r="AU179" s="1" cm="1">
        <f t="array" aca="1" ref="AU179" ca="1">IF(AND($B179=AU$28,$B179=$B180-1),NPV(discount_rate,OFFSET(AU144,,,,COUNTA($G$120:$CE$120)-COUNTA($G$120:AU$120)+1)-OFFSET(AU145,,,,COUNTA($G$120:$CE$120)-COUNTA($G$120:AU$120)+1))*(1+discount_rate),0)</f>
        <v>0</v>
      </c>
      <c r="AV179" s="1" cm="1">
        <f t="array" aca="1" ref="AV179" ca="1">IF(AND($B179=AV$28,$B179=$B180-1),NPV(discount_rate,OFFSET(AV144,,,,COUNTA($G$120:$CE$120)-COUNTA($G$120:AV$120)+1)-OFFSET(AV145,,,,COUNTA($G$120:$CE$120)-COUNTA($G$120:AV$120)+1))*(1+discount_rate),0)</f>
        <v>0</v>
      </c>
      <c r="AW179" s="1" cm="1">
        <f t="array" aca="1" ref="AW179" ca="1">IF(AND($B179=AW$28,$B179=$B180-1),NPV(discount_rate,OFFSET(AW144,,,,COUNTA($G$120:$CE$120)-COUNTA($G$120:AW$120)+1)-OFFSET(AW145,,,,COUNTA($G$120:$CE$120)-COUNTA($G$120:AW$120)+1))*(1+discount_rate),0)</f>
        <v>0</v>
      </c>
      <c r="AX179" s="1" cm="1">
        <f t="array" aca="1" ref="AX179" ca="1">IF(AND($B179=AX$28,$B179=$B180-1),NPV(discount_rate,OFFSET(AX144,,,,COUNTA($G$120:$CE$120)-COUNTA($G$120:AX$120)+1)-OFFSET(AX145,,,,COUNTA($G$120:$CE$120)-COUNTA($G$120:AX$120)+1))*(1+discount_rate),0)</f>
        <v>0</v>
      </c>
      <c r="AY179" s="1" cm="1">
        <f t="array" aca="1" ref="AY179" ca="1">IF(AND($B179=AY$28,$B179=$B180-1),NPV(discount_rate,OFFSET(AY144,,,,COUNTA($G$120:$CE$120)-COUNTA($G$120:AY$120)+1)-OFFSET(AY145,,,,COUNTA($G$120:$CE$120)-COUNTA($G$120:AY$120)+1))*(1+discount_rate),0)</f>
        <v>0</v>
      </c>
      <c r="AZ179" s="1" cm="1">
        <f t="array" aca="1" ref="AZ179" ca="1">IF(AND($B179=AZ$28,$B179=$B180-1),NPV(discount_rate,OFFSET(AZ144,,,,COUNTA($G$120:$CE$120)-COUNTA($G$120:AZ$120)+1)-OFFSET(AZ145,,,,COUNTA($G$120:$CE$120)-COUNTA($G$120:AZ$120)+1))*(1+discount_rate),0)</f>
        <v>0</v>
      </c>
      <c r="BA179" s="1" cm="1">
        <f t="array" aca="1" ref="BA179" ca="1">IF(AND($B179=BA$28,$B179=$B180-1),NPV(discount_rate,OFFSET(BA144,,,,COUNTA($G$120:$CE$120)-COUNTA($G$120:BA$120)+1)-OFFSET(BA145,,,,COUNTA($G$120:$CE$120)-COUNTA($G$120:BA$120)+1))*(1+discount_rate),0)</f>
        <v>0</v>
      </c>
      <c r="BB179" s="1" cm="1">
        <f t="array" aca="1" ref="BB179" ca="1">IF(AND($B179=BB$28,$B179=$B180-1),NPV(discount_rate,OFFSET(BB144,,,,COUNTA($G$120:$CE$120)-COUNTA($G$120:BB$120)+1)-OFFSET(BB145,,,,COUNTA($G$120:$CE$120)-COUNTA($G$120:BB$120)+1))*(1+discount_rate),0)</f>
        <v>0</v>
      </c>
      <c r="BC179" s="1" cm="1">
        <f t="array" aca="1" ref="BC179" ca="1">IF(AND($B179=BC$28,$B179=$B180-1),NPV(discount_rate,OFFSET(BC144,,,,COUNTA($G$120:$CE$120)-COUNTA($G$120:BC$120)+1)-OFFSET(BC145,,,,COUNTA($G$120:$CE$120)-COUNTA($G$120:BC$120)+1))*(1+discount_rate),0)</f>
        <v>0</v>
      </c>
      <c r="BD179" s="1" cm="1">
        <f t="array" aca="1" ref="BD179" ca="1">IF(AND($B179=BD$28,$B179=$B180-1),NPV(discount_rate,OFFSET(BD144,,,,COUNTA($G$120:$CE$120)-COUNTA($G$120:BD$120)+1)-OFFSET(BD145,,,,COUNTA($G$120:$CE$120)-COUNTA($G$120:BD$120)+1))*(1+discount_rate),0)</f>
        <v>0</v>
      </c>
      <c r="BE179" s="1" cm="1">
        <f t="array" aca="1" ref="BE179" ca="1">IF(AND($B179=BE$28,$B179=$B180-1),NPV(discount_rate,OFFSET(BE144,,,,COUNTA($G$120:$CE$120)-COUNTA($G$120:BE$120)+1)-OFFSET(BE145,,,,COUNTA($G$120:$CE$120)-COUNTA($G$120:BE$120)+1))*(1+discount_rate),0)</f>
        <v>0</v>
      </c>
      <c r="BF179" s="1" cm="1">
        <f t="array" aca="1" ref="BF179" ca="1">IF(AND($B179=BF$28,$B179=$B180-1),NPV(discount_rate,OFFSET(BF144,,,,COUNTA($G$120:$CE$120)-COUNTA($G$120:BF$120)+1)-OFFSET(BF145,,,,COUNTA($G$120:$CE$120)-COUNTA($G$120:BF$120)+1))*(1+discount_rate),0)</f>
        <v>0</v>
      </c>
      <c r="BG179" s="1" cm="1">
        <f t="array" aca="1" ref="BG179" ca="1">IF(AND($B179=BG$28,$B179=$B180-1),NPV(discount_rate,OFFSET(BG144,,,,COUNTA($G$120:$CE$120)-COUNTA($G$120:BG$120)+1)-OFFSET(BG145,,,,COUNTA($G$120:$CE$120)-COUNTA($G$120:BG$120)+1))*(1+discount_rate),0)</f>
        <v>0</v>
      </c>
      <c r="BH179" s="1" cm="1">
        <f t="array" aca="1" ref="BH179" ca="1">IF(AND($B179=BH$28,$B179=$B180-1),NPV(discount_rate,OFFSET(BH144,,,,COUNTA($G$120:$CE$120)-COUNTA($G$120:BH$120)+1)-OFFSET(BH145,,,,COUNTA($G$120:$CE$120)-COUNTA($G$120:BH$120)+1))*(1+discount_rate),0)</f>
        <v>0</v>
      </c>
      <c r="BI179" s="1" cm="1">
        <f t="array" aca="1" ref="BI179" ca="1">IF(AND($B179=BI$28,$B179=$B180-1),NPV(discount_rate,OFFSET(BI144,,,,COUNTA($G$120:$CE$120)-COUNTA($G$120:BI$120)+1)-OFFSET(BI145,,,,COUNTA($G$120:$CE$120)-COUNTA($G$120:BI$120)+1))*(1+discount_rate),0)</f>
        <v>0</v>
      </c>
      <c r="BJ179" s="1" cm="1">
        <f t="array" aca="1" ref="BJ179" ca="1">IF(AND($B179=BJ$28,$B179=$B180-1),NPV(discount_rate,OFFSET(BJ144,,,,COUNTA($G$120:$CE$120)-COUNTA($G$120:BJ$120)+1)-OFFSET(BJ145,,,,COUNTA($G$120:$CE$120)-COUNTA($G$120:BJ$120)+1))*(1+discount_rate),0)</f>
        <v>0</v>
      </c>
      <c r="BK179" s="1" cm="1">
        <f t="array" aca="1" ref="BK179" ca="1">IF(AND($B179=BK$28,$B179=$B180-1),NPV(discount_rate,OFFSET(BK144,,,,COUNTA($G$120:$CE$120)-COUNTA($G$120:BK$120)+1)-OFFSET(BK145,,,,COUNTA($G$120:$CE$120)-COUNTA($G$120:BK$120)+1))*(1+discount_rate),0)</f>
        <v>0</v>
      </c>
      <c r="BL179" s="1" cm="1">
        <f t="array" aca="1" ref="BL179" ca="1">IF(AND($B179=BL$28,$B179=$B180-1),NPV(discount_rate,OFFSET(BL144,,,,COUNTA($G$120:$CE$120)-COUNTA($G$120:BL$120)+1)-OFFSET(BL145,,,,COUNTA($G$120:$CE$120)-COUNTA($G$120:BL$120)+1))*(1+discount_rate),0)</f>
        <v>0</v>
      </c>
      <c r="BM179" s="1" cm="1">
        <f t="array" aca="1" ref="BM179" ca="1">IF(AND($B179=BM$28,$B179=$B180-1),NPV(discount_rate,OFFSET(BM144,,,,COUNTA($G$120:$CE$120)-COUNTA($G$120:BM$120)+1)-OFFSET(BM145,,,,COUNTA($G$120:$CE$120)-COUNTA($G$120:BM$120)+1))*(1+discount_rate),0)</f>
        <v>0</v>
      </c>
      <c r="BN179" s="1" cm="1">
        <f t="array" aca="1" ref="BN179" ca="1">IF(AND($B179=BN$28,$B179=$B180-1),NPV(discount_rate,OFFSET(BN144,,,,COUNTA($G$120:$CE$120)-COUNTA($G$120:BN$120)+1)-OFFSET(BN145,,,,COUNTA($G$120:$CE$120)-COUNTA($G$120:BN$120)+1))*(1+discount_rate),0)</f>
        <v>0</v>
      </c>
      <c r="BO179" s="1" cm="1">
        <f t="array" aca="1" ref="BO179" ca="1">IF(AND($B179=BO$28,$B179=$B180-1),NPV(discount_rate,OFFSET(BO144,,,,COUNTA($G$120:$CE$120)-COUNTA($G$120:BO$120)+1)-OFFSET(BO145,,,,COUNTA($G$120:$CE$120)-COUNTA($G$120:BO$120)+1))*(1+discount_rate),0)</f>
        <v>0</v>
      </c>
      <c r="BP179" s="1" cm="1">
        <f t="array" aca="1" ref="BP179" ca="1">IF(AND($B179=BP$28,$B179=$B180-1),NPV(discount_rate,OFFSET(BP144,,,,COUNTA($G$120:$CE$120)-COUNTA($G$120:BP$120)+1)-OFFSET(BP145,,,,COUNTA($G$120:$CE$120)-COUNTA($G$120:BP$120)+1))*(1+discount_rate),0)</f>
        <v>0</v>
      </c>
      <c r="BQ179" s="1" cm="1">
        <f t="array" aca="1" ref="BQ179" ca="1">IF(AND($B179=BQ$28,$B179=$B180-1),NPV(discount_rate,OFFSET(BQ144,,,,COUNTA($G$120:$CE$120)-COUNTA($G$120:BQ$120)+1)-OFFSET(BQ145,,,,COUNTA($G$120:$CE$120)-COUNTA($G$120:BQ$120)+1))*(1+discount_rate),0)</f>
        <v>0</v>
      </c>
      <c r="BR179" s="1" cm="1">
        <f t="array" aca="1" ref="BR179" ca="1">IF(AND($B179=BR$28,$B179=$B180-1),NPV(discount_rate,OFFSET(BR144,,,,COUNTA($G$120:$CE$120)-COUNTA($G$120:BR$120)+1)-OFFSET(BR145,,,,COUNTA($G$120:$CE$120)-COUNTA($G$120:BR$120)+1))*(1+discount_rate),0)</f>
        <v>0</v>
      </c>
      <c r="BS179" s="1" cm="1">
        <f t="array" aca="1" ref="BS179" ca="1">IF(AND($B179=BS$28,$B179=$B180-1),NPV(discount_rate,OFFSET(BS144,,,,COUNTA($G$120:$CE$120)-COUNTA($G$120:BS$120)+1)-OFFSET(BS145,,,,COUNTA($G$120:$CE$120)-COUNTA($G$120:BS$120)+1))*(1+discount_rate),0)</f>
        <v>0</v>
      </c>
      <c r="BT179" s="1" cm="1">
        <f t="array" aca="1" ref="BT179" ca="1">IF(AND($B179=BT$28,$B179=$B180-1),NPV(discount_rate,OFFSET(BT144,,,,COUNTA($G$120:$CE$120)-COUNTA($G$120:BT$120)+1)-OFFSET(BT145,,,,COUNTA($G$120:$CE$120)-COUNTA($G$120:BT$120)+1))*(1+discount_rate),0)</f>
        <v>0</v>
      </c>
      <c r="BU179" s="1" cm="1">
        <f t="array" aca="1" ref="BU179" ca="1">IF(AND($B179=BU$28,$B179=$B180-1),NPV(discount_rate,OFFSET(BU144,,,,COUNTA($G$120:$CE$120)-COUNTA($G$120:BU$120)+1)-OFFSET(BU145,,,,COUNTA($G$120:$CE$120)-COUNTA($G$120:BU$120)+1))*(1+discount_rate),0)</f>
        <v>0</v>
      </c>
      <c r="BV179" s="1" cm="1">
        <f t="array" aca="1" ref="BV179" ca="1">IF(AND($B179=BV$28,$B179=$B180-1),NPV(discount_rate,OFFSET(BV144,,,,COUNTA($G$120:$CE$120)-COUNTA($G$120:BV$120)+1)-OFFSET(BV145,,,,COUNTA($G$120:$CE$120)-COUNTA($G$120:BV$120)+1))*(1+discount_rate),0)</f>
        <v>0</v>
      </c>
      <c r="BW179" s="1" cm="1">
        <f t="array" aca="1" ref="BW179" ca="1">IF(AND($B179=BW$28,$B179=$B180-1),NPV(discount_rate,OFFSET(BW144,,,,COUNTA($G$120:$CE$120)-COUNTA($G$120:BW$120)+1)-OFFSET(BW145,,,,COUNTA($G$120:$CE$120)-COUNTA($G$120:BW$120)+1))*(1+discount_rate),0)</f>
        <v>0</v>
      </c>
      <c r="BX179" s="1" cm="1">
        <f t="array" aca="1" ref="BX179" ca="1">IF(AND($B179=BX$28,$B179=$B180-1),NPV(discount_rate,OFFSET(BX144,,,,COUNTA($G$120:$CE$120)-COUNTA($G$120:BX$120)+1)-OFFSET(BX145,,,,COUNTA($G$120:$CE$120)-COUNTA($G$120:BX$120)+1))*(1+discount_rate),0)</f>
        <v>0</v>
      </c>
      <c r="BY179" s="1" cm="1">
        <f t="array" aca="1" ref="BY179" ca="1">IF(AND($B179=BY$28,$B179=$B180-1),NPV(discount_rate,OFFSET(BY144,,,,COUNTA($G$120:$CE$120)-COUNTA($G$120:BY$120)+1)-OFFSET(BY145,,,,COUNTA($G$120:$CE$120)-COUNTA($G$120:BY$120)+1))*(1+discount_rate),0)</f>
        <v>0</v>
      </c>
      <c r="BZ179" s="1" cm="1">
        <f t="array" aca="1" ref="BZ179" ca="1">IF(AND($B179=BZ$28,$B179=$B180-1),NPV(discount_rate,OFFSET(BZ144,,,,COUNTA($G$120:$CE$120)-COUNTA($G$120:BZ$120)+1)-OFFSET(BZ145,,,,COUNTA($G$120:$CE$120)-COUNTA($G$120:BZ$120)+1))*(1+discount_rate),0)</f>
        <v>0</v>
      </c>
      <c r="CA179" s="1" cm="1">
        <f t="array" aca="1" ref="CA179" ca="1">IF(AND($B179=CA$28,$B179=$B180-1),NPV(discount_rate,OFFSET(CA144,,,,COUNTA($G$120:$CE$120)-COUNTA($G$120:CA$120)+1)-OFFSET(CA145,,,,COUNTA($G$120:$CE$120)-COUNTA($G$120:CA$120)+1))*(1+discount_rate),0)</f>
        <v>0</v>
      </c>
      <c r="CB179" s="1" cm="1">
        <f t="array" aca="1" ref="CB179" ca="1">IF(AND($B179=CB$28,$B179=$B180-1),NPV(discount_rate,OFFSET(CB144,,,,COUNTA($G$120:$CE$120)-COUNTA($G$120:CB$120)+1)-OFFSET(CB145,,,,COUNTA($G$120:$CE$120)-COUNTA($G$120:CB$120)+1))*(1+discount_rate),0)</f>
        <v>0</v>
      </c>
      <c r="CC179" s="1" cm="1">
        <f t="array" aca="1" ref="CC179" ca="1">IF(AND($B179=CC$28,$B179=$B180-1),NPV(discount_rate,OFFSET(CC144,,,,COUNTA($G$120:$CE$120)-COUNTA($G$120:CC$120)+1)-OFFSET(CC145,,,,COUNTA($G$120:$CE$120)-COUNTA($G$120:CC$120)+1))*(1+discount_rate),0)</f>
        <v>0</v>
      </c>
      <c r="CD179" s="1" cm="1">
        <f t="array" aca="1" ref="CD179" ca="1">IF(AND($B179=CD$28,$B179=$B180-1),NPV(discount_rate,OFFSET(CD144,,,,COUNTA($G$120:$CE$120)-COUNTA($G$120:CD$120)+1)-OFFSET(CD145,,,,COUNTA($G$120:$CE$120)-COUNTA($G$120:CD$120)+1))*(1+discount_rate),0)</f>
        <v>0</v>
      </c>
      <c r="CE179" s="1" cm="1">
        <f t="array" aca="1" ref="CE179" ca="1">IF(AND($B179=CE$28,$B179=$B180-1),NPV(discount_rate,OFFSET(CE144,,,,COUNTA($G$120:$CE$120)-COUNTA($G$120:CE$120)+1)-OFFSET(CE145,,,,COUNTA($G$120:$CE$120)-COUNTA($G$120:CE$120)+1))*(1+discount_rate),0)</f>
        <v>0</v>
      </c>
    </row>
    <row r="180" spans="2:83" x14ac:dyDescent="0.35">
      <c r="B180">
        <f t="shared" si="131"/>
        <v>2049</v>
      </c>
      <c r="D180" t="s">
        <v>29</v>
      </c>
      <c r="G180" s="1" cm="1">
        <f t="array" aca="1" ref="G180" ca="1">IF(AND($B180=G$28,$B180=$B181-1),NPV(discount_rate,OFFSET(G145,,,,COUNTA($G$120:$CE$120)-COUNTA($G$120:G$120)+1)-OFFSET(G146,,,,COUNTA($G$120:$CE$120)-COUNTA($G$120:G$120)+1))*(1+discount_rate),0)</f>
        <v>0</v>
      </c>
      <c r="H180" s="1" cm="1">
        <f t="array" aca="1" ref="H180" ca="1">IF(AND($B180=H$28,$B180=$B181-1),NPV(discount_rate,OFFSET(H145,,,,COUNTA($G$120:$CE$120)-COUNTA($G$120:H$120)+1)-OFFSET(H146,,,,COUNTA($G$120:$CE$120)-COUNTA($G$120:H$120)+1))*(1+discount_rate),0)</f>
        <v>0</v>
      </c>
      <c r="I180" s="1" cm="1">
        <f t="array" aca="1" ref="I180" ca="1">IF(AND($B180=I$28,$B180=$B181-1),NPV(discount_rate,OFFSET(I145,,,,COUNTA($G$120:$CE$120)-COUNTA($G$120:I$120)+1)-OFFSET(I146,,,,COUNTA($G$120:$CE$120)-COUNTA($G$120:I$120)+1))*(1+discount_rate),0)</f>
        <v>0</v>
      </c>
      <c r="J180" s="1" cm="1">
        <f t="array" aca="1" ref="J180" ca="1">IF(AND($B180=J$28,$B180=$B181-1),NPV(discount_rate,OFFSET(J145,,,,COUNTA($G$120:$CE$120)-COUNTA($G$120:J$120)+1)-OFFSET(J146,,,,COUNTA($G$120:$CE$120)-COUNTA($G$120:J$120)+1))*(1+discount_rate),0)</f>
        <v>0</v>
      </c>
      <c r="K180" s="1" cm="1">
        <f t="array" aca="1" ref="K180" ca="1">IF(AND($B180=K$28,$B180=$B181-1),NPV(discount_rate,OFFSET(K145,,,,COUNTA($G$120:$CE$120)-COUNTA($G$120:K$120)+1)-OFFSET(K146,,,,COUNTA($G$120:$CE$120)-COUNTA($G$120:K$120)+1))*(1+discount_rate),0)</f>
        <v>0</v>
      </c>
      <c r="L180" s="1" cm="1">
        <f t="array" aca="1" ref="L180" ca="1">IF(AND($B180=L$28,$B180=$B181-1),NPV(discount_rate,OFFSET(L145,,,,COUNTA($G$120:$CE$120)-COUNTA($G$120:L$120)+1)-OFFSET(L146,,,,COUNTA($G$120:$CE$120)-COUNTA($G$120:L$120)+1))*(1+discount_rate),0)</f>
        <v>0</v>
      </c>
      <c r="M180" s="1" cm="1">
        <f t="array" aca="1" ref="M180" ca="1">IF(AND($B180=M$28,$B180=$B181-1),NPV(discount_rate,OFFSET(M145,,,,COUNTA($G$120:$CE$120)-COUNTA($G$120:M$120)+1)-OFFSET(M146,,,,COUNTA($G$120:$CE$120)-COUNTA($G$120:M$120)+1))*(1+discount_rate),0)</f>
        <v>0</v>
      </c>
      <c r="N180" s="1" cm="1">
        <f t="array" aca="1" ref="N180" ca="1">IF(AND($B180=N$28,$B180=$B181-1),NPV(discount_rate,OFFSET(N145,,,,COUNTA($G$120:$CE$120)-COUNTA($G$120:N$120)+1)-OFFSET(N146,,,,COUNTA($G$120:$CE$120)-COUNTA($G$120:N$120)+1))*(1+discount_rate),0)</f>
        <v>0</v>
      </c>
      <c r="O180" s="1" cm="1">
        <f t="array" aca="1" ref="O180" ca="1">IF(AND($B180=O$28,$B180=$B181-1),NPV(discount_rate,OFFSET(O145,,,,COUNTA($G$120:$CE$120)-COUNTA($G$120:O$120)+1)-OFFSET(O146,,,,COUNTA($G$120:$CE$120)-COUNTA($G$120:O$120)+1))*(1+discount_rate),0)</f>
        <v>0</v>
      </c>
      <c r="P180" s="1" cm="1">
        <f t="array" aca="1" ref="P180" ca="1">IF(AND($B180=P$28,$B180=$B181-1),NPV(discount_rate,OFFSET(P145,,,,COUNTA($G$120:$CE$120)-COUNTA($G$120:P$120)+1)-OFFSET(P146,,,,COUNTA($G$120:$CE$120)-COUNTA($G$120:P$120)+1))*(1+discount_rate),0)</f>
        <v>0</v>
      </c>
      <c r="Q180" s="1" cm="1">
        <f t="array" aca="1" ref="Q180" ca="1">IF(AND($B180=Q$28,$B180=$B181-1),NPV(discount_rate,OFFSET(Q145,,,,COUNTA($G$120:$CE$120)-COUNTA($G$120:Q$120)+1)-OFFSET(Q146,,,,COUNTA($G$120:$CE$120)-COUNTA($G$120:Q$120)+1))*(1+discount_rate),0)</f>
        <v>0</v>
      </c>
      <c r="R180" s="1" cm="1">
        <f t="array" aca="1" ref="R180" ca="1">IF(AND($B180=R$28,$B180=$B181-1),NPV(discount_rate,OFFSET(R145,,,,COUNTA($G$120:$CE$120)-COUNTA($G$120:R$120)+1)-OFFSET(R146,,,,COUNTA($G$120:$CE$120)-COUNTA($G$120:R$120)+1))*(1+discount_rate),0)</f>
        <v>0</v>
      </c>
      <c r="S180" s="1" cm="1">
        <f t="array" aca="1" ref="S180" ca="1">IF(AND($B180=S$28,$B180=$B181-1),NPV(discount_rate,OFFSET(S145,,,,COUNTA($G$120:$CE$120)-COUNTA($G$120:S$120)+1)-OFFSET(S146,,,,COUNTA($G$120:$CE$120)-COUNTA($G$120:S$120)+1))*(1+discount_rate),0)</f>
        <v>0</v>
      </c>
      <c r="T180" s="1" cm="1">
        <f t="array" aca="1" ref="T180" ca="1">IF(AND($B180=T$28,$B180=$B181-1),NPV(discount_rate,OFFSET(T145,,,,COUNTA($G$120:$CE$120)-COUNTA($G$120:T$120)+1)-OFFSET(T146,,,,COUNTA($G$120:$CE$120)-COUNTA($G$120:T$120)+1))*(1+discount_rate),0)</f>
        <v>0</v>
      </c>
      <c r="U180" s="1" cm="1">
        <f t="array" aca="1" ref="U180" ca="1">IF(AND($B180=U$28,$B180=$B181-1),NPV(discount_rate,OFFSET(U145,,,,COUNTA($G$120:$CE$120)-COUNTA($G$120:U$120)+1)-OFFSET(U146,,,,COUNTA($G$120:$CE$120)-COUNTA($G$120:U$120)+1))*(1+discount_rate),0)</f>
        <v>0</v>
      </c>
      <c r="V180" s="1" cm="1">
        <f t="array" aca="1" ref="V180" ca="1">IF(AND($B180=V$28,$B180=$B181-1),NPV(discount_rate,OFFSET(V145,,,,COUNTA($G$120:$CE$120)-COUNTA($G$120:V$120)+1)-OFFSET(V146,,,,COUNTA($G$120:$CE$120)-COUNTA($G$120:V$120)+1))*(1+discount_rate),0)</f>
        <v>0</v>
      </c>
      <c r="W180" s="1" cm="1">
        <f t="array" aca="1" ref="W180" ca="1">IF(AND($B180=W$28,$B180=$B181-1),NPV(discount_rate,OFFSET(W145,,,,COUNTA($G$120:$CE$120)-COUNTA($G$120:W$120)+1)-OFFSET(W146,,,,COUNTA($G$120:$CE$120)-COUNTA($G$120:W$120)+1))*(1+discount_rate),0)</f>
        <v>0</v>
      </c>
      <c r="X180" s="1" cm="1">
        <f t="array" aca="1" ref="X180" ca="1">IF(AND($B180=X$28,$B180=$B181-1),NPV(discount_rate,OFFSET(X145,,,,COUNTA($G$120:$CE$120)-COUNTA($G$120:X$120)+1)-OFFSET(X146,,,,COUNTA($G$120:$CE$120)-COUNTA($G$120:X$120)+1))*(1+discount_rate),0)</f>
        <v>0</v>
      </c>
      <c r="Y180" s="1" cm="1">
        <f t="array" aca="1" ref="Y180" ca="1">IF(AND($B180=Y$28,$B180=$B181-1),NPV(discount_rate,OFFSET(Y145,,,,COUNTA($G$120:$CE$120)-COUNTA($G$120:Y$120)+1)-OFFSET(Y146,,,,COUNTA($G$120:$CE$120)-COUNTA($G$120:Y$120)+1))*(1+discount_rate),0)</f>
        <v>0</v>
      </c>
      <c r="Z180" s="1" cm="1">
        <f t="array" aca="1" ref="Z180" ca="1">IF(AND($B180=Z$28,$B180=$B181-1),NPV(discount_rate,OFFSET(Z145,,,,COUNTA($G$120:$CE$120)-COUNTA($G$120:Z$120)+1)-OFFSET(Z146,,,,COUNTA($G$120:$CE$120)-COUNTA($G$120:Z$120)+1))*(1+discount_rate),0)</f>
        <v>0</v>
      </c>
      <c r="AA180" s="1" cm="1">
        <f t="array" aca="1" ref="AA180" ca="1">IF(AND($B180=AA$28,$B180=$B181-1),NPV(discount_rate,OFFSET(AA145,,,,COUNTA($G$120:$CE$120)-COUNTA($G$120:AA$120)+1)-OFFSET(AA146,,,,COUNTA($G$120:$CE$120)-COUNTA($G$120:AA$120)+1))*(1+discount_rate),0)</f>
        <v>0</v>
      </c>
      <c r="AB180" s="1" cm="1">
        <f t="array" aca="1" ref="AB180" ca="1">IF(AND($B180=AB$28,$B180=$B181-1),NPV(discount_rate,OFFSET(AB145,,,,COUNTA($G$120:$CE$120)-COUNTA($G$120:AB$120)+1)-OFFSET(AB146,,,,COUNTA($G$120:$CE$120)-COUNTA($G$120:AB$120)+1))*(1+discount_rate),0)</f>
        <v>0</v>
      </c>
      <c r="AC180" s="1" cm="1">
        <f t="array" aca="1" ref="AC180" ca="1">IF(AND($B180=AC$28,$B180=$B181-1),NPV(discount_rate,OFFSET(AC145,,,,COUNTA($G$120:$CE$120)-COUNTA($G$120:AC$120)+1)-OFFSET(AC146,,,,COUNTA($G$120:$CE$120)-COUNTA($G$120:AC$120)+1))*(1+discount_rate),0)</f>
        <v>0</v>
      </c>
      <c r="AD180" s="1" cm="1">
        <f t="array" aca="1" ref="AD180" ca="1">IF(AND($B180=AD$28,$B180=$B181-1),NPV(discount_rate,OFFSET(AD145,,,,COUNTA($G$120:$CE$120)-COUNTA($G$120:AD$120)+1)-OFFSET(AD146,,,,COUNTA($G$120:$CE$120)-COUNTA($G$120:AD$120)+1))*(1+discount_rate),0)</f>
        <v>0</v>
      </c>
      <c r="AE180" s="1" cm="1">
        <f t="array" aca="1" ref="AE180" ca="1">IF(AND($B180=AE$28,$B180=$B181-1),NPV(discount_rate,OFFSET(AE145,,,,COUNTA($G$120:$CE$120)-COUNTA($G$120:AE$120)+1)-OFFSET(AE146,,,,COUNTA($G$120:$CE$120)-COUNTA($G$120:AE$120)+1))*(1+discount_rate),0)</f>
        <v>0</v>
      </c>
      <c r="AF180" s="1" cm="1">
        <f t="array" aca="1" ref="AF180" ca="1">IF(AND($B180=AF$28,$B180=$B181-1),NPV(discount_rate,OFFSET(AF145,,,,COUNTA($G$120:$CE$120)-COUNTA($G$120:AF$120)+1)-OFFSET(AF146,,,,COUNTA($G$120:$CE$120)-COUNTA($G$120:AF$120)+1))*(1+discount_rate),0)</f>
        <v>378.28212554345703</v>
      </c>
      <c r="AG180" s="1" cm="1">
        <f t="array" aca="1" ref="AG180" ca="1">IF(AND($B180=AG$28,$B180=$B181-1),NPV(discount_rate,OFFSET(AG145,,,,COUNTA($G$120:$CE$120)-COUNTA($G$120:AG$120)+1)-OFFSET(AG146,,,,COUNTA($G$120:$CE$120)-COUNTA($G$120:AG$120)+1))*(1+discount_rate),0)</f>
        <v>0</v>
      </c>
      <c r="AH180" s="1" cm="1">
        <f t="array" aca="1" ref="AH180" ca="1">IF(AND($B180=AH$28,$B180=$B181-1),NPV(discount_rate,OFFSET(AH145,,,,COUNTA($G$120:$CE$120)-COUNTA($G$120:AH$120)+1)-OFFSET(AH146,,,,COUNTA($G$120:$CE$120)-COUNTA($G$120:AH$120)+1))*(1+discount_rate),0)</f>
        <v>0</v>
      </c>
      <c r="AI180" s="1" cm="1">
        <f t="array" aca="1" ref="AI180" ca="1">IF(AND($B180=AI$28,$B180=$B181-1),NPV(discount_rate,OFFSET(AI145,,,,COUNTA($G$120:$CE$120)-COUNTA($G$120:AI$120)+1)-OFFSET(AI146,,,,COUNTA($G$120:$CE$120)-COUNTA($G$120:AI$120)+1))*(1+discount_rate),0)</f>
        <v>0</v>
      </c>
      <c r="AJ180" s="1" cm="1">
        <f t="array" aca="1" ref="AJ180" ca="1">IF(AND($B180=AJ$28,$B180=$B181-1),NPV(discount_rate,OFFSET(AJ145,,,,COUNTA($G$120:$CE$120)-COUNTA($G$120:AJ$120)+1)-OFFSET(AJ146,,,,COUNTA($G$120:$CE$120)-COUNTA($G$120:AJ$120)+1))*(1+discount_rate),0)</f>
        <v>0</v>
      </c>
      <c r="AK180" s="1" cm="1">
        <f t="array" aca="1" ref="AK180" ca="1">IF(AND($B180=AK$28,$B180=$B181-1),NPV(discount_rate,OFFSET(AK145,,,,COUNTA($G$120:$CE$120)-COUNTA($G$120:AK$120)+1)-OFFSET(AK146,,,,COUNTA($G$120:$CE$120)-COUNTA($G$120:AK$120)+1))*(1+discount_rate),0)</f>
        <v>0</v>
      </c>
      <c r="AL180" s="1" cm="1">
        <f t="array" aca="1" ref="AL180" ca="1">IF(AND($B180=AL$28,$B180=$B181-1),NPV(discount_rate,OFFSET(AL145,,,,COUNTA($G$120:$CE$120)-COUNTA($G$120:AL$120)+1)-OFFSET(AL146,,,,COUNTA($G$120:$CE$120)-COUNTA($G$120:AL$120)+1))*(1+discount_rate),0)</f>
        <v>0</v>
      </c>
      <c r="AM180" s="1" cm="1">
        <f t="array" aca="1" ref="AM180" ca="1">IF(AND($B180=AM$28,$B180=$B181-1),NPV(discount_rate,OFFSET(AM145,,,,COUNTA($G$120:$CE$120)-COUNTA($G$120:AM$120)+1)-OFFSET(AM146,,,,COUNTA($G$120:$CE$120)-COUNTA($G$120:AM$120)+1))*(1+discount_rate),0)</f>
        <v>0</v>
      </c>
      <c r="AN180" s="1" cm="1">
        <f t="array" aca="1" ref="AN180" ca="1">IF(AND($B180=AN$28,$B180=$B181-1),NPV(discount_rate,OFFSET(AN145,,,,COUNTA($G$120:$CE$120)-COUNTA($G$120:AN$120)+1)-OFFSET(AN146,,,,COUNTA($G$120:$CE$120)-COUNTA($G$120:AN$120)+1))*(1+discount_rate),0)</f>
        <v>0</v>
      </c>
      <c r="AO180" s="1" cm="1">
        <f t="array" aca="1" ref="AO180" ca="1">IF(AND($B180=AO$28,$B180=$B181-1),NPV(discount_rate,OFFSET(AO145,,,,COUNTA($G$120:$CE$120)-COUNTA($G$120:AO$120)+1)-OFFSET(AO146,,,,COUNTA($G$120:$CE$120)-COUNTA($G$120:AO$120)+1))*(1+discount_rate),0)</f>
        <v>0</v>
      </c>
      <c r="AP180" s="1" cm="1">
        <f t="array" aca="1" ref="AP180" ca="1">IF(AND($B180=AP$28,$B180=$B181-1),NPV(discount_rate,OFFSET(AP145,,,,COUNTA($G$120:$CE$120)-COUNTA($G$120:AP$120)+1)-OFFSET(AP146,,,,COUNTA($G$120:$CE$120)-COUNTA($G$120:AP$120)+1))*(1+discount_rate),0)</f>
        <v>0</v>
      </c>
      <c r="AQ180" s="1" cm="1">
        <f t="array" aca="1" ref="AQ180" ca="1">IF(AND($B180=AQ$28,$B180=$B181-1),NPV(discount_rate,OFFSET(AQ145,,,,COUNTA($G$120:$CE$120)-COUNTA($G$120:AQ$120)+1)-OFFSET(AQ146,,,,COUNTA($G$120:$CE$120)-COUNTA($G$120:AQ$120)+1))*(1+discount_rate),0)</f>
        <v>0</v>
      </c>
      <c r="AR180" s="1" cm="1">
        <f t="array" aca="1" ref="AR180" ca="1">IF(AND($B180=AR$28,$B180=$B181-1),NPV(discount_rate,OFFSET(AR145,,,,COUNTA($G$120:$CE$120)-COUNTA($G$120:AR$120)+1)-OFFSET(AR146,,,,COUNTA($G$120:$CE$120)-COUNTA($G$120:AR$120)+1))*(1+discount_rate),0)</f>
        <v>0</v>
      </c>
      <c r="AS180" s="1" cm="1">
        <f t="array" aca="1" ref="AS180" ca="1">IF(AND($B180=AS$28,$B180=$B181-1),NPV(discount_rate,OFFSET(AS145,,,,COUNTA($G$120:$CE$120)-COUNTA($G$120:AS$120)+1)-OFFSET(AS146,,,,COUNTA($G$120:$CE$120)-COUNTA($G$120:AS$120)+1))*(1+discount_rate),0)</f>
        <v>0</v>
      </c>
      <c r="AT180" s="1" cm="1">
        <f t="array" aca="1" ref="AT180" ca="1">IF(AND($B180=AT$28,$B180=$B181-1),NPV(discount_rate,OFFSET(AT145,,,,COUNTA($G$120:$CE$120)-COUNTA($G$120:AT$120)+1)-OFFSET(AT146,,,,COUNTA($G$120:$CE$120)-COUNTA($G$120:AT$120)+1))*(1+discount_rate),0)</f>
        <v>0</v>
      </c>
      <c r="AU180" s="1" cm="1">
        <f t="array" aca="1" ref="AU180" ca="1">IF(AND($B180=AU$28,$B180=$B181-1),NPV(discount_rate,OFFSET(AU145,,,,COUNTA($G$120:$CE$120)-COUNTA($G$120:AU$120)+1)-OFFSET(AU146,,,,COUNTA($G$120:$CE$120)-COUNTA($G$120:AU$120)+1))*(1+discount_rate),0)</f>
        <v>0</v>
      </c>
      <c r="AV180" s="1" cm="1">
        <f t="array" aca="1" ref="AV180" ca="1">IF(AND($B180=AV$28,$B180=$B181-1),NPV(discount_rate,OFFSET(AV145,,,,COUNTA($G$120:$CE$120)-COUNTA($G$120:AV$120)+1)-OFFSET(AV146,,,,COUNTA($G$120:$CE$120)-COUNTA($G$120:AV$120)+1))*(1+discount_rate),0)</f>
        <v>0</v>
      </c>
      <c r="AW180" s="1" cm="1">
        <f t="array" aca="1" ref="AW180" ca="1">IF(AND($B180=AW$28,$B180=$B181-1),NPV(discount_rate,OFFSET(AW145,,,,COUNTA($G$120:$CE$120)-COUNTA($G$120:AW$120)+1)-OFFSET(AW146,,,,COUNTA($G$120:$CE$120)-COUNTA($G$120:AW$120)+1))*(1+discount_rate),0)</f>
        <v>0</v>
      </c>
      <c r="AX180" s="1" cm="1">
        <f t="array" aca="1" ref="AX180" ca="1">IF(AND($B180=AX$28,$B180=$B181-1),NPV(discount_rate,OFFSET(AX145,,,,COUNTA($G$120:$CE$120)-COUNTA($G$120:AX$120)+1)-OFFSET(AX146,,,,COUNTA($G$120:$CE$120)-COUNTA($G$120:AX$120)+1))*(1+discount_rate),0)</f>
        <v>0</v>
      </c>
      <c r="AY180" s="1" cm="1">
        <f t="array" aca="1" ref="AY180" ca="1">IF(AND($B180=AY$28,$B180=$B181-1),NPV(discount_rate,OFFSET(AY145,,,,COUNTA($G$120:$CE$120)-COUNTA($G$120:AY$120)+1)-OFFSET(AY146,,,,COUNTA($G$120:$CE$120)-COUNTA($G$120:AY$120)+1))*(1+discount_rate),0)</f>
        <v>0</v>
      </c>
      <c r="AZ180" s="1" cm="1">
        <f t="array" aca="1" ref="AZ180" ca="1">IF(AND($B180=AZ$28,$B180=$B181-1),NPV(discount_rate,OFFSET(AZ145,,,,COUNTA($G$120:$CE$120)-COUNTA($G$120:AZ$120)+1)-OFFSET(AZ146,,,,COUNTA($G$120:$CE$120)-COUNTA($G$120:AZ$120)+1))*(1+discount_rate),0)</f>
        <v>0</v>
      </c>
      <c r="BA180" s="1" cm="1">
        <f t="array" aca="1" ref="BA180" ca="1">IF(AND($B180=BA$28,$B180=$B181-1),NPV(discount_rate,OFFSET(BA145,,,,COUNTA($G$120:$CE$120)-COUNTA($G$120:BA$120)+1)-OFFSET(BA146,,,,COUNTA($G$120:$CE$120)-COUNTA($G$120:BA$120)+1))*(1+discount_rate),0)</f>
        <v>0</v>
      </c>
      <c r="BB180" s="1" cm="1">
        <f t="array" aca="1" ref="BB180" ca="1">IF(AND($B180=BB$28,$B180=$B181-1),NPV(discount_rate,OFFSET(BB145,,,,COUNTA($G$120:$CE$120)-COUNTA($G$120:BB$120)+1)-OFFSET(BB146,,,,COUNTA($G$120:$CE$120)-COUNTA($G$120:BB$120)+1))*(1+discount_rate),0)</f>
        <v>0</v>
      </c>
      <c r="BC180" s="1" cm="1">
        <f t="array" aca="1" ref="BC180" ca="1">IF(AND($B180=BC$28,$B180=$B181-1),NPV(discount_rate,OFFSET(BC145,,,,COUNTA($G$120:$CE$120)-COUNTA($G$120:BC$120)+1)-OFFSET(BC146,,,,COUNTA($G$120:$CE$120)-COUNTA($G$120:BC$120)+1))*(1+discount_rate),0)</f>
        <v>0</v>
      </c>
      <c r="BD180" s="1" cm="1">
        <f t="array" aca="1" ref="BD180" ca="1">IF(AND($B180=BD$28,$B180=$B181-1),NPV(discount_rate,OFFSET(BD145,,,,COUNTA($G$120:$CE$120)-COUNTA($G$120:BD$120)+1)-OFFSET(BD146,,,,COUNTA($G$120:$CE$120)-COUNTA($G$120:BD$120)+1))*(1+discount_rate),0)</f>
        <v>0</v>
      </c>
      <c r="BE180" s="1" cm="1">
        <f t="array" aca="1" ref="BE180" ca="1">IF(AND($B180=BE$28,$B180=$B181-1),NPV(discount_rate,OFFSET(BE145,,,,COUNTA($G$120:$CE$120)-COUNTA($G$120:BE$120)+1)-OFFSET(BE146,,,,COUNTA($G$120:$CE$120)-COUNTA($G$120:BE$120)+1))*(1+discount_rate),0)</f>
        <v>0</v>
      </c>
      <c r="BF180" s="1" cm="1">
        <f t="array" aca="1" ref="BF180" ca="1">IF(AND($B180=BF$28,$B180=$B181-1),NPV(discount_rate,OFFSET(BF145,,,,COUNTA($G$120:$CE$120)-COUNTA($G$120:BF$120)+1)-OFFSET(BF146,,,,COUNTA($G$120:$CE$120)-COUNTA($G$120:BF$120)+1))*(1+discount_rate),0)</f>
        <v>0</v>
      </c>
      <c r="BG180" s="1" cm="1">
        <f t="array" aca="1" ref="BG180" ca="1">IF(AND($B180=BG$28,$B180=$B181-1),NPV(discount_rate,OFFSET(BG145,,,,COUNTA($G$120:$CE$120)-COUNTA($G$120:BG$120)+1)-OFFSET(BG146,,,,COUNTA($G$120:$CE$120)-COUNTA($G$120:BG$120)+1))*(1+discount_rate),0)</f>
        <v>0</v>
      </c>
      <c r="BH180" s="1" cm="1">
        <f t="array" aca="1" ref="BH180" ca="1">IF(AND($B180=BH$28,$B180=$B181-1),NPV(discount_rate,OFFSET(BH145,,,,COUNTA($G$120:$CE$120)-COUNTA($G$120:BH$120)+1)-OFFSET(BH146,,,,COUNTA($G$120:$CE$120)-COUNTA($G$120:BH$120)+1))*(1+discount_rate),0)</f>
        <v>0</v>
      </c>
      <c r="BI180" s="1" cm="1">
        <f t="array" aca="1" ref="BI180" ca="1">IF(AND($B180=BI$28,$B180=$B181-1),NPV(discount_rate,OFFSET(BI145,,,,COUNTA($G$120:$CE$120)-COUNTA($G$120:BI$120)+1)-OFFSET(BI146,,,,COUNTA($G$120:$CE$120)-COUNTA($G$120:BI$120)+1))*(1+discount_rate),0)</f>
        <v>0</v>
      </c>
      <c r="BJ180" s="1" cm="1">
        <f t="array" aca="1" ref="BJ180" ca="1">IF(AND($B180=BJ$28,$B180=$B181-1),NPV(discount_rate,OFFSET(BJ145,,,,COUNTA($G$120:$CE$120)-COUNTA($G$120:BJ$120)+1)-OFFSET(BJ146,,,,COUNTA($G$120:$CE$120)-COUNTA($G$120:BJ$120)+1))*(1+discount_rate),0)</f>
        <v>0</v>
      </c>
      <c r="BK180" s="1" cm="1">
        <f t="array" aca="1" ref="BK180" ca="1">IF(AND($B180=BK$28,$B180=$B181-1),NPV(discount_rate,OFFSET(BK145,,,,COUNTA($G$120:$CE$120)-COUNTA($G$120:BK$120)+1)-OFFSET(BK146,,,,COUNTA($G$120:$CE$120)-COUNTA($G$120:BK$120)+1))*(1+discount_rate),0)</f>
        <v>0</v>
      </c>
      <c r="BL180" s="1" cm="1">
        <f t="array" aca="1" ref="BL180" ca="1">IF(AND($B180=BL$28,$B180=$B181-1),NPV(discount_rate,OFFSET(BL145,,,,COUNTA($G$120:$CE$120)-COUNTA($G$120:BL$120)+1)-OFFSET(BL146,,,,COUNTA($G$120:$CE$120)-COUNTA($G$120:BL$120)+1))*(1+discount_rate),0)</f>
        <v>0</v>
      </c>
      <c r="BM180" s="1" cm="1">
        <f t="array" aca="1" ref="BM180" ca="1">IF(AND($B180=BM$28,$B180=$B181-1),NPV(discount_rate,OFFSET(BM145,,,,COUNTA($G$120:$CE$120)-COUNTA($G$120:BM$120)+1)-OFFSET(BM146,,,,COUNTA($G$120:$CE$120)-COUNTA($G$120:BM$120)+1))*(1+discount_rate),0)</f>
        <v>0</v>
      </c>
      <c r="BN180" s="1" cm="1">
        <f t="array" aca="1" ref="BN180" ca="1">IF(AND($B180=BN$28,$B180=$B181-1),NPV(discount_rate,OFFSET(BN145,,,,COUNTA($G$120:$CE$120)-COUNTA($G$120:BN$120)+1)-OFFSET(BN146,,,,COUNTA($G$120:$CE$120)-COUNTA($G$120:BN$120)+1))*(1+discount_rate),0)</f>
        <v>0</v>
      </c>
      <c r="BO180" s="1" cm="1">
        <f t="array" aca="1" ref="BO180" ca="1">IF(AND($B180=BO$28,$B180=$B181-1),NPV(discount_rate,OFFSET(BO145,,,,COUNTA($G$120:$CE$120)-COUNTA($G$120:BO$120)+1)-OFFSET(BO146,,,,COUNTA($G$120:$CE$120)-COUNTA($G$120:BO$120)+1))*(1+discount_rate),0)</f>
        <v>0</v>
      </c>
      <c r="BP180" s="1" cm="1">
        <f t="array" aca="1" ref="BP180" ca="1">IF(AND($B180=BP$28,$B180=$B181-1),NPV(discount_rate,OFFSET(BP145,,,,COUNTA($G$120:$CE$120)-COUNTA($G$120:BP$120)+1)-OFFSET(BP146,,,,COUNTA($G$120:$CE$120)-COUNTA($G$120:BP$120)+1))*(1+discount_rate),0)</f>
        <v>0</v>
      </c>
      <c r="BQ180" s="1" cm="1">
        <f t="array" aca="1" ref="BQ180" ca="1">IF(AND($B180=BQ$28,$B180=$B181-1),NPV(discount_rate,OFFSET(BQ145,,,,COUNTA($G$120:$CE$120)-COUNTA($G$120:BQ$120)+1)-OFFSET(BQ146,,,,COUNTA($G$120:$CE$120)-COUNTA($G$120:BQ$120)+1))*(1+discount_rate),0)</f>
        <v>0</v>
      </c>
      <c r="BR180" s="1" cm="1">
        <f t="array" aca="1" ref="BR180" ca="1">IF(AND($B180=BR$28,$B180=$B181-1),NPV(discount_rate,OFFSET(BR145,,,,COUNTA($G$120:$CE$120)-COUNTA($G$120:BR$120)+1)-OFFSET(BR146,,,,COUNTA($G$120:$CE$120)-COUNTA($G$120:BR$120)+1))*(1+discount_rate),0)</f>
        <v>0</v>
      </c>
      <c r="BS180" s="1" cm="1">
        <f t="array" aca="1" ref="BS180" ca="1">IF(AND($B180=BS$28,$B180=$B181-1),NPV(discount_rate,OFFSET(BS145,,,,COUNTA($G$120:$CE$120)-COUNTA($G$120:BS$120)+1)-OFFSET(BS146,,,,COUNTA($G$120:$CE$120)-COUNTA($G$120:BS$120)+1))*(1+discount_rate),0)</f>
        <v>0</v>
      </c>
      <c r="BT180" s="1" cm="1">
        <f t="array" aca="1" ref="BT180" ca="1">IF(AND($B180=BT$28,$B180=$B181-1),NPV(discount_rate,OFFSET(BT145,,,,COUNTA($G$120:$CE$120)-COUNTA($G$120:BT$120)+1)-OFFSET(BT146,,,,COUNTA($G$120:$CE$120)-COUNTA($G$120:BT$120)+1))*(1+discount_rate),0)</f>
        <v>0</v>
      </c>
      <c r="BU180" s="1" cm="1">
        <f t="array" aca="1" ref="BU180" ca="1">IF(AND($B180=BU$28,$B180=$B181-1),NPV(discount_rate,OFFSET(BU145,,,,COUNTA($G$120:$CE$120)-COUNTA($G$120:BU$120)+1)-OFFSET(BU146,,,,COUNTA($G$120:$CE$120)-COUNTA($G$120:BU$120)+1))*(1+discount_rate),0)</f>
        <v>0</v>
      </c>
      <c r="BV180" s="1" cm="1">
        <f t="array" aca="1" ref="BV180" ca="1">IF(AND($B180=BV$28,$B180=$B181-1),NPV(discount_rate,OFFSET(BV145,,,,COUNTA($G$120:$CE$120)-COUNTA($G$120:BV$120)+1)-OFFSET(BV146,,,,COUNTA($G$120:$CE$120)-COUNTA($G$120:BV$120)+1))*(1+discount_rate),0)</f>
        <v>0</v>
      </c>
      <c r="BW180" s="1" cm="1">
        <f t="array" aca="1" ref="BW180" ca="1">IF(AND($B180=BW$28,$B180=$B181-1),NPV(discount_rate,OFFSET(BW145,,,,COUNTA($G$120:$CE$120)-COUNTA($G$120:BW$120)+1)-OFFSET(BW146,,,,COUNTA($G$120:$CE$120)-COUNTA($G$120:BW$120)+1))*(1+discount_rate),0)</f>
        <v>0</v>
      </c>
      <c r="BX180" s="1" cm="1">
        <f t="array" aca="1" ref="BX180" ca="1">IF(AND($B180=BX$28,$B180=$B181-1),NPV(discount_rate,OFFSET(BX145,,,,COUNTA($G$120:$CE$120)-COUNTA($G$120:BX$120)+1)-OFFSET(BX146,,,,COUNTA($G$120:$CE$120)-COUNTA($G$120:BX$120)+1))*(1+discount_rate),0)</f>
        <v>0</v>
      </c>
      <c r="BY180" s="1" cm="1">
        <f t="array" aca="1" ref="BY180" ca="1">IF(AND($B180=BY$28,$B180=$B181-1),NPV(discount_rate,OFFSET(BY145,,,,COUNTA($G$120:$CE$120)-COUNTA($G$120:BY$120)+1)-OFFSET(BY146,,,,COUNTA($G$120:$CE$120)-COUNTA($G$120:BY$120)+1))*(1+discount_rate),0)</f>
        <v>0</v>
      </c>
      <c r="BZ180" s="1" cm="1">
        <f t="array" aca="1" ref="BZ180" ca="1">IF(AND($B180=BZ$28,$B180=$B181-1),NPV(discount_rate,OFFSET(BZ145,,,,COUNTA($G$120:$CE$120)-COUNTA($G$120:BZ$120)+1)-OFFSET(BZ146,,,,COUNTA($G$120:$CE$120)-COUNTA($G$120:BZ$120)+1))*(1+discount_rate),0)</f>
        <v>0</v>
      </c>
      <c r="CA180" s="1" cm="1">
        <f t="array" aca="1" ref="CA180" ca="1">IF(AND($B180=CA$28,$B180=$B181-1),NPV(discount_rate,OFFSET(CA145,,,,COUNTA($G$120:$CE$120)-COUNTA($G$120:CA$120)+1)-OFFSET(CA146,,,,COUNTA($G$120:$CE$120)-COUNTA($G$120:CA$120)+1))*(1+discount_rate),0)</f>
        <v>0</v>
      </c>
      <c r="CB180" s="1" cm="1">
        <f t="array" aca="1" ref="CB180" ca="1">IF(AND($B180=CB$28,$B180=$B181-1),NPV(discount_rate,OFFSET(CB145,,,,COUNTA($G$120:$CE$120)-COUNTA($G$120:CB$120)+1)-OFFSET(CB146,,,,COUNTA($G$120:$CE$120)-COUNTA($G$120:CB$120)+1))*(1+discount_rate),0)</f>
        <v>0</v>
      </c>
      <c r="CC180" s="1" cm="1">
        <f t="array" aca="1" ref="CC180" ca="1">IF(AND($B180=CC$28,$B180=$B181-1),NPV(discount_rate,OFFSET(CC145,,,,COUNTA($G$120:$CE$120)-COUNTA($G$120:CC$120)+1)-OFFSET(CC146,,,,COUNTA($G$120:$CE$120)-COUNTA($G$120:CC$120)+1))*(1+discount_rate),0)</f>
        <v>0</v>
      </c>
      <c r="CD180" s="1" cm="1">
        <f t="array" aca="1" ref="CD180" ca="1">IF(AND($B180=CD$28,$B180=$B181-1),NPV(discount_rate,OFFSET(CD145,,,,COUNTA($G$120:$CE$120)-COUNTA($G$120:CD$120)+1)-OFFSET(CD146,,,,COUNTA($G$120:$CE$120)-COUNTA($G$120:CD$120)+1))*(1+discount_rate),0)</f>
        <v>0</v>
      </c>
      <c r="CE180" s="1" cm="1">
        <f t="array" aca="1" ref="CE180" ca="1">IF(AND($B180=CE$28,$B180=$B181-1),NPV(discount_rate,OFFSET(CE145,,,,COUNTA($G$120:$CE$120)-COUNTA($G$120:CE$120)+1)-OFFSET(CE146,,,,COUNTA($G$120:$CE$120)-COUNTA($G$120:CE$120)+1))*(1+discount_rate),0)</f>
        <v>0</v>
      </c>
    </row>
    <row r="181" spans="2:83" x14ac:dyDescent="0.35">
      <c r="B181">
        <f t="shared" si="131"/>
        <v>2050</v>
      </c>
      <c r="D181" t="s">
        <v>29</v>
      </c>
      <c r="G181" s="1" cm="1">
        <f t="array" aca="1" ref="G181" ca="1">IF(AND($B181=G$28,$B181=$B182-1),NPV(discount_rate,OFFSET(G146,,,,COUNTA($G$120:$CE$120)-COUNTA($G$120:G$120)+1)-OFFSET(G147,,,,COUNTA($G$120:$CE$120)-COUNTA($G$120:G$120)+1))*(1+discount_rate),0)</f>
        <v>0</v>
      </c>
      <c r="H181" s="1" cm="1">
        <f t="array" aca="1" ref="H181" ca="1">IF(AND($B181=H$28,$B181=$B182-1),NPV(discount_rate,OFFSET(H146,,,,COUNTA($G$120:$CE$120)-COUNTA($G$120:H$120)+1)-OFFSET(H147,,,,COUNTA($G$120:$CE$120)-COUNTA($G$120:H$120)+1))*(1+discount_rate),0)</f>
        <v>0</v>
      </c>
      <c r="I181" s="1" cm="1">
        <f t="array" aca="1" ref="I181" ca="1">IF(AND($B181=I$28,$B181=$B182-1),NPV(discount_rate,OFFSET(I146,,,,COUNTA($G$120:$CE$120)-COUNTA($G$120:I$120)+1)-OFFSET(I147,,,,COUNTA($G$120:$CE$120)-COUNTA($G$120:I$120)+1))*(1+discount_rate),0)</f>
        <v>0</v>
      </c>
      <c r="J181" s="1" cm="1">
        <f t="array" aca="1" ref="J181" ca="1">IF(AND($B181=J$28,$B181=$B182-1),NPV(discount_rate,OFFSET(J146,,,,COUNTA($G$120:$CE$120)-COUNTA($G$120:J$120)+1)-OFFSET(J147,,,,COUNTA($G$120:$CE$120)-COUNTA($G$120:J$120)+1))*(1+discount_rate),0)</f>
        <v>0</v>
      </c>
      <c r="K181" s="1" cm="1">
        <f t="array" aca="1" ref="K181" ca="1">IF(AND($B181=K$28,$B181=$B182-1),NPV(discount_rate,OFFSET(K146,,,,COUNTA($G$120:$CE$120)-COUNTA($G$120:K$120)+1)-OFFSET(K147,,,,COUNTA($G$120:$CE$120)-COUNTA($G$120:K$120)+1))*(1+discount_rate),0)</f>
        <v>0</v>
      </c>
      <c r="L181" s="1" cm="1">
        <f t="array" aca="1" ref="L181" ca="1">IF(AND($B181=L$28,$B181=$B182-1),NPV(discount_rate,OFFSET(L146,,,,COUNTA($G$120:$CE$120)-COUNTA($G$120:L$120)+1)-OFFSET(L147,,,,COUNTA($G$120:$CE$120)-COUNTA($G$120:L$120)+1))*(1+discount_rate),0)</f>
        <v>0</v>
      </c>
      <c r="M181" s="1" cm="1">
        <f t="array" aca="1" ref="M181" ca="1">IF(AND($B181=M$28,$B181=$B182-1),NPV(discount_rate,OFFSET(M146,,,,COUNTA($G$120:$CE$120)-COUNTA($G$120:M$120)+1)-OFFSET(M147,,,,COUNTA($G$120:$CE$120)-COUNTA($G$120:M$120)+1))*(1+discount_rate),0)</f>
        <v>0</v>
      </c>
      <c r="N181" s="1" cm="1">
        <f t="array" aca="1" ref="N181" ca="1">IF(AND($B181=N$28,$B181=$B182-1),NPV(discount_rate,OFFSET(N146,,,,COUNTA($G$120:$CE$120)-COUNTA($G$120:N$120)+1)-OFFSET(N147,,,,COUNTA($G$120:$CE$120)-COUNTA($G$120:N$120)+1))*(1+discount_rate),0)</f>
        <v>0</v>
      </c>
      <c r="O181" s="1" cm="1">
        <f t="array" aca="1" ref="O181" ca="1">IF(AND($B181=O$28,$B181=$B182-1),NPV(discount_rate,OFFSET(O146,,,,COUNTA($G$120:$CE$120)-COUNTA($G$120:O$120)+1)-OFFSET(O147,,,,COUNTA($G$120:$CE$120)-COUNTA($G$120:O$120)+1))*(1+discount_rate),0)</f>
        <v>0</v>
      </c>
      <c r="P181" s="1" cm="1">
        <f t="array" aca="1" ref="P181" ca="1">IF(AND($B181=P$28,$B181=$B182-1),NPV(discount_rate,OFFSET(P146,,,,COUNTA($G$120:$CE$120)-COUNTA($G$120:P$120)+1)-OFFSET(P147,,,,COUNTA($G$120:$CE$120)-COUNTA($G$120:P$120)+1))*(1+discount_rate),0)</f>
        <v>0</v>
      </c>
      <c r="Q181" s="1" cm="1">
        <f t="array" aca="1" ref="Q181" ca="1">IF(AND($B181=Q$28,$B181=$B182-1),NPV(discount_rate,OFFSET(Q146,,,,COUNTA($G$120:$CE$120)-COUNTA($G$120:Q$120)+1)-OFFSET(Q147,,,,COUNTA($G$120:$CE$120)-COUNTA($G$120:Q$120)+1))*(1+discount_rate),0)</f>
        <v>0</v>
      </c>
      <c r="R181" s="1" cm="1">
        <f t="array" aca="1" ref="R181" ca="1">IF(AND($B181=R$28,$B181=$B182-1),NPV(discount_rate,OFFSET(R146,,,,COUNTA($G$120:$CE$120)-COUNTA($G$120:R$120)+1)-OFFSET(R147,,,,COUNTA($G$120:$CE$120)-COUNTA($G$120:R$120)+1))*(1+discount_rate),0)</f>
        <v>0</v>
      </c>
      <c r="S181" s="1" cm="1">
        <f t="array" aca="1" ref="S181" ca="1">IF(AND($B181=S$28,$B181=$B182-1),NPV(discount_rate,OFFSET(S146,,,,COUNTA($G$120:$CE$120)-COUNTA($G$120:S$120)+1)-OFFSET(S147,,,,COUNTA($G$120:$CE$120)-COUNTA($G$120:S$120)+1))*(1+discount_rate),0)</f>
        <v>0</v>
      </c>
      <c r="T181" s="1" cm="1">
        <f t="array" aca="1" ref="T181" ca="1">IF(AND($B181=T$28,$B181=$B182-1),NPV(discount_rate,OFFSET(T146,,,,COUNTA($G$120:$CE$120)-COUNTA($G$120:T$120)+1)-OFFSET(T147,,,,COUNTA($G$120:$CE$120)-COUNTA($G$120:T$120)+1))*(1+discount_rate),0)</f>
        <v>0</v>
      </c>
      <c r="U181" s="1" cm="1">
        <f t="array" aca="1" ref="U181" ca="1">IF(AND($B181=U$28,$B181=$B182-1),NPV(discount_rate,OFFSET(U146,,,,COUNTA($G$120:$CE$120)-COUNTA($G$120:U$120)+1)-OFFSET(U147,,,,COUNTA($G$120:$CE$120)-COUNTA($G$120:U$120)+1))*(1+discount_rate),0)</f>
        <v>0</v>
      </c>
      <c r="V181" s="1" cm="1">
        <f t="array" aca="1" ref="V181" ca="1">IF(AND($B181=V$28,$B181=$B182-1),NPV(discount_rate,OFFSET(V146,,,,COUNTA($G$120:$CE$120)-COUNTA($G$120:V$120)+1)-OFFSET(V147,,,,COUNTA($G$120:$CE$120)-COUNTA($G$120:V$120)+1))*(1+discount_rate),0)</f>
        <v>0</v>
      </c>
      <c r="W181" s="1" cm="1">
        <f t="array" aca="1" ref="W181" ca="1">IF(AND($B181=W$28,$B181=$B182-1),NPV(discount_rate,OFFSET(W146,,,,COUNTA($G$120:$CE$120)-COUNTA($G$120:W$120)+1)-OFFSET(W147,,,,COUNTA($G$120:$CE$120)-COUNTA($G$120:W$120)+1))*(1+discount_rate),0)</f>
        <v>0</v>
      </c>
      <c r="X181" s="1" cm="1">
        <f t="array" aca="1" ref="X181" ca="1">IF(AND($B181=X$28,$B181=$B182-1),NPV(discount_rate,OFFSET(X146,,,,COUNTA($G$120:$CE$120)-COUNTA($G$120:X$120)+1)-OFFSET(X147,,,,COUNTA($G$120:$CE$120)-COUNTA($G$120:X$120)+1))*(1+discount_rate),0)</f>
        <v>0</v>
      </c>
      <c r="Y181" s="1" cm="1">
        <f t="array" aca="1" ref="Y181" ca="1">IF(AND($B181=Y$28,$B181=$B182-1),NPV(discount_rate,OFFSET(Y146,,,,COUNTA($G$120:$CE$120)-COUNTA($G$120:Y$120)+1)-OFFSET(Y147,,,,COUNTA($G$120:$CE$120)-COUNTA($G$120:Y$120)+1))*(1+discount_rate),0)</f>
        <v>0</v>
      </c>
      <c r="Z181" s="1" cm="1">
        <f t="array" aca="1" ref="Z181" ca="1">IF(AND($B181=Z$28,$B181=$B182-1),NPV(discount_rate,OFFSET(Z146,,,,COUNTA($G$120:$CE$120)-COUNTA($G$120:Z$120)+1)-OFFSET(Z147,,,,COUNTA($G$120:$CE$120)-COUNTA($G$120:Z$120)+1))*(1+discount_rate),0)</f>
        <v>0</v>
      </c>
      <c r="AA181" s="1" cm="1">
        <f t="array" aca="1" ref="AA181" ca="1">IF(AND($B181=AA$28,$B181=$B182-1),NPV(discount_rate,OFFSET(AA146,,,,COUNTA($G$120:$CE$120)-COUNTA($G$120:AA$120)+1)-OFFSET(AA147,,,,COUNTA($G$120:$CE$120)-COUNTA($G$120:AA$120)+1))*(1+discount_rate),0)</f>
        <v>0</v>
      </c>
      <c r="AB181" s="1" cm="1">
        <f t="array" aca="1" ref="AB181" ca="1">IF(AND($B181=AB$28,$B181=$B182-1),NPV(discount_rate,OFFSET(AB146,,,,COUNTA($G$120:$CE$120)-COUNTA($G$120:AB$120)+1)-OFFSET(AB147,,,,COUNTA($G$120:$CE$120)-COUNTA($G$120:AB$120)+1))*(1+discount_rate),0)</f>
        <v>0</v>
      </c>
      <c r="AC181" s="1" cm="1">
        <f t="array" aca="1" ref="AC181" ca="1">IF(AND($B181=AC$28,$B181=$B182-1),NPV(discount_rate,OFFSET(AC146,,,,COUNTA($G$120:$CE$120)-COUNTA($G$120:AC$120)+1)-OFFSET(AC147,,,,COUNTA($G$120:$CE$120)-COUNTA($G$120:AC$120)+1))*(1+discount_rate),0)</f>
        <v>0</v>
      </c>
      <c r="AD181" s="1" cm="1">
        <f t="array" aca="1" ref="AD181" ca="1">IF(AND($B181=AD$28,$B181=$B182-1),NPV(discount_rate,OFFSET(AD146,,,,COUNTA($G$120:$CE$120)-COUNTA($G$120:AD$120)+1)-OFFSET(AD147,,,,COUNTA($G$120:$CE$120)-COUNTA($G$120:AD$120)+1))*(1+discount_rate),0)</f>
        <v>0</v>
      </c>
      <c r="AE181" s="1" cm="1">
        <f t="array" aca="1" ref="AE181" ca="1">IF(AND($B181=AE$28,$B181=$B182-1),NPV(discount_rate,OFFSET(AE146,,,,COUNTA($G$120:$CE$120)-COUNTA($G$120:AE$120)+1)-OFFSET(AE147,,,,COUNTA($G$120:$CE$120)-COUNTA($G$120:AE$120)+1))*(1+discount_rate),0)</f>
        <v>0</v>
      </c>
      <c r="AF181" s="1" cm="1">
        <f t="array" aca="1" ref="AF181" ca="1">IF(AND($B181=AF$28,$B181=$B182-1),NPV(discount_rate,OFFSET(AF146,,,,COUNTA($G$120:$CE$120)-COUNTA($G$120:AF$120)+1)-OFFSET(AF147,,,,COUNTA($G$120:$CE$120)-COUNTA($G$120:AF$120)+1))*(1+discount_rate),0)</f>
        <v>0</v>
      </c>
      <c r="AG181" s="1" cm="1">
        <f t="array" aca="1" ref="AG181" ca="1">IF(AND($B181=AG$28,$B181=$B182-1),NPV(discount_rate,OFFSET(AG146,,,,COUNTA($G$120:$CE$120)-COUNTA($G$120:AG$120)+1)-OFFSET(AG147,,,,COUNTA($G$120:$CE$120)-COUNTA($G$120:AG$120)+1))*(1+discount_rate),0)</f>
        <v>385.84776805432608</v>
      </c>
      <c r="AH181" s="1" cm="1">
        <f t="array" aca="1" ref="AH181" ca="1">IF(AND($B181=AH$28,$B181=$B182-1),NPV(discount_rate,OFFSET(AH146,,,,COUNTA($G$120:$CE$120)-COUNTA($G$120:AH$120)+1)-OFFSET(AH147,,,,COUNTA($G$120:$CE$120)-COUNTA($G$120:AH$120)+1))*(1+discount_rate),0)</f>
        <v>0</v>
      </c>
      <c r="AI181" s="1" cm="1">
        <f t="array" aca="1" ref="AI181" ca="1">IF(AND($B181=AI$28,$B181=$B182-1),NPV(discount_rate,OFFSET(AI146,,,,COUNTA($G$120:$CE$120)-COUNTA($G$120:AI$120)+1)-OFFSET(AI147,,,,COUNTA($G$120:$CE$120)-COUNTA($G$120:AI$120)+1))*(1+discount_rate),0)</f>
        <v>0</v>
      </c>
      <c r="AJ181" s="1" cm="1">
        <f t="array" aca="1" ref="AJ181" ca="1">IF(AND($B181=AJ$28,$B181=$B182-1),NPV(discount_rate,OFFSET(AJ146,,,,COUNTA($G$120:$CE$120)-COUNTA($G$120:AJ$120)+1)-OFFSET(AJ147,,,,COUNTA($G$120:$CE$120)-COUNTA($G$120:AJ$120)+1))*(1+discount_rate),0)</f>
        <v>0</v>
      </c>
      <c r="AK181" s="1" cm="1">
        <f t="array" aca="1" ref="AK181" ca="1">IF(AND($B181=AK$28,$B181=$B182-1),NPV(discount_rate,OFFSET(AK146,,,,COUNTA($G$120:$CE$120)-COUNTA($G$120:AK$120)+1)-OFFSET(AK147,,,,COUNTA($G$120:$CE$120)-COUNTA($G$120:AK$120)+1))*(1+discount_rate),0)</f>
        <v>0</v>
      </c>
      <c r="AL181" s="1" cm="1">
        <f t="array" aca="1" ref="AL181" ca="1">IF(AND($B181=AL$28,$B181=$B182-1),NPV(discount_rate,OFFSET(AL146,,,,COUNTA($G$120:$CE$120)-COUNTA($G$120:AL$120)+1)-OFFSET(AL147,,,,COUNTA($G$120:$CE$120)-COUNTA($G$120:AL$120)+1))*(1+discount_rate),0)</f>
        <v>0</v>
      </c>
      <c r="AM181" s="1" cm="1">
        <f t="array" aca="1" ref="AM181" ca="1">IF(AND($B181=AM$28,$B181=$B182-1),NPV(discount_rate,OFFSET(AM146,,,,COUNTA($G$120:$CE$120)-COUNTA($G$120:AM$120)+1)-OFFSET(AM147,,,,COUNTA($G$120:$CE$120)-COUNTA($G$120:AM$120)+1))*(1+discount_rate),0)</f>
        <v>0</v>
      </c>
      <c r="AN181" s="1" cm="1">
        <f t="array" aca="1" ref="AN181" ca="1">IF(AND($B181=AN$28,$B181=$B182-1),NPV(discount_rate,OFFSET(AN146,,,,COUNTA($G$120:$CE$120)-COUNTA($G$120:AN$120)+1)-OFFSET(AN147,,,,COUNTA($G$120:$CE$120)-COUNTA($G$120:AN$120)+1))*(1+discount_rate),0)</f>
        <v>0</v>
      </c>
      <c r="AO181" s="1" cm="1">
        <f t="array" aca="1" ref="AO181" ca="1">IF(AND($B181=AO$28,$B181=$B182-1),NPV(discount_rate,OFFSET(AO146,,,,COUNTA($G$120:$CE$120)-COUNTA($G$120:AO$120)+1)-OFFSET(AO147,,,,COUNTA($G$120:$CE$120)-COUNTA($G$120:AO$120)+1))*(1+discount_rate),0)</f>
        <v>0</v>
      </c>
      <c r="AP181" s="1" cm="1">
        <f t="array" aca="1" ref="AP181" ca="1">IF(AND($B181=AP$28,$B181=$B182-1),NPV(discount_rate,OFFSET(AP146,,,,COUNTA($G$120:$CE$120)-COUNTA($G$120:AP$120)+1)-OFFSET(AP147,,,,COUNTA($G$120:$CE$120)-COUNTA($G$120:AP$120)+1))*(1+discount_rate),0)</f>
        <v>0</v>
      </c>
      <c r="AQ181" s="1" cm="1">
        <f t="array" aca="1" ref="AQ181" ca="1">IF(AND($B181=AQ$28,$B181=$B182-1),NPV(discount_rate,OFFSET(AQ146,,,,COUNTA($G$120:$CE$120)-COUNTA($G$120:AQ$120)+1)-OFFSET(AQ147,,,,COUNTA($G$120:$CE$120)-COUNTA($G$120:AQ$120)+1))*(1+discount_rate),0)</f>
        <v>0</v>
      </c>
      <c r="AR181" s="1" cm="1">
        <f t="array" aca="1" ref="AR181" ca="1">IF(AND($B181=AR$28,$B181=$B182-1),NPV(discount_rate,OFFSET(AR146,,,,COUNTA($G$120:$CE$120)-COUNTA($G$120:AR$120)+1)-OFFSET(AR147,,,,COUNTA($G$120:$CE$120)-COUNTA($G$120:AR$120)+1))*(1+discount_rate),0)</f>
        <v>0</v>
      </c>
      <c r="AS181" s="1" cm="1">
        <f t="array" aca="1" ref="AS181" ca="1">IF(AND($B181=AS$28,$B181=$B182-1),NPV(discount_rate,OFFSET(AS146,,,,COUNTA($G$120:$CE$120)-COUNTA($G$120:AS$120)+1)-OFFSET(AS147,,,,COUNTA($G$120:$CE$120)-COUNTA($G$120:AS$120)+1))*(1+discount_rate),0)</f>
        <v>0</v>
      </c>
      <c r="AT181" s="1" cm="1">
        <f t="array" aca="1" ref="AT181" ca="1">IF(AND($B181=AT$28,$B181=$B182-1),NPV(discount_rate,OFFSET(AT146,,,,COUNTA($G$120:$CE$120)-COUNTA($G$120:AT$120)+1)-OFFSET(AT147,,,,COUNTA($G$120:$CE$120)-COUNTA($G$120:AT$120)+1))*(1+discount_rate),0)</f>
        <v>0</v>
      </c>
      <c r="AU181" s="1" cm="1">
        <f t="array" aca="1" ref="AU181" ca="1">IF(AND($B181=AU$28,$B181=$B182-1),NPV(discount_rate,OFFSET(AU146,,,,COUNTA($G$120:$CE$120)-COUNTA($G$120:AU$120)+1)-OFFSET(AU147,,,,COUNTA($G$120:$CE$120)-COUNTA($G$120:AU$120)+1))*(1+discount_rate),0)</f>
        <v>0</v>
      </c>
      <c r="AV181" s="1" cm="1">
        <f t="array" aca="1" ref="AV181" ca="1">IF(AND($B181=AV$28,$B181=$B182-1),NPV(discount_rate,OFFSET(AV146,,,,COUNTA($G$120:$CE$120)-COUNTA($G$120:AV$120)+1)-OFFSET(AV147,,,,COUNTA($G$120:$CE$120)-COUNTA($G$120:AV$120)+1))*(1+discount_rate),0)</f>
        <v>0</v>
      </c>
      <c r="AW181" s="1" cm="1">
        <f t="array" aca="1" ref="AW181" ca="1">IF(AND($B181=AW$28,$B181=$B182-1),NPV(discount_rate,OFFSET(AW146,,,,COUNTA($G$120:$CE$120)-COUNTA($G$120:AW$120)+1)-OFFSET(AW147,,,,COUNTA($G$120:$CE$120)-COUNTA($G$120:AW$120)+1))*(1+discount_rate),0)</f>
        <v>0</v>
      </c>
      <c r="AX181" s="1" cm="1">
        <f t="array" aca="1" ref="AX181" ca="1">IF(AND($B181=AX$28,$B181=$B182-1),NPV(discount_rate,OFFSET(AX146,,,,COUNTA($G$120:$CE$120)-COUNTA($G$120:AX$120)+1)-OFFSET(AX147,,,,COUNTA($G$120:$CE$120)-COUNTA($G$120:AX$120)+1))*(1+discount_rate),0)</f>
        <v>0</v>
      </c>
      <c r="AY181" s="1" cm="1">
        <f t="array" aca="1" ref="AY181" ca="1">IF(AND($B181=AY$28,$B181=$B182-1),NPV(discount_rate,OFFSET(AY146,,,,COUNTA($G$120:$CE$120)-COUNTA($G$120:AY$120)+1)-OFFSET(AY147,,,,COUNTA($G$120:$CE$120)-COUNTA($G$120:AY$120)+1))*(1+discount_rate),0)</f>
        <v>0</v>
      </c>
      <c r="AZ181" s="1" cm="1">
        <f t="array" aca="1" ref="AZ181" ca="1">IF(AND($B181=AZ$28,$B181=$B182-1),NPV(discount_rate,OFFSET(AZ146,,,,COUNTA($G$120:$CE$120)-COUNTA($G$120:AZ$120)+1)-OFFSET(AZ147,,,,COUNTA($G$120:$CE$120)-COUNTA($G$120:AZ$120)+1))*(1+discount_rate),0)</f>
        <v>0</v>
      </c>
      <c r="BA181" s="1" cm="1">
        <f t="array" aca="1" ref="BA181" ca="1">IF(AND($B181=BA$28,$B181=$B182-1),NPV(discount_rate,OFFSET(BA146,,,,COUNTA($G$120:$CE$120)-COUNTA($G$120:BA$120)+1)-OFFSET(BA147,,,,COUNTA($G$120:$CE$120)-COUNTA($G$120:BA$120)+1))*(1+discount_rate),0)</f>
        <v>0</v>
      </c>
      <c r="BB181" s="1" cm="1">
        <f t="array" aca="1" ref="BB181" ca="1">IF(AND($B181=BB$28,$B181=$B182-1),NPV(discount_rate,OFFSET(BB146,,,,COUNTA($G$120:$CE$120)-COUNTA($G$120:BB$120)+1)-OFFSET(BB147,,,,COUNTA($G$120:$CE$120)-COUNTA($G$120:BB$120)+1))*(1+discount_rate),0)</f>
        <v>0</v>
      </c>
      <c r="BC181" s="1" cm="1">
        <f t="array" aca="1" ref="BC181" ca="1">IF(AND($B181=BC$28,$B181=$B182-1),NPV(discount_rate,OFFSET(BC146,,,,COUNTA($G$120:$CE$120)-COUNTA($G$120:BC$120)+1)-OFFSET(BC147,,,,COUNTA($G$120:$CE$120)-COUNTA($G$120:BC$120)+1))*(1+discount_rate),0)</f>
        <v>0</v>
      </c>
      <c r="BD181" s="1" cm="1">
        <f t="array" aca="1" ref="BD181" ca="1">IF(AND($B181=BD$28,$B181=$B182-1),NPV(discount_rate,OFFSET(BD146,,,,COUNTA($G$120:$CE$120)-COUNTA($G$120:BD$120)+1)-OFFSET(BD147,,,,COUNTA($G$120:$CE$120)-COUNTA($G$120:BD$120)+1))*(1+discount_rate),0)</f>
        <v>0</v>
      </c>
      <c r="BE181" s="1" cm="1">
        <f t="array" aca="1" ref="BE181" ca="1">IF(AND($B181=BE$28,$B181=$B182-1),NPV(discount_rate,OFFSET(BE146,,,,COUNTA($G$120:$CE$120)-COUNTA($G$120:BE$120)+1)-OFFSET(BE147,,,,COUNTA($G$120:$CE$120)-COUNTA($G$120:BE$120)+1))*(1+discount_rate),0)</f>
        <v>0</v>
      </c>
      <c r="BF181" s="1" cm="1">
        <f t="array" aca="1" ref="BF181" ca="1">IF(AND($B181=BF$28,$B181=$B182-1),NPV(discount_rate,OFFSET(BF146,,,,COUNTA($G$120:$CE$120)-COUNTA($G$120:BF$120)+1)-OFFSET(BF147,,,,COUNTA($G$120:$CE$120)-COUNTA($G$120:BF$120)+1))*(1+discount_rate),0)</f>
        <v>0</v>
      </c>
      <c r="BG181" s="1" cm="1">
        <f t="array" aca="1" ref="BG181" ca="1">IF(AND($B181=BG$28,$B181=$B182-1),NPV(discount_rate,OFFSET(BG146,,,,COUNTA($G$120:$CE$120)-COUNTA($G$120:BG$120)+1)-OFFSET(BG147,,,,COUNTA($G$120:$CE$120)-COUNTA($G$120:BG$120)+1))*(1+discount_rate),0)</f>
        <v>0</v>
      </c>
      <c r="BH181" s="1" cm="1">
        <f t="array" aca="1" ref="BH181" ca="1">IF(AND($B181=BH$28,$B181=$B182-1),NPV(discount_rate,OFFSET(BH146,,,,COUNTA($G$120:$CE$120)-COUNTA($G$120:BH$120)+1)-OFFSET(BH147,,,,COUNTA($G$120:$CE$120)-COUNTA($G$120:BH$120)+1))*(1+discount_rate),0)</f>
        <v>0</v>
      </c>
      <c r="BI181" s="1" cm="1">
        <f t="array" aca="1" ref="BI181" ca="1">IF(AND($B181=BI$28,$B181=$B182-1),NPV(discount_rate,OFFSET(BI146,,,,COUNTA($G$120:$CE$120)-COUNTA($G$120:BI$120)+1)-OFFSET(BI147,,,,COUNTA($G$120:$CE$120)-COUNTA($G$120:BI$120)+1))*(1+discount_rate),0)</f>
        <v>0</v>
      </c>
      <c r="BJ181" s="1" cm="1">
        <f t="array" aca="1" ref="BJ181" ca="1">IF(AND($B181=BJ$28,$B181=$B182-1),NPV(discount_rate,OFFSET(BJ146,,,,COUNTA($G$120:$CE$120)-COUNTA($G$120:BJ$120)+1)-OFFSET(BJ147,,,,COUNTA($G$120:$CE$120)-COUNTA($G$120:BJ$120)+1))*(1+discount_rate),0)</f>
        <v>0</v>
      </c>
      <c r="BK181" s="1" cm="1">
        <f t="array" aca="1" ref="BK181" ca="1">IF(AND($B181=BK$28,$B181=$B182-1),NPV(discount_rate,OFFSET(BK146,,,,COUNTA($G$120:$CE$120)-COUNTA($G$120:BK$120)+1)-OFFSET(BK147,,,,COUNTA($G$120:$CE$120)-COUNTA($G$120:BK$120)+1))*(1+discount_rate),0)</f>
        <v>0</v>
      </c>
      <c r="BL181" s="1" cm="1">
        <f t="array" aca="1" ref="BL181" ca="1">IF(AND($B181=BL$28,$B181=$B182-1),NPV(discount_rate,OFFSET(BL146,,,,COUNTA($G$120:$CE$120)-COUNTA($G$120:BL$120)+1)-OFFSET(BL147,,,,COUNTA($G$120:$CE$120)-COUNTA($G$120:BL$120)+1))*(1+discount_rate),0)</f>
        <v>0</v>
      </c>
      <c r="BM181" s="1" cm="1">
        <f t="array" aca="1" ref="BM181" ca="1">IF(AND($B181=BM$28,$B181=$B182-1),NPV(discount_rate,OFFSET(BM146,,,,COUNTA($G$120:$CE$120)-COUNTA($G$120:BM$120)+1)-OFFSET(BM147,,,,COUNTA($G$120:$CE$120)-COUNTA($G$120:BM$120)+1))*(1+discount_rate),0)</f>
        <v>0</v>
      </c>
      <c r="BN181" s="1" cm="1">
        <f t="array" aca="1" ref="BN181" ca="1">IF(AND($B181=BN$28,$B181=$B182-1),NPV(discount_rate,OFFSET(BN146,,,,COUNTA($G$120:$CE$120)-COUNTA($G$120:BN$120)+1)-OFFSET(BN147,,,,COUNTA($G$120:$CE$120)-COUNTA($G$120:BN$120)+1))*(1+discount_rate),0)</f>
        <v>0</v>
      </c>
      <c r="BO181" s="1" cm="1">
        <f t="array" aca="1" ref="BO181" ca="1">IF(AND($B181=BO$28,$B181=$B182-1),NPV(discount_rate,OFFSET(BO146,,,,COUNTA($G$120:$CE$120)-COUNTA($G$120:BO$120)+1)-OFFSET(BO147,,,,COUNTA($G$120:$CE$120)-COUNTA($G$120:BO$120)+1))*(1+discount_rate),0)</f>
        <v>0</v>
      </c>
      <c r="BP181" s="1" cm="1">
        <f t="array" aca="1" ref="BP181" ca="1">IF(AND($B181=BP$28,$B181=$B182-1),NPV(discount_rate,OFFSET(BP146,,,,COUNTA($G$120:$CE$120)-COUNTA($G$120:BP$120)+1)-OFFSET(BP147,,,,COUNTA($G$120:$CE$120)-COUNTA($G$120:BP$120)+1))*(1+discount_rate),0)</f>
        <v>0</v>
      </c>
      <c r="BQ181" s="1" cm="1">
        <f t="array" aca="1" ref="BQ181" ca="1">IF(AND($B181=BQ$28,$B181=$B182-1),NPV(discount_rate,OFFSET(BQ146,,,,COUNTA($G$120:$CE$120)-COUNTA($G$120:BQ$120)+1)-OFFSET(BQ147,,,,COUNTA($G$120:$CE$120)-COUNTA($G$120:BQ$120)+1))*(1+discount_rate),0)</f>
        <v>0</v>
      </c>
      <c r="BR181" s="1" cm="1">
        <f t="array" aca="1" ref="BR181" ca="1">IF(AND($B181=BR$28,$B181=$B182-1),NPV(discount_rate,OFFSET(BR146,,,,COUNTA($G$120:$CE$120)-COUNTA($G$120:BR$120)+1)-OFFSET(BR147,,,,COUNTA($G$120:$CE$120)-COUNTA($G$120:BR$120)+1))*(1+discount_rate),0)</f>
        <v>0</v>
      </c>
      <c r="BS181" s="1" cm="1">
        <f t="array" aca="1" ref="BS181" ca="1">IF(AND($B181=BS$28,$B181=$B182-1),NPV(discount_rate,OFFSET(BS146,,,,COUNTA($G$120:$CE$120)-COUNTA($G$120:BS$120)+1)-OFFSET(BS147,,,,COUNTA($G$120:$CE$120)-COUNTA($G$120:BS$120)+1))*(1+discount_rate),0)</f>
        <v>0</v>
      </c>
      <c r="BT181" s="1" cm="1">
        <f t="array" aca="1" ref="BT181" ca="1">IF(AND($B181=BT$28,$B181=$B182-1),NPV(discount_rate,OFFSET(BT146,,,,COUNTA($G$120:$CE$120)-COUNTA($G$120:BT$120)+1)-OFFSET(BT147,,,,COUNTA($G$120:$CE$120)-COUNTA($G$120:BT$120)+1))*(1+discount_rate),0)</f>
        <v>0</v>
      </c>
      <c r="BU181" s="1" cm="1">
        <f t="array" aca="1" ref="BU181" ca="1">IF(AND($B181=BU$28,$B181=$B182-1),NPV(discount_rate,OFFSET(BU146,,,,COUNTA($G$120:$CE$120)-COUNTA($G$120:BU$120)+1)-OFFSET(BU147,,,,COUNTA($G$120:$CE$120)-COUNTA($G$120:BU$120)+1))*(1+discount_rate),0)</f>
        <v>0</v>
      </c>
      <c r="BV181" s="1" cm="1">
        <f t="array" aca="1" ref="BV181" ca="1">IF(AND($B181=BV$28,$B181=$B182-1),NPV(discount_rate,OFFSET(BV146,,,,COUNTA($G$120:$CE$120)-COUNTA($G$120:BV$120)+1)-OFFSET(BV147,,,,COUNTA($G$120:$CE$120)-COUNTA($G$120:BV$120)+1))*(1+discount_rate),0)</f>
        <v>0</v>
      </c>
      <c r="BW181" s="1" cm="1">
        <f t="array" aca="1" ref="BW181" ca="1">IF(AND($B181=BW$28,$B181=$B182-1),NPV(discount_rate,OFFSET(BW146,,,,COUNTA($G$120:$CE$120)-COUNTA($G$120:BW$120)+1)-OFFSET(BW147,,,,COUNTA($G$120:$CE$120)-COUNTA($G$120:BW$120)+1))*(1+discount_rate),0)</f>
        <v>0</v>
      </c>
      <c r="BX181" s="1" cm="1">
        <f t="array" aca="1" ref="BX181" ca="1">IF(AND($B181=BX$28,$B181=$B182-1),NPV(discount_rate,OFFSET(BX146,,,,COUNTA($G$120:$CE$120)-COUNTA($G$120:BX$120)+1)-OFFSET(BX147,,,,COUNTA($G$120:$CE$120)-COUNTA($G$120:BX$120)+1))*(1+discount_rate),0)</f>
        <v>0</v>
      </c>
      <c r="BY181" s="1" cm="1">
        <f t="array" aca="1" ref="BY181" ca="1">IF(AND($B181=BY$28,$B181=$B182-1),NPV(discount_rate,OFFSET(BY146,,,,COUNTA($G$120:$CE$120)-COUNTA($G$120:BY$120)+1)-OFFSET(BY147,,,,COUNTA($G$120:$CE$120)-COUNTA($G$120:BY$120)+1))*(1+discount_rate),0)</f>
        <v>0</v>
      </c>
      <c r="BZ181" s="1" cm="1">
        <f t="array" aca="1" ref="BZ181" ca="1">IF(AND($B181=BZ$28,$B181=$B182-1),NPV(discount_rate,OFFSET(BZ146,,,,COUNTA($G$120:$CE$120)-COUNTA($G$120:BZ$120)+1)-OFFSET(BZ147,,,,COUNTA($G$120:$CE$120)-COUNTA($G$120:BZ$120)+1))*(1+discount_rate),0)</f>
        <v>0</v>
      </c>
      <c r="CA181" s="1" cm="1">
        <f t="array" aca="1" ref="CA181" ca="1">IF(AND($B181=CA$28,$B181=$B182-1),NPV(discount_rate,OFFSET(CA146,,,,COUNTA($G$120:$CE$120)-COUNTA($G$120:CA$120)+1)-OFFSET(CA147,,,,COUNTA($G$120:$CE$120)-COUNTA($G$120:CA$120)+1))*(1+discount_rate),0)</f>
        <v>0</v>
      </c>
      <c r="CB181" s="1" cm="1">
        <f t="array" aca="1" ref="CB181" ca="1">IF(AND($B181=CB$28,$B181=$B182-1),NPV(discount_rate,OFFSET(CB146,,,,COUNTA($G$120:$CE$120)-COUNTA($G$120:CB$120)+1)-OFFSET(CB147,,,,COUNTA($G$120:$CE$120)-COUNTA($G$120:CB$120)+1))*(1+discount_rate),0)</f>
        <v>0</v>
      </c>
      <c r="CC181" s="1" cm="1">
        <f t="array" aca="1" ref="CC181" ca="1">IF(AND($B181=CC$28,$B181=$B182-1),NPV(discount_rate,OFFSET(CC146,,,,COUNTA($G$120:$CE$120)-COUNTA($G$120:CC$120)+1)-OFFSET(CC147,,,,COUNTA($G$120:$CE$120)-COUNTA($G$120:CC$120)+1))*(1+discount_rate),0)</f>
        <v>0</v>
      </c>
      <c r="CD181" s="1" cm="1">
        <f t="array" aca="1" ref="CD181" ca="1">IF(AND($B181=CD$28,$B181=$B182-1),NPV(discount_rate,OFFSET(CD146,,,,COUNTA($G$120:$CE$120)-COUNTA($G$120:CD$120)+1)-OFFSET(CD147,,,,COUNTA($G$120:$CE$120)-COUNTA($G$120:CD$120)+1))*(1+discount_rate),0)</f>
        <v>0</v>
      </c>
      <c r="CE181" s="1" cm="1">
        <f t="array" aca="1" ref="CE181" ca="1">IF(AND($B181=CE$28,$B181=$B182-1),NPV(discount_rate,OFFSET(CE146,,,,COUNTA($G$120:$CE$120)-COUNTA($G$120:CE$120)+1)-OFFSET(CE147,,,,COUNTA($G$120:$CE$120)-COUNTA($G$120:CE$120)+1))*(1+discount_rate),0)</f>
        <v>0</v>
      </c>
    </row>
    <row r="182" spans="2:83" x14ac:dyDescent="0.35">
      <c r="B182" s="45">
        <f t="shared" si="131"/>
        <v>2051</v>
      </c>
      <c r="C182" s="45"/>
      <c r="D182" s="45" t="s">
        <v>29</v>
      </c>
      <c r="E182" s="45"/>
      <c r="G182" s="1" cm="1">
        <f t="array" aca="1" ref="G182" ca="1">IF(AND($B182=G$28,$B182=$B183-1),NPV(discount_rate,OFFSET(G147,,,,COUNTA($G$120:$CE$120)-COUNTA($G$120:G$120)+1)-OFFSET(G148,,,,COUNTA($G$120:$CE$120)-COUNTA($G$120:G$120)+1))*(1+discount_rate),0)</f>
        <v>0</v>
      </c>
      <c r="H182" s="1" cm="1">
        <f t="array" aca="1" ref="H182" ca="1">IF(AND($B182=H$28,$B182=$B183-1),NPV(discount_rate,OFFSET(H147,,,,COUNTA($G$120:$CE$120)-COUNTA($G$120:H$120)+1)-OFFSET(H148,,,,COUNTA($G$120:$CE$120)-COUNTA($G$120:H$120)+1))*(1+discount_rate),0)</f>
        <v>0</v>
      </c>
      <c r="I182" s="1" cm="1">
        <f t="array" aca="1" ref="I182" ca="1">IF(AND($B182=I$28,$B182=$B183-1),NPV(discount_rate,OFFSET(I147,,,,COUNTA($G$120:$CE$120)-COUNTA($G$120:I$120)+1)-OFFSET(I148,,,,COUNTA($G$120:$CE$120)-COUNTA($G$120:I$120)+1))*(1+discount_rate),0)</f>
        <v>0</v>
      </c>
      <c r="J182" s="1" cm="1">
        <f t="array" aca="1" ref="J182" ca="1">IF(AND($B182=J$28,$B182=$B183-1),NPV(discount_rate,OFFSET(J147,,,,COUNTA($G$120:$CE$120)-COUNTA($G$120:J$120)+1)-OFFSET(J148,,,,COUNTA($G$120:$CE$120)-COUNTA($G$120:J$120)+1))*(1+discount_rate),0)</f>
        <v>0</v>
      </c>
      <c r="K182" s="1" cm="1">
        <f t="array" aca="1" ref="K182" ca="1">IF(AND($B182=K$28,$B182=$B183-1),NPV(discount_rate,OFFSET(K147,,,,COUNTA($G$120:$CE$120)-COUNTA($G$120:K$120)+1)-OFFSET(K148,,,,COUNTA($G$120:$CE$120)-COUNTA($G$120:K$120)+1))*(1+discount_rate),0)</f>
        <v>0</v>
      </c>
      <c r="L182" s="1" cm="1">
        <f t="array" aca="1" ref="L182" ca="1">IF(AND($B182=L$28,$B182=$B183-1),NPV(discount_rate,OFFSET(L147,,,,COUNTA($G$120:$CE$120)-COUNTA($G$120:L$120)+1)-OFFSET(L148,,,,COUNTA($G$120:$CE$120)-COUNTA($G$120:L$120)+1))*(1+discount_rate),0)</f>
        <v>0</v>
      </c>
      <c r="M182" s="1" cm="1">
        <f t="array" aca="1" ref="M182" ca="1">IF(AND($B182=M$28,$B182=$B183-1),NPV(discount_rate,OFFSET(M147,,,,COUNTA($G$120:$CE$120)-COUNTA($G$120:M$120)+1)-OFFSET(M148,,,,COUNTA($G$120:$CE$120)-COUNTA($G$120:M$120)+1))*(1+discount_rate),0)</f>
        <v>0</v>
      </c>
      <c r="N182" s="1" cm="1">
        <f t="array" aca="1" ref="N182" ca="1">IF(AND($B182=N$28,$B182=$B183-1),NPV(discount_rate,OFFSET(N147,,,,COUNTA($G$120:$CE$120)-COUNTA($G$120:N$120)+1)-OFFSET(N148,,,,COUNTA($G$120:$CE$120)-COUNTA($G$120:N$120)+1))*(1+discount_rate),0)</f>
        <v>0</v>
      </c>
      <c r="O182" s="1" cm="1">
        <f t="array" aca="1" ref="O182" ca="1">IF(AND($B182=O$28,$B182=$B183-1),NPV(discount_rate,OFFSET(O147,,,,COUNTA($G$120:$CE$120)-COUNTA($G$120:O$120)+1)-OFFSET(O148,,,,COUNTA($G$120:$CE$120)-COUNTA($G$120:O$120)+1))*(1+discount_rate),0)</f>
        <v>0</v>
      </c>
      <c r="P182" s="1" cm="1">
        <f t="array" aca="1" ref="P182" ca="1">IF(AND($B182=P$28,$B182=$B183-1),NPV(discount_rate,OFFSET(P147,,,,COUNTA($G$120:$CE$120)-COUNTA($G$120:P$120)+1)-OFFSET(P148,,,,COUNTA($G$120:$CE$120)-COUNTA($G$120:P$120)+1))*(1+discount_rate),0)</f>
        <v>0</v>
      </c>
      <c r="Q182" s="1" cm="1">
        <f t="array" aca="1" ref="Q182" ca="1">IF(AND($B182=Q$28,$B182=$B183-1),NPV(discount_rate,OFFSET(Q147,,,,COUNTA($G$120:$CE$120)-COUNTA($G$120:Q$120)+1)-OFFSET(Q148,,,,COUNTA($G$120:$CE$120)-COUNTA($G$120:Q$120)+1))*(1+discount_rate),0)</f>
        <v>0</v>
      </c>
      <c r="R182" s="1" cm="1">
        <f t="array" aca="1" ref="R182" ca="1">IF(AND($B182=R$28,$B182=$B183-1),NPV(discount_rate,OFFSET(R147,,,,COUNTA($G$120:$CE$120)-COUNTA($G$120:R$120)+1)-OFFSET(R148,,,,COUNTA($G$120:$CE$120)-COUNTA($G$120:R$120)+1))*(1+discount_rate),0)</f>
        <v>0</v>
      </c>
      <c r="S182" s="1" cm="1">
        <f t="array" aca="1" ref="S182" ca="1">IF(AND($B182=S$28,$B182=$B183-1),NPV(discount_rate,OFFSET(S147,,,,COUNTA($G$120:$CE$120)-COUNTA($G$120:S$120)+1)-OFFSET(S148,,,,COUNTA($G$120:$CE$120)-COUNTA($G$120:S$120)+1))*(1+discount_rate),0)</f>
        <v>0</v>
      </c>
      <c r="T182" s="1" cm="1">
        <f t="array" aca="1" ref="T182" ca="1">IF(AND($B182=T$28,$B182=$B183-1),NPV(discount_rate,OFFSET(T147,,,,COUNTA($G$120:$CE$120)-COUNTA($G$120:T$120)+1)-OFFSET(T148,,,,COUNTA($G$120:$CE$120)-COUNTA($G$120:T$120)+1))*(1+discount_rate),0)</f>
        <v>0</v>
      </c>
      <c r="U182" s="1" cm="1">
        <f t="array" aca="1" ref="U182" ca="1">IF(AND($B182=U$28,$B182=$B183-1),NPV(discount_rate,OFFSET(U147,,,,COUNTA($G$120:$CE$120)-COUNTA($G$120:U$120)+1)-OFFSET(U148,,,,COUNTA($G$120:$CE$120)-COUNTA($G$120:U$120)+1))*(1+discount_rate),0)</f>
        <v>0</v>
      </c>
      <c r="V182" s="1" cm="1">
        <f t="array" aca="1" ref="V182" ca="1">IF(AND($B182=V$28,$B182=$B183-1),NPV(discount_rate,OFFSET(V147,,,,COUNTA($G$120:$CE$120)-COUNTA($G$120:V$120)+1)-OFFSET(V148,,,,COUNTA($G$120:$CE$120)-COUNTA($G$120:V$120)+1))*(1+discount_rate),0)</f>
        <v>0</v>
      </c>
      <c r="W182" s="1" cm="1">
        <f t="array" aca="1" ref="W182" ca="1">IF(AND($B182=W$28,$B182=$B183-1),NPV(discount_rate,OFFSET(W147,,,,COUNTA($G$120:$CE$120)-COUNTA($G$120:W$120)+1)-OFFSET(W148,,,,COUNTA($G$120:$CE$120)-COUNTA($G$120:W$120)+1))*(1+discount_rate),0)</f>
        <v>0</v>
      </c>
      <c r="X182" s="1" cm="1">
        <f t="array" aca="1" ref="X182" ca="1">IF(AND($B182=X$28,$B182=$B183-1),NPV(discount_rate,OFFSET(X147,,,,COUNTA($G$120:$CE$120)-COUNTA($G$120:X$120)+1)-OFFSET(X148,,,,COUNTA($G$120:$CE$120)-COUNTA($G$120:X$120)+1))*(1+discount_rate),0)</f>
        <v>0</v>
      </c>
      <c r="Y182" s="1" cm="1">
        <f t="array" aca="1" ref="Y182" ca="1">IF(AND($B182=Y$28,$B182=$B183-1),NPV(discount_rate,OFFSET(Y147,,,,COUNTA($G$120:$CE$120)-COUNTA($G$120:Y$120)+1)-OFFSET(Y148,,,,COUNTA($G$120:$CE$120)-COUNTA($G$120:Y$120)+1))*(1+discount_rate),0)</f>
        <v>0</v>
      </c>
      <c r="Z182" s="1" cm="1">
        <f t="array" aca="1" ref="Z182" ca="1">IF(AND($B182=Z$28,$B182=$B183-1),NPV(discount_rate,OFFSET(Z147,,,,COUNTA($G$120:$CE$120)-COUNTA($G$120:Z$120)+1)-OFFSET(Z148,,,,COUNTA($G$120:$CE$120)-COUNTA($G$120:Z$120)+1))*(1+discount_rate),0)</f>
        <v>0</v>
      </c>
      <c r="AA182" s="1" cm="1">
        <f t="array" aca="1" ref="AA182" ca="1">IF(AND($B182=AA$28,$B182=$B183-1),NPV(discount_rate,OFFSET(AA147,,,,COUNTA($G$120:$CE$120)-COUNTA($G$120:AA$120)+1)-OFFSET(AA148,,,,COUNTA($G$120:$CE$120)-COUNTA($G$120:AA$120)+1))*(1+discount_rate),0)</f>
        <v>0</v>
      </c>
      <c r="AB182" s="1" cm="1">
        <f t="array" aca="1" ref="AB182" ca="1">IF(AND($B182=AB$28,$B182=$B183-1),NPV(discount_rate,OFFSET(AB147,,,,COUNTA($G$120:$CE$120)-COUNTA($G$120:AB$120)+1)-OFFSET(AB148,,,,COUNTA($G$120:$CE$120)-COUNTA($G$120:AB$120)+1))*(1+discount_rate),0)</f>
        <v>0</v>
      </c>
      <c r="AC182" s="1" cm="1">
        <f t="array" aca="1" ref="AC182" ca="1">IF(AND($B182=AC$28,$B182=$B183-1),NPV(discount_rate,OFFSET(AC147,,,,COUNTA($G$120:$CE$120)-COUNTA($G$120:AC$120)+1)-OFFSET(AC148,,,,COUNTA($G$120:$CE$120)-COUNTA($G$120:AC$120)+1))*(1+discount_rate),0)</f>
        <v>0</v>
      </c>
      <c r="AD182" s="1" cm="1">
        <f t="array" aca="1" ref="AD182" ca="1">IF(AND($B182=AD$28,$B182=$B183-1),NPV(discount_rate,OFFSET(AD147,,,,COUNTA($G$120:$CE$120)-COUNTA($G$120:AD$120)+1)-OFFSET(AD148,,,,COUNTA($G$120:$CE$120)-COUNTA($G$120:AD$120)+1))*(1+discount_rate),0)</f>
        <v>0</v>
      </c>
      <c r="AE182" s="1" cm="1">
        <f t="array" aca="1" ref="AE182" ca="1">IF(AND($B182=AE$28,$B182=$B183-1),NPV(discount_rate,OFFSET(AE147,,,,COUNTA($G$120:$CE$120)-COUNTA($G$120:AE$120)+1)-OFFSET(AE148,,,,COUNTA($G$120:$CE$120)-COUNTA($G$120:AE$120)+1))*(1+discount_rate),0)</f>
        <v>0</v>
      </c>
      <c r="AF182" s="1" cm="1">
        <f t="array" aca="1" ref="AF182" ca="1">IF(AND($B182=AF$28,$B182=$B183-1),NPV(discount_rate,OFFSET(AF147,,,,COUNTA($G$120:$CE$120)-COUNTA($G$120:AF$120)+1)-OFFSET(AF148,,,,COUNTA($G$120:$CE$120)-COUNTA($G$120:AF$120)+1))*(1+discount_rate),0)</f>
        <v>0</v>
      </c>
      <c r="AG182" s="1" cm="1">
        <f t="array" aca="1" ref="AG182" ca="1">IF(AND($B182=AG$28,$B182=$B183-1),NPV(discount_rate,OFFSET(AG147,,,,COUNTA($G$120:$CE$120)-COUNTA($G$120:AG$120)+1)-OFFSET(AG148,,,,COUNTA($G$120:$CE$120)-COUNTA($G$120:AG$120)+1))*(1+discount_rate),0)</f>
        <v>0</v>
      </c>
      <c r="AH182" s="1" cm="1">
        <f t="array" aca="1" ref="AH182" ca="1">IF(AND($B182=AH$28,$B182=$B183-1),NPV(discount_rate,OFFSET(AH147,,,,COUNTA($G$120:$CE$120)-COUNTA($G$120:AH$120)+1)-OFFSET(AH148,,,,COUNTA($G$120:$CE$120)-COUNTA($G$120:AH$120)+1))*(1+discount_rate),0)</f>
        <v>0</v>
      </c>
      <c r="AI182" s="1" cm="1">
        <f t="array" aca="1" ref="AI182" ca="1">IF(AND($B182=AI$28,$B182=$B183-1),NPV(discount_rate,OFFSET(AI147,,,,COUNTA($G$120:$CE$120)-COUNTA($G$120:AI$120)+1)-OFFSET(AI148,,,,COUNTA($G$120:$CE$120)-COUNTA($G$120:AI$120)+1))*(1+discount_rate),0)</f>
        <v>0</v>
      </c>
      <c r="AJ182" s="1" cm="1">
        <f t="array" aca="1" ref="AJ182" ca="1">IF(AND($B182=AJ$28,$B182=$B183-1),NPV(discount_rate,OFFSET(AJ147,,,,COUNTA($G$120:$CE$120)-COUNTA($G$120:AJ$120)+1)-OFFSET(AJ148,,,,COUNTA($G$120:$CE$120)-COUNTA($G$120:AJ$120)+1))*(1+discount_rate),0)</f>
        <v>0</v>
      </c>
      <c r="AK182" s="1" cm="1">
        <f t="array" aca="1" ref="AK182" ca="1">IF(AND($B182=AK$28,$B182=$B183-1),NPV(discount_rate,OFFSET(AK147,,,,COUNTA($G$120:$CE$120)-COUNTA($G$120:AK$120)+1)-OFFSET(AK148,,,,COUNTA($G$120:$CE$120)-COUNTA($G$120:AK$120)+1))*(1+discount_rate),0)</f>
        <v>0</v>
      </c>
      <c r="AL182" s="1" cm="1">
        <f t="array" aca="1" ref="AL182" ca="1">IF(AND($B182=AL$28,$B182=$B183-1),NPV(discount_rate,OFFSET(AL147,,,,COUNTA($G$120:$CE$120)-COUNTA($G$120:AL$120)+1)-OFFSET(AL148,,,,COUNTA($G$120:$CE$120)-COUNTA($G$120:AL$120)+1))*(1+discount_rate),0)</f>
        <v>0</v>
      </c>
      <c r="AM182" s="1" cm="1">
        <f t="array" aca="1" ref="AM182" ca="1">IF(AND($B182=AM$28,$B182=$B183-1),NPV(discount_rate,OFFSET(AM147,,,,COUNTA($G$120:$CE$120)-COUNTA($G$120:AM$120)+1)-OFFSET(AM148,,,,COUNTA($G$120:$CE$120)-COUNTA($G$120:AM$120)+1))*(1+discount_rate),0)</f>
        <v>0</v>
      </c>
      <c r="AN182" s="1" cm="1">
        <f t="array" aca="1" ref="AN182" ca="1">IF(AND($B182=AN$28,$B182=$B183-1),NPV(discount_rate,OFFSET(AN147,,,,COUNTA($G$120:$CE$120)-COUNTA($G$120:AN$120)+1)-OFFSET(AN148,,,,COUNTA($G$120:$CE$120)-COUNTA($G$120:AN$120)+1))*(1+discount_rate),0)</f>
        <v>0</v>
      </c>
      <c r="AO182" s="1" cm="1">
        <f t="array" aca="1" ref="AO182" ca="1">IF(AND($B182=AO$28,$B182=$B183-1),NPV(discount_rate,OFFSET(AO147,,,,COUNTA($G$120:$CE$120)-COUNTA($G$120:AO$120)+1)-OFFSET(AO148,,,,COUNTA($G$120:$CE$120)-COUNTA($G$120:AO$120)+1))*(1+discount_rate),0)</f>
        <v>0</v>
      </c>
      <c r="AP182" s="1" cm="1">
        <f t="array" aca="1" ref="AP182" ca="1">IF(AND($B182=AP$28,$B182=$B183-1),NPV(discount_rate,OFFSET(AP147,,,,COUNTA($G$120:$CE$120)-COUNTA($G$120:AP$120)+1)-OFFSET(AP148,,,,COUNTA($G$120:$CE$120)-COUNTA($G$120:AP$120)+1))*(1+discount_rate),0)</f>
        <v>0</v>
      </c>
      <c r="AQ182" s="1" cm="1">
        <f t="array" aca="1" ref="AQ182" ca="1">IF(AND($B182=AQ$28,$B182=$B183-1),NPV(discount_rate,OFFSET(AQ147,,,,COUNTA($G$120:$CE$120)-COUNTA($G$120:AQ$120)+1)-OFFSET(AQ148,,,,COUNTA($G$120:$CE$120)-COUNTA($G$120:AQ$120)+1))*(1+discount_rate),0)</f>
        <v>0</v>
      </c>
      <c r="AR182" s="1" cm="1">
        <f t="array" aca="1" ref="AR182" ca="1">IF(AND($B182=AR$28,$B182=$B183-1),NPV(discount_rate,OFFSET(AR147,,,,COUNTA($G$120:$CE$120)-COUNTA($G$120:AR$120)+1)-OFFSET(AR148,,,,COUNTA($G$120:$CE$120)-COUNTA($G$120:AR$120)+1))*(1+discount_rate),0)</f>
        <v>0</v>
      </c>
      <c r="AS182" s="1" cm="1">
        <f t="array" aca="1" ref="AS182" ca="1">IF(AND($B182=AS$28,$B182=$B183-1),NPV(discount_rate,OFFSET(AS147,,,,COUNTA($G$120:$CE$120)-COUNTA($G$120:AS$120)+1)-OFFSET(AS148,,,,COUNTA($G$120:$CE$120)-COUNTA($G$120:AS$120)+1))*(1+discount_rate),0)</f>
        <v>0</v>
      </c>
      <c r="AT182" s="1" cm="1">
        <f t="array" aca="1" ref="AT182" ca="1">IF(AND($B182=AT$28,$B182=$B183-1),NPV(discount_rate,OFFSET(AT147,,,,COUNTA($G$120:$CE$120)-COUNTA($G$120:AT$120)+1)-OFFSET(AT148,,,,COUNTA($G$120:$CE$120)-COUNTA($G$120:AT$120)+1))*(1+discount_rate),0)</f>
        <v>0</v>
      </c>
      <c r="AU182" s="1" cm="1">
        <f t="array" aca="1" ref="AU182" ca="1">IF(AND($B182=AU$28,$B182=$B183-1),NPV(discount_rate,OFFSET(AU147,,,,COUNTA($G$120:$CE$120)-COUNTA($G$120:AU$120)+1)-OFFSET(AU148,,,,COUNTA($G$120:$CE$120)-COUNTA($G$120:AU$120)+1))*(1+discount_rate),0)</f>
        <v>0</v>
      </c>
      <c r="AV182" s="1" cm="1">
        <f t="array" aca="1" ref="AV182" ca="1">IF(AND($B182=AV$28,$B182=$B183-1),NPV(discount_rate,OFFSET(AV147,,,,COUNTA($G$120:$CE$120)-COUNTA($G$120:AV$120)+1)-OFFSET(AV148,,,,COUNTA($G$120:$CE$120)-COUNTA($G$120:AV$120)+1))*(1+discount_rate),0)</f>
        <v>0</v>
      </c>
      <c r="AW182" s="1" cm="1">
        <f t="array" aca="1" ref="AW182" ca="1">IF(AND($B182=AW$28,$B182=$B183-1),NPV(discount_rate,OFFSET(AW147,,,,COUNTA($G$120:$CE$120)-COUNTA($G$120:AW$120)+1)-OFFSET(AW148,,,,COUNTA($G$120:$CE$120)-COUNTA($G$120:AW$120)+1))*(1+discount_rate),0)</f>
        <v>0</v>
      </c>
      <c r="AX182" s="1" cm="1">
        <f t="array" aca="1" ref="AX182" ca="1">IF(AND($B182=AX$28,$B182=$B183-1),NPV(discount_rate,OFFSET(AX147,,,,COUNTA($G$120:$CE$120)-COUNTA($G$120:AX$120)+1)-OFFSET(AX148,,,,COUNTA($G$120:$CE$120)-COUNTA($G$120:AX$120)+1))*(1+discount_rate),0)</f>
        <v>0</v>
      </c>
      <c r="AY182" s="1" cm="1">
        <f t="array" aca="1" ref="AY182" ca="1">IF(AND($B182=AY$28,$B182=$B183-1),NPV(discount_rate,OFFSET(AY147,,,,COUNTA($G$120:$CE$120)-COUNTA($G$120:AY$120)+1)-OFFSET(AY148,,,,COUNTA($G$120:$CE$120)-COUNTA($G$120:AY$120)+1))*(1+discount_rate),0)</f>
        <v>0</v>
      </c>
      <c r="AZ182" s="1" cm="1">
        <f t="array" aca="1" ref="AZ182" ca="1">IF(AND($B182=AZ$28,$B182=$B183-1),NPV(discount_rate,OFFSET(AZ147,,,,COUNTA($G$120:$CE$120)-COUNTA($G$120:AZ$120)+1)-OFFSET(AZ148,,,,COUNTA($G$120:$CE$120)-COUNTA($G$120:AZ$120)+1))*(1+discount_rate),0)</f>
        <v>0</v>
      </c>
      <c r="BA182" s="1" cm="1">
        <f t="array" aca="1" ref="BA182" ca="1">IF(AND($B182=BA$28,$B182=$B183-1),NPV(discount_rate,OFFSET(BA147,,,,COUNTA($G$120:$CE$120)-COUNTA($G$120:BA$120)+1)-OFFSET(BA148,,,,COUNTA($G$120:$CE$120)-COUNTA($G$120:BA$120)+1))*(1+discount_rate),0)</f>
        <v>0</v>
      </c>
      <c r="BB182" s="1" cm="1">
        <f t="array" aca="1" ref="BB182" ca="1">IF(AND($B182=BB$28,$B182=$B183-1),NPV(discount_rate,OFFSET(BB147,,,,COUNTA($G$120:$CE$120)-COUNTA($G$120:BB$120)+1)-OFFSET(BB148,,,,COUNTA($G$120:$CE$120)-COUNTA($G$120:BB$120)+1))*(1+discount_rate),0)</f>
        <v>0</v>
      </c>
      <c r="BC182" s="1" cm="1">
        <f t="array" aca="1" ref="BC182" ca="1">IF(AND($B182=BC$28,$B182=$B183-1),NPV(discount_rate,OFFSET(BC147,,,,COUNTA($G$120:$CE$120)-COUNTA($G$120:BC$120)+1)-OFFSET(BC148,,,,COUNTA($G$120:$CE$120)-COUNTA($G$120:BC$120)+1))*(1+discount_rate),0)</f>
        <v>0</v>
      </c>
      <c r="BD182" s="1" cm="1">
        <f t="array" aca="1" ref="BD182" ca="1">IF(AND($B182=BD$28,$B182=$B183-1),NPV(discount_rate,OFFSET(BD147,,,,COUNTA($G$120:$CE$120)-COUNTA($G$120:BD$120)+1)-OFFSET(BD148,,,,COUNTA($G$120:$CE$120)-COUNTA($G$120:BD$120)+1))*(1+discount_rate),0)</f>
        <v>0</v>
      </c>
      <c r="BE182" s="1" cm="1">
        <f t="array" aca="1" ref="BE182" ca="1">IF(AND($B182=BE$28,$B182=$B183-1),NPV(discount_rate,OFFSET(BE147,,,,COUNTA($G$120:$CE$120)-COUNTA($G$120:BE$120)+1)-OFFSET(BE148,,,,COUNTA($G$120:$CE$120)-COUNTA($G$120:BE$120)+1))*(1+discount_rate),0)</f>
        <v>0</v>
      </c>
      <c r="BF182" s="1" cm="1">
        <f t="array" aca="1" ref="BF182" ca="1">IF(AND($B182=BF$28,$B182=$B183-1),NPV(discount_rate,OFFSET(BF147,,,,COUNTA($G$120:$CE$120)-COUNTA($G$120:BF$120)+1)-OFFSET(BF148,,,,COUNTA($G$120:$CE$120)-COUNTA($G$120:BF$120)+1))*(1+discount_rate),0)</f>
        <v>0</v>
      </c>
      <c r="BG182" s="1" cm="1">
        <f t="array" aca="1" ref="BG182" ca="1">IF(AND($B182=BG$28,$B182=$B183-1),NPV(discount_rate,OFFSET(BG147,,,,COUNTA($G$120:$CE$120)-COUNTA($G$120:BG$120)+1)-OFFSET(BG148,,,,COUNTA($G$120:$CE$120)-COUNTA($G$120:BG$120)+1))*(1+discount_rate),0)</f>
        <v>0</v>
      </c>
      <c r="BH182" s="1" cm="1">
        <f t="array" aca="1" ref="BH182" ca="1">IF(AND($B182=BH$28,$B182=$B183-1),NPV(discount_rate,OFFSET(BH147,,,,COUNTA($G$120:$CE$120)-COUNTA($G$120:BH$120)+1)-OFFSET(BH148,,,,COUNTA($G$120:$CE$120)-COUNTA($G$120:BH$120)+1))*(1+discount_rate),0)</f>
        <v>0</v>
      </c>
      <c r="BI182" s="1" cm="1">
        <f t="array" aca="1" ref="BI182" ca="1">IF(AND($B182=BI$28,$B182=$B183-1),NPV(discount_rate,OFFSET(BI147,,,,COUNTA($G$120:$CE$120)-COUNTA($G$120:BI$120)+1)-OFFSET(BI148,,,,COUNTA($G$120:$CE$120)-COUNTA($G$120:BI$120)+1))*(1+discount_rate),0)</f>
        <v>0</v>
      </c>
      <c r="BJ182" s="1" cm="1">
        <f t="array" aca="1" ref="BJ182" ca="1">IF(AND($B182=BJ$28,$B182=$B183-1),NPV(discount_rate,OFFSET(BJ147,,,,COUNTA($G$120:$CE$120)-COUNTA($G$120:BJ$120)+1)-OFFSET(BJ148,,,,COUNTA($G$120:$CE$120)-COUNTA($G$120:BJ$120)+1))*(1+discount_rate),0)</f>
        <v>0</v>
      </c>
      <c r="BK182" s="1" cm="1">
        <f t="array" aca="1" ref="BK182" ca="1">IF(AND($B182=BK$28,$B182=$B183-1),NPV(discount_rate,OFFSET(BK147,,,,COUNTA($G$120:$CE$120)-COUNTA($G$120:BK$120)+1)-OFFSET(BK148,,,,COUNTA($G$120:$CE$120)-COUNTA($G$120:BK$120)+1))*(1+discount_rate),0)</f>
        <v>0</v>
      </c>
      <c r="BL182" s="1" cm="1">
        <f t="array" aca="1" ref="BL182" ca="1">IF(AND($B182=BL$28,$B182=$B183-1),NPV(discount_rate,OFFSET(BL147,,,,COUNTA($G$120:$CE$120)-COUNTA($G$120:BL$120)+1)-OFFSET(BL148,,,,COUNTA($G$120:$CE$120)-COUNTA($G$120:BL$120)+1))*(1+discount_rate),0)</f>
        <v>0</v>
      </c>
      <c r="BM182" s="1" cm="1">
        <f t="array" aca="1" ref="BM182" ca="1">IF(AND($B182=BM$28,$B182=$B183-1),NPV(discount_rate,OFFSET(BM147,,,,COUNTA($G$120:$CE$120)-COUNTA($G$120:BM$120)+1)-OFFSET(BM148,,,,COUNTA($G$120:$CE$120)-COUNTA($G$120:BM$120)+1))*(1+discount_rate),0)</f>
        <v>0</v>
      </c>
      <c r="BN182" s="1" cm="1">
        <f t="array" aca="1" ref="BN182" ca="1">IF(AND($B182=BN$28,$B182=$B183-1),NPV(discount_rate,OFFSET(BN147,,,,COUNTA($G$120:$CE$120)-COUNTA($G$120:BN$120)+1)-OFFSET(BN148,,,,COUNTA($G$120:$CE$120)-COUNTA($G$120:BN$120)+1))*(1+discount_rate),0)</f>
        <v>0</v>
      </c>
      <c r="BO182" s="1" cm="1">
        <f t="array" aca="1" ref="BO182" ca="1">IF(AND($B182=BO$28,$B182=$B183-1),NPV(discount_rate,OFFSET(BO147,,,,COUNTA($G$120:$CE$120)-COUNTA($G$120:BO$120)+1)-OFFSET(BO148,,,,COUNTA($G$120:$CE$120)-COUNTA($G$120:BO$120)+1))*(1+discount_rate),0)</f>
        <v>0</v>
      </c>
      <c r="BP182" s="1" cm="1">
        <f t="array" aca="1" ref="BP182" ca="1">IF(AND($B182=BP$28,$B182=$B183-1),NPV(discount_rate,OFFSET(BP147,,,,COUNTA($G$120:$CE$120)-COUNTA($G$120:BP$120)+1)-OFFSET(BP148,,,,COUNTA($G$120:$CE$120)-COUNTA($G$120:BP$120)+1))*(1+discount_rate),0)</f>
        <v>0</v>
      </c>
      <c r="BQ182" s="1" cm="1">
        <f t="array" aca="1" ref="BQ182" ca="1">IF(AND($B182=BQ$28,$B182=$B183-1),NPV(discount_rate,OFFSET(BQ147,,,,COUNTA($G$120:$CE$120)-COUNTA($G$120:BQ$120)+1)-OFFSET(BQ148,,,,COUNTA($G$120:$CE$120)-COUNTA($G$120:BQ$120)+1))*(1+discount_rate),0)</f>
        <v>0</v>
      </c>
      <c r="BR182" s="1" cm="1">
        <f t="array" aca="1" ref="BR182" ca="1">IF(AND($B182=BR$28,$B182=$B183-1),NPV(discount_rate,OFFSET(BR147,,,,COUNTA($G$120:$CE$120)-COUNTA($G$120:BR$120)+1)-OFFSET(BR148,,,,COUNTA($G$120:$CE$120)-COUNTA($G$120:BR$120)+1))*(1+discount_rate),0)</f>
        <v>0</v>
      </c>
      <c r="BS182" s="1" cm="1">
        <f t="array" aca="1" ref="BS182" ca="1">IF(AND($B182=BS$28,$B182=$B183-1),NPV(discount_rate,OFFSET(BS147,,,,COUNTA($G$120:$CE$120)-COUNTA($G$120:BS$120)+1)-OFFSET(BS148,,,,COUNTA($G$120:$CE$120)-COUNTA($G$120:BS$120)+1))*(1+discount_rate),0)</f>
        <v>0</v>
      </c>
      <c r="BT182" s="1" cm="1">
        <f t="array" aca="1" ref="BT182" ca="1">IF(AND($B182=BT$28,$B182=$B183-1),NPV(discount_rate,OFFSET(BT147,,,,COUNTA($G$120:$CE$120)-COUNTA($G$120:BT$120)+1)-OFFSET(BT148,,,,COUNTA($G$120:$CE$120)-COUNTA($G$120:BT$120)+1))*(1+discount_rate),0)</f>
        <v>0</v>
      </c>
      <c r="BU182" s="1" cm="1">
        <f t="array" aca="1" ref="BU182" ca="1">IF(AND($B182=BU$28,$B182=$B183-1),NPV(discount_rate,OFFSET(BU147,,,,COUNTA($G$120:$CE$120)-COUNTA($G$120:BU$120)+1)-OFFSET(BU148,,,,COUNTA($G$120:$CE$120)-COUNTA($G$120:BU$120)+1))*(1+discount_rate),0)</f>
        <v>0</v>
      </c>
      <c r="BV182" s="1" cm="1">
        <f t="array" aca="1" ref="BV182" ca="1">IF(AND($B182=BV$28,$B182=$B183-1),NPV(discount_rate,OFFSET(BV147,,,,COUNTA($G$120:$CE$120)-COUNTA($G$120:BV$120)+1)-OFFSET(BV148,,,,COUNTA($G$120:$CE$120)-COUNTA($G$120:BV$120)+1))*(1+discount_rate),0)</f>
        <v>0</v>
      </c>
      <c r="BW182" s="1" cm="1">
        <f t="array" aca="1" ref="BW182" ca="1">IF(AND($B182=BW$28,$B182=$B183-1),NPV(discount_rate,OFFSET(BW147,,,,COUNTA($G$120:$CE$120)-COUNTA($G$120:BW$120)+1)-OFFSET(BW148,,,,COUNTA($G$120:$CE$120)-COUNTA($G$120:BW$120)+1))*(1+discount_rate),0)</f>
        <v>0</v>
      </c>
      <c r="BX182" s="1" cm="1">
        <f t="array" aca="1" ref="BX182" ca="1">IF(AND($B182=BX$28,$B182=$B183-1),NPV(discount_rate,OFFSET(BX147,,,,COUNTA($G$120:$CE$120)-COUNTA($G$120:BX$120)+1)-OFFSET(BX148,,,,COUNTA($G$120:$CE$120)-COUNTA($G$120:BX$120)+1))*(1+discount_rate),0)</f>
        <v>0</v>
      </c>
      <c r="BY182" s="1" cm="1">
        <f t="array" aca="1" ref="BY182" ca="1">IF(AND($B182=BY$28,$B182=$B183-1),NPV(discount_rate,OFFSET(BY147,,,,COUNTA($G$120:$CE$120)-COUNTA($G$120:BY$120)+1)-OFFSET(BY148,,,,COUNTA($G$120:$CE$120)-COUNTA($G$120:BY$120)+1))*(1+discount_rate),0)</f>
        <v>0</v>
      </c>
      <c r="BZ182" s="1" cm="1">
        <f t="array" aca="1" ref="BZ182" ca="1">IF(AND($B182=BZ$28,$B182=$B183-1),NPV(discount_rate,OFFSET(BZ147,,,,COUNTA($G$120:$CE$120)-COUNTA($G$120:BZ$120)+1)-OFFSET(BZ148,,,,COUNTA($G$120:$CE$120)-COUNTA($G$120:BZ$120)+1))*(1+discount_rate),0)</f>
        <v>0</v>
      </c>
      <c r="CA182" s="1" cm="1">
        <f t="array" aca="1" ref="CA182" ca="1">IF(AND($B182=CA$28,$B182=$B183-1),NPV(discount_rate,OFFSET(CA147,,,,COUNTA($G$120:$CE$120)-COUNTA($G$120:CA$120)+1)-OFFSET(CA148,,,,COUNTA($G$120:$CE$120)-COUNTA($G$120:CA$120)+1))*(1+discount_rate),0)</f>
        <v>0</v>
      </c>
      <c r="CB182" s="1" cm="1">
        <f t="array" aca="1" ref="CB182" ca="1">IF(AND($B182=CB$28,$B182=$B183-1),NPV(discount_rate,OFFSET(CB147,,,,COUNTA($G$120:$CE$120)-COUNTA($G$120:CB$120)+1)-OFFSET(CB148,,,,COUNTA($G$120:$CE$120)-COUNTA($G$120:CB$120)+1))*(1+discount_rate),0)</f>
        <v>0</v>
      </c>
      <c r="CC182" s="1" cm="1">
        <f t="array" aca="1" ref="CC182" ca="1">IF(AND($B182=CC$28,$B182=$B183-1),NPV(discount_rate,OFFSET(CC147,,,,COUNTA($G$120:$CE$120)-COUNTA($G$120:CC$120)+1)-OFFSET(CC148,,,,COUNTA($G$120:$CE$120)-COUNTA($G$120:CC$120)+1))*(1+discount_rate),0)</f>
        <v>0</v>
      </c>
      <c r="CD182" s="1" cm="1">
        <f t="array" aca="1" ref="CD182" ca="1">IF(AND($B182=CD$28,$B182=$B183-1),NPV(discount_rate,OFFSET(CD147,,,,COUNTA($G$120:$CE$120)-COUNTA($G$120:CD$120)+1)-OFFSET(CD148,,,,COUNTA($G$120:$CE$120)-COUNTA($G$120:CD$120)+1))*(1+discount_rate),0)</f>
        <v>0</v>
      </c>
      <c r="CE182" s="1" cm="1">
        <f t="array" aca="1" ref="CE182" ca="1">IF(AND($B182=CE$28,$B182=$B183-1),NPV(discount_rate,OFFSET(CE147,,,,COUNTA($G$120:$CE$120)-COUNTA($G$120:CE$120)+1)-OFFSET(CE148,,,,COUNTA($G$120:$CE$120)-COUNTA($G$120:CE$120)+1))*(1+discount_rate),0)</f>
        <v>0</v>
      </c>
    </row>
    <row r="183" spans="2:83" x14ac:dyDescent="0.35">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2:83" x14ac:dyDescent="0.35">
      <c r="B184" s="15" t="s">
        <v>38</v>
      </c>
      <c r="D184" s="7" t="s">
        <v>29</v>
      </c>
      <c r="G184" s="8">
        <f t="shared" ref="G184:AL184" ca="1" si="132">IF(G$28&lt;MAX($B$155:$B$182),SUM(G155:G182),F184*(1+$E$12))</f>
        <v>349.28832945664249</v>
      </c>
      <c r="H184" s="8">
        <f t="shared" ca="1" si="132"/>
        <v>309.68360841951778</v>
      </c>
      <c r="I184" s="8">
        <f t="shared" ca="1" si="132"/>
        <v>428.14384811527293</v>
      </c>
      <c r="J184" s="8">
        <f t="shared" ca="1" si="132"/>
        <v>431.87307604680888</v>
      </c>
      <c r="K184" s="8">
        <f t="shared" ca="1" si="132"/>
        <v>663.84678121722925</v>
      </c>
      <c r="L184" s="8">
        <f t="shared" ca="1" si="132"/>
        <v>642.4590981170461</v>
      </c>
      <c r="M184" s="8">
        <f t="shared" ca="1" si="132"/>
        <v>576.60547890235296</v>
      </c>
      <c r="N184" s="8">
        <f t="shared" ca="1" si="132"/>
        <v>564.88039600334321</v>
      </c>
      <c r="O184" s="8">
        <f t="shared" ca="1" si="132"/>
        <v>509.43814928081679</v>
      </c>
      <c r="P184" s="8">
        <f t="shared" ca="1" si="132"/>
        <v>510.12025165979111</v>
      </c>
      <c r="Q184" s="8">
        <f t="shared" ca="1" si="132"/>
        <v>484.42175213789676</v>
      </c>
      <c r="R184" s="8">
        <f t="shared" ca="1" si="132"/>
        <v>436.84752563942567</v>
      </c>
      <c r="S184" s="8">
        <f t="shared" ca="1" si="132"/>
        <v>436.76423749482876</v>
      </c>
      <c r="T184" s="8">
        <f t="shared" ca="1" si="132"/>
        <v>436.77080027181557</v>
      </c>
      <c r="U184" s="8">
        <f t="shared" ca="1" si="132"/>
        <v>436.86691620159633</v>
      </c>
      <c r="V184" s="8">
        <f t="shared" ca="1" si="132"/>
        <v>424.2583570971434</v>
      </c>
      <c r="W184" s="8">
        <f t="shared" ca="1" si="132"/>
        <v>407.03206117255291</v>
      </c>
      <c r="X184" s="8">
        <f t="shared" ca="1" si="132"/>
        <v>410.02392836647215</v>
      </c>
      <c r="Y184" s="8">
        <f t="shared" ca="1" si="132"/>
        <v>413.06829170978051</v>
      </c>
      <c r="Z184" s="8">
        <f t="shared" ca="1" si="132"/>
        <v>416.16603277315181</v>
      </c>
      <c r="AA184" s="8">
        <f t="shared" ca="1" si="132"/>
        <v>419.31805032841118</v>
      </c>
      <c r="AB184" s="8">
        <f t="shared" ca="1" si="132"/>
        <v>349.4742114309102</v>
      </c>
      <c r="AC184" s="8">
        <f t="shared" ca="1" si="132"/>
        <v>356.46369565952864</v>
      </c>
      <c r="AD184" s="8">
        <f t="shared" ca="1" si="132"/>
        <v>363.59296957271908</v>
      </c>
      <c r="AE184" s="8">
        <f t="shared" ca="1" si="132"/>
        <v>370.8648289641738</v>
      </c>
      <c r="AF184" s="8">
        <f t="shared" ca="1" si="132"/>
        <v>378.28212554345703</v>
      </c>
      <c r="AG184" s="8">
        <f t="shared" ca="1" si="132"/>
        <v>385.84776805432608</v>
      </c>
      <c r="AH184" s="8">
        <f t="shared" ca="1" si="132"/>
        <v>393.56472341541263</v>
      </c>
      <c r="AI184" s="8">
        <f t="shared" ca="1" si="132"/>
        <v>401.43601788372087</v>
      </c>
      <c r="AJ184" s="8">
        <f t="shared" ca="1" si="132"/>
        <v>409.46473824139531</v>
      </c>
      <c r="AK184" s="8">
        <f t="shared" ca="1" si="132"/>
        <v>417.65403300622324</v>
      </c>
      <c r="AL184" s="8">
        <f t="shared" ca="1" si="132"/>
        <v>426.00711366634772</v>
      </c>
      <c r="AM184" s="8">
        <f t="shared" ref="AM184:BR184" ca="1" si="133">IF(AM$28&lt;MAX($B$155:$B$182),SUM(AM155:AM182),AL184*(1+$E$12))</f>
        <v>434.52725593967466</v>
      </c>
      <c r="AN184" s="8">
        <f t="shared" ca="1" si="133"/>
        <v>443.21780105846818</v>
      </c>
      <c r="AO184" s="8">
        <f t="shared" ca="1" si="133"/>
        <v>452.08215707963757</v>
      </c>
      <c r="AP184" s="8">
        <f t="shared" ca="1" si="133"/>
        <v>461.12380022123034</v>
      </c>
      <c r="AQ184" s="8">
        <f t="shared" ca="1" si="133"/>
        <v>470.34627622565495</v>
      </c>
      <c r="AR184" s="8">
        <f t="shared" ca="1" si="133"/>
        <v>479.75320175016805</v>
      </c>
      <c r="AS184" s="8">
        <f t="shared" ca="1" si="133"/>
        <v>489.34826578517141</v>
      </c>
      <c r="AT184" s="8">
        <f t="shared" ca="1" si="133"/>
        <v>499.13523110087482</v>
      </c>
      <c r="AU184" s="8">
        <f t="shared" ca="1" si="133"/>
        <v>509.1179357228923</v>
      </c>
      <c r="AV184" s="8">
        <f t="shared" ca="1" si="133"/>
        <v>519.3002944373502</v>
      </c>
      <c r="AW184" s="8">
        <f t="shared" ca="1" si="133"/>
        <v>529.68630032609724</v>
      </c>
      <c r="AX184" s="8">
        <f t="shared" ca="1" si="133"/>
        <v>540.28002633261917</v>
      </c>
      <c r="AY184" s="8">
        <f t="shared" ca="1" si="133"/>
        <v>551.08562685927154</v>
      </c>
      <c r="AZ184" s="8">
        <f t="shared" ca="1" si="133"/>
        <v>562.10733939645695</v>
      </c>
      <c r="BA184" s="8">
        <f t="shared" ca="1" si="133"/>
        <v>573.34948618438614</v>
      </c>
      <c r="BB184" s="8">
        <f t="shared" ca="1" si="133"/>
        <v>584.81647590807393</v>
      </c>
      <c r="BC184" s="8">
        <f t="shared" ca="1" si="133"/>
        <v>596.51280542623545</v>
      </c>
      <c r="BD184" s="8">
        <f t="shared" ca="1" si="133"/>
        <v>608.4430615347602</v>
      </c>
      <c r="BE184" s="8">
        <f t="shared" ca="1" si="133"/>
        <v>620.61192276545546</v>
      </c>
      <c r="BF184" s="8">
        <f t="shared" ca="1" si="133"/>
        <v>633.02416122076454</v>
      </c>
      <c r="BG184" s="8">
        <f t="shared" ca="1" si="133"/>
        <v>645.68464444517986</v>
      </c>
      <c r="BH184" s="8">
        <f t="shared" ca="1" si="133"/>
        <v>658.59833733408345</v>
      </c>
      <c r="BI184" s="8">
        <f t="shared" ca="1" si="133"/>
        <v>671.77030408076519</v>
      </c>
      <c r="BJ184" s="8">
        <f t="shared" ca="1" si="133"/>
        <v>685.20571016238046</v>
      </c>
      <c r="BK184" s="8">
        <f t="shared" ca="1" si="133"/>
        <v>698.90982436562808</v>
      </c>
      <c r="BL184" s="8">
        <f t="shared" ca="1" si="133"/>
        <v>712.88802085294071</v>
      </c>
      <c r="BM184" s="8">
        <f t="shared" ca="1" si="133"/>
        <v>727.14578126999959</v>
      </c>
      <c r="BN184" s="8">
        <f t="shared" ca="1" si="133"/>
        <v>741.68869689539963</v>
      </c>
      <c r="BO184" s="8">
        <f t="shared" ca="1" si="133"/>
        <v>756.52247083330758</v>
      </c>
      <c r="BP184" s="8">
        <f t="shared" ca="1" si="133"/>
        <v>771.6529202499737</v>
      </c>
      <c r="BQ184" s="8">
        <f t="shared" ca="1" si="133"/>
        <v>787.08597865497325</v>
      </c>
      <c r="BR184" s="8">
        <f t="shared" ca="1" si="133"/>
        <v>802.82769822807268</v>
      </c>
      <c r="BS184" s="8">
        <f t="shared" ref="BS184:CE184" ca="1" si="134">IF(BS$28&lt;MAX($B$155:$B$182),SUM(BS155:BS182),BR184*(1+$E$12))</f>
        <v>818.88425219263411</v>
      </c>
      <c r="BT184" s="8">
        <f t="shared" ca="1" si="134"/>
        <v>835.2619372364868</v>
      </c>
      <c r="BU184" s="8">
        <f t="shared" ca="1" si="134"/>
        <v>851.96717598121654</v>
      </c>
      <c r="BV184" s="8">
        <f t="shared" ca="1" si="134"/>
        <v>869.00651950084091</v>
      </c>
      <c r="BW184" s="8">
        <f t="shared" ca="1" si="134"/>
        <v>886.38664989085771</v>
      </c>
      <c r="BX184" s="8">
        <f t="shared" ca="1" si="134"/>
        <v>904.11438288867487</v>
      </c>
      <c r="BY184" s="8">
        <f t="shared" ca="1" si="134"/>
        <v>922.19667054644833</v>
      </c>
      <c r="BZ184" s="8">
        <f t="shared" ca="1" si="134"/>
        <v>940.64060395737727</v>
      </c>
      <c r="CA184" s="8">
        <f t="shared" ca="1" si="134"/>
        <v>959.4534160365248</v>
      </c>
      <c r="CB184" s="8">
        <f t="shared" ca="1" si="134"/>
        <v>978.64248435725528</v>
      </c>
      <c r="CC184" s="8">
        <f t="shared" ca="1" si="134"/>
        <v>998.21533404440038</v>
      </c>
      <c r="CD184" s="8">
        <f t="shared" ca="1" si="134"/>
        <v>1018.1796407252884</v>
      </c>
      <c r="CE184" s="8">
        <f t="shared" ca="1" si="134"/>
        <v>1038.5432335397943</v>
      </c>
    </row>
    <row r="186" spans="2:83" x14ac:dyDescent="0.35">
      <c r="B186" s="7" t="s">
        <v>103</v>
      </c>
    </row>
    <row r="187" spans="2:83" x14ac:dyDescent="0.35">
      <c r="B187" s="10" t="s">
        <v>104</v>
      </c>
    </row>
    <row r="188" spans="2:83" x14ac:dyDescent="0.35">
      <c r="B188" s="6"/>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row>
    <row r="189" spans="2:83" x14ac:dyDescent="0.35">
      <c r="B189" t="s">
        <v>125</v>
      </c>
      <c r="D189" t="s">
        <v>126</v>
      </c>
      <c r="E189" s="7"/>
      <c r="F189" s="7"/>
      <c r="G189" s="19">
        <v>24.141155772123735</v>
      </c>
      <c r="H189" s="19">
        <v>25.882709888477297</v>
      </c>
      <c r="I189" s="19">
        <v>27.813083482923695</v>
      </c>
      <c r="J189" s="19">
        <v>29.877552554445131</v>
      </c>
      <c r="K189" s="19">
        <v>32.054668186932759</v>
      </c>
      <c r="L189" s="19">
        <v>34.369589933091824</v>
      </c>
      <c r="M189" s="19">
        <v>36.865474315545072</v>
      </c>
      <c r="N189" s="19">
        <v>39.543464398304216</v>
      </c>
      <c r="O189" s="19">
        <v>42.429512362269087</v>
      </c>
      <c r="P189" s="19">
        <v>45.515691633058374</v>
      </c>
      <c r="Q189" s="19">
        <v>48.814890839078785</v>
      </c>
      <c r="R189" s="19">
        <v>52.350480809034302</v>
      </c>
      <c r="S189" s="19">
        <v>56.155725956752647</v>
      </c>
      <c r="T189" s="19">
        <v>60.250988441132108</v>
      </c>
      <c r="U189" s="19">
        <v>64.641177805134788</v>
      </c>
      <c r="V189" s="19">
        <v>69.356936739531236</v>
      </c>
      <c r="W189" s="19">
        <v>74.423601481887786</v>
      </c>
      <c r="X189" s="19">
        <v>79.90496424485525</v>
      </c>
      <c r="Y189" s="19">
        <v>85.813250101142742</v>
      </c>
      <c r="Z189" s="19">
        <v>92.171983954114737</v>
      </c>
      <c r="AA189" s="19">
        <v>99.002920217844718</v>
      </c>
      <c r="AB189" s="19">
        <v>106.32829416861598</v>
      </c>
      <c r="AC189" s="43">
        <f t="shared" ref="AC189:CE189" si="135">AB189*(1+$E$12)</f>
        <v>108.45486005198831</v>
      </c>
      <c r="AD189" s="43">
        <f t="shared" si="135"/>
        <v>110.62395725302807</v>
      </c>
      <c r="AE189" s="43">
        <f t="shared" si="135"/>
        <v>112.83643639808864</v>
      </c>
      <c r="AF189" s="43">
        <f t="shared" si="135"/>
        <v>115.09316512605041</v>
      </c>
      <c r="AG189" s="43">
        <f t="shared" si="135"/>
        <v>117.39502842857142</v>
      </c>
      <c r="AH189" s="43">
        <f t="shared" si="135"/>
        <v>119.74292899714285</v>
      </c>
      <c r="AI189" s="43">
        <f t="shared" si="135"/>
        <v>122.13778757708572</v>
      </c>
      <c r="AJ189" s="43">
        <f t="shared" si="135"/>
        <v>124.58054332862743</v>
      </c>
      <c r="AK189" s="43">
        <f t="shared" si="135"/>
        <v>127.07215419519999</v>
      </c>
      <c r="AL189" s="43">
        <f t="shared" si="135"/>
        <v>129.613597279104</v>
      </c>
      <c r="AM189" s="43">
        <f t="shared" si="135"/>
        <v>132.20586922468607</v>
      </c>
      <c r="AN189" s="43">
        <f t="shared" si="135"/>
        <v>134.84998660917978</v>
      </c>
      <c r="AO189" s="43">
        <f t="shared" si="135"/>
        <v>137.54698634136338</v>
      </c>
      <c r="AP189" s="43">
        <f t="shared" si="135"/>
        <v>140.29792606819066</v>
      </c>
      <c r="AQ189" s="43">
        <f t="shared" si="135"/>
        <v>143.10388458955447</v>
      </c>
      <c r="AR189" s="43">
        <f t="shared" si="135"/>
        <v>145.96596228134555</v>
      </c>
      <c r="AS189" s="43">
        <f t="shared" si="135"/>
        <v>148.88528152697248</v>
      </c>
      <c r="AT189" s="43">
        <f t="shared" si="135"/>
        <v>151.86298715751192</v>
      </c>
      <c r="AU189" s="43">
        <f t="shared" si="135"/>
        <v>154.90024690066215</v>
      </c>
      <c r="AV189" s="43">
        <f t="shared" si="135"/>
        <v>157.9982518386754</v>
      </c>
      <c r="AW189" s="43">
        <f t="shared" si="135"/>
        <v>161.15821687544891</v>
      </c>
      <c r="AX189" s="43">
        <f t="shared" si="135"/>
        <v>164.3813812129579</v>
      </c>
      <c r="AY189" s="43">
        <f t="shared" si="135"/>
        <v>167.66900883721706</v>
      </c>
      <c r="AZ189" s="43">
        <f t="shared" si="135"/>
        <v>171.0223890139614</v>
      </c>
      <c r="BA189" s="43">
        <f t="shared" si="135"/>
        <v>174.44283679424063</v>
      </c>
      <c r="BB189" s="43">
        <f t="shared" si="135"/>
        <v>177.93169353012544</v>
      </c>
      <c r="BC189" s="43">
        <f t="shared" si="135"/>
        <v>181.49032740072795</v>
      </c>
      <c r="BD189" s="43">
        <f t="shared" si="135"/>
        <v>185.12013394874251</v>
      </c>
      <c r="BE189" s="43">
        <f t="shared" si="135"/>
        <v>188.82253662771737</v>
      </c>
      <c r="BF189" s="43">
        <f t="shared" si="135"/>
        <v>192.59898736027171</v>
      </c>
      <c r="BG189" s="43">
        <f t="shared" si="135"/>
        <v>196.45096710747714</v>
      </c>
      <c r="BH189" s="43">
        <f t="shared" si="135"/>
        <v>200.3799864496267</v>
      </c>
      <c r="BI189" s="43">
        <f t="shared" si="135"/>
        <v>204.38758617861924</v>
      </c>
      <c r="BJ189" s="43">
        <f t="shared" si="135"/>
        <v>208.47533790219163</v>
      </c>
      <c r="BK189" s="43">
        <f t="shared" si="135"/>
        <v>212.64484466023546</v>
      </c>
      <c r="BL189" s="43">
        <f t="shared" si="135"/>
        <v>216.89774155344017</v>
      </c>
      <c r="BM189" s="43">
        <f t="shared" si="135"/>
        <v>221.23569638450897</v>
      </c>
      <c r="BN189" s="43">
        <f t="shared" si="135"/>
        <v>225.66041031219916</v>
      </c>
      <c r="BO189" s="43">
        <f t="shared" si="135"/>
        <v>230.17361851844313</v>
      </c>
      <c r="BP189" s="43">
        <f t="shared" si="135"/>
        <v>234.77709088881201</v>
      </c>
      <c r="BQ189" s="43">
        <f t="shared" si="135"/>
        <v>239.47263270658826</v>
      </c>
      <c r="BR189" s="43">
        <f t="shared" si="135"/>
        <v>244.26208536072002</v>
      </c>
      <c r="BS189" s="43">
        <f t="shared" si="135"/>
        <v>249.14732706793441</v>
      </c>
      <c r="BT189" s="43">
        <f t="shared" si="135"/>
        <v>254.13027360929311</v>
      </c>
      <c r="BU189" s="43">
        <f t="shared" si="135"/>
        <v>259.212879081479</v>
      </c>
      <c r="BV189" s="43">
        <f t="shared" si="135"/>
        <v>264.3971366631086</v>
      </c>
      <c r="BW189" s="43">
        <f t="shared" si="135"/>
        <v>269.68507939637078</v>
      </c>
      <c r="BX189" s="43">
        <f t="shared" si="135"/>
        <v>275.07878098429819</v>
      </c>
      <c r="BY189" s="43">
        <f t="shared" si="135"/>
        <v>280.58035660398417</v>
      </c>
      <c r="BZ189" s="43">
        <f t="shared" si="135"/>
        <v>286.19196373606388</v>
      </c>
      <c r="CA189" s="43">
        <f t="shared" si="135"/>
        <v>291.91580301078517</v>
      </c>
      <c r="CB189" s="43">
        <f t="shared" si="135"/>
        <v>297.7541190710009</v>
      </c>
      <c r="CC189" s="43">
        <f t="shared" si="135"/>
        <v>303.70920145242093</v>
      </c>
      <c r="CD189" s="43">
        <f t="shared" si="135"/>
        <v>309.78338548146934</v>
      </c>
      <c r="CE189" s="43">
        <f t="shared" si="135"/>
        <v>315.97905319109873</v>
      </c>
    </row>
    <row r="190" spans="2:83" x14ac:dyDescent="0.35">
      <c r="B190" t="s">
        <v>127</v>
      </c>
      <c r="D190" t="s">
        <v>126</v>
      </c>
      <c r="E190" s="7"/>
      <c r="F190" s="7"/>
      <c r="G190" s="19">
        <v>0</v>
      </c>
      <c r="H190" s="19">
        <v>0</v>
      </c>
      <c r="I190" s="19">
        <v>0</v>
      </c>
      <c r="J190" s="19"/>
      <c r="K190" s="19">
        <v>50.677308866880004</v>
      </c>
      <c r="L190" s="19"/>
      <c r="M190" s="19">
        <v>107.79266305220843</v>
      </c>
      <c r="N190" s="19"/>
      <c r="O190" s="19">
        <v>123.11843641947047</v>
      </c>
      <c r="P190" s="19">
        <v>218.83387827745875</v>
      </c>
      <c r="Q190" s="19">
        <v>319.59693222976142</v>
      </c>
      <c r="R190" s="19">
        <v>89.258857501311937</v>
      </c>
      <c r="S190" s="19"/>
      <c r="T190" s="19"/>
      <c r="U190" s="19"/>
      <c r="V190" s="19">
        <v>99.417140762662129</v>
      </c>
      <c r="W190" s="19">
        <v>145.68111725277981</v>
      </c>
      <c r="X190" s="19"/>
      <c r="Y190" s="19"/>
      <c r="Z190" s="19"/>
      <c r="AA190" s="19"/>
      <c r="AB190" s="19">
        <v>454.14698808712234</v>
      </c>
    </row>
    <row r="191" spans="2:83" x14ac:dyDescent="0.35">
      <c r="B191" t="s">
        <v>140</v>
      </c>
      <c r="D191" t="s">
        <v>126</v>
      </c>
      <c r="G191" s="43">
        <v>0</v>
      </c>
      <c r="H191" s="43">
        <v>0</v>
      </c>
      <c r="I191" s="43">
        <v>0</v>
      </c>
      <c r="J191" s="43">
        <f>AVERAGE(I190,K190)</f>
        <v>25.338654433440002</v>
      </c>
      <c r="K191" s="43"/>
      <c r="L191" s="43">
        <f>AVERAGE(K190,M190)</f>
        <v>79.234985959544218</v>
      </c>
      <c r="M191" s="43"/>
      <c r="N191" s="43">
        <f>AVERAGE(M190,O190)</f>
        <v>115.45554973583944</v>
      </c>
      <c r="O191" s="43"/>
      <c r="P191" s="43"/>
      <c r="Q191" s="43"/>
      <c r="R191" s="43"/>
      <c r="S191" s="43">
        <f>SUM(R190:R191)*($V$190/$R$190)^(1/5)</f>
        <v>91.203879611323728</v>
      </c>
      <c r="T191" s="43">
        <f>SUM(S190:S191)*($V$190/$R$190)^(1/5)</f>
        <v>93.19128531344434</v>
      </c>
      <c r="U191" s="43">
        <f>SUM(T190:T191)*($V$190/$R$190)^(1/5)</f>
        <v>95.221998180146699</v>
      </c>
      <c r="V191" s="43"/>
      <c r="W191" s="43"/>
      <c r="X191" s="43">
        <f>SUM(W190:W191)*($AB$190/$W$190)^(1/5)</f>
        <v>182.87818313929694</v>
      </c>
      <c r="Y191" s="43">
        <f>SUM(X190:X191)*($AB$190/$W$190)^(1/5)</f>
        <v>229.57285404599725</v>
      </c>
      <c r="Z191" s="43">
        <f>SUM(Y190:Y191)*($AB$190/$W$190)^(1/5)</f>
        <v>288.1901734264319</v>
      </c>
      <c r="AA191" s="43">
        <f>SUM(Z190:Z191)*($AB$190/$W$190)^(1/5)</f>
        <v>361.77437617653288</v>
      </c>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row>
    <row r="192" spans="2:83" x14ac:dyDescent="0.35">
      <c r="B192" t="s">
        <v>130</v>
      </c>
      <c r="D192" t="s">
        <v>126</v>
      </c>
      <c r="G192" s="43">
        <f t="shared" ref="G192:AB192" si="136">G190+G191</f>
        <v>0</v>
      </c>
      <c r="H192" s="43">
        <f t="shared" si="136"/>
        <v>0</v>
      </c>
      <c r="I192" s="43">
        <f t="shared" si="136"/>
        <v>0</v>
      </c>
      <c r="J192" s="43">
        <f t="shared" si="136"/>
        <v>25.338654433440002</v>
      </c>
      <c r="K192" s="43">
        <f t="shared" si="136"/>
        <v>50.677308866880004</v>
      </c>
      <c r="L192" s="43">
        <f t="shared" si="136"/>
        <v>79.234985959544218</v>
      </c>
      <c r="M192" s="43">
        <f t="shared" si="136"/>
        <v>107.79266305220843</v>
      </c>
      <c r="N192" s="43">
        <f t="shared" si="136"/>
        <v>115.45554973583944</v>
      </c>
      <c r="O192" s="43">
        <f t="shared" si="136"/>
        <v>123.11843641947047</v>
      </c>
      <c r="P192" s="43">
        <f t="shared" si="136"/>
        <v>218.83387827745875</v>
      </c>
      <c r="Q192" s="43">
        <f t="shared" si="136"/>
        <v>319.59693222976142</v>
      </c>
      <c r="R192" s="43">
        <f t="shared" si="136"/>
        <v>89.258857501311937</v>
      </c>
      <c r="S192" s="43">
        <f t="shared" si="136"/>
        <v>91.203879611323728</v>
      </c>
      <c r="T192" s="43">
        <f t="shared" si="136"/>
        <v>93.19128531344434</v>
      </c>
      <c r="U192" s="43">
        <f t="shared" si="136"/>
        <v>95.221998180146699</v>
      </c>
      <c r="V192" s="43">
        <f t="shared" si="136"/>
        <v>99.417140762662129</v>
      </c>
      <c r="W192" s="43">
        <f t="shared" si="136"/>
        <v>145.68111725277981</v>
      </c>
      <c r="X192" s="43">
        <f t="shared" si="136"/>
        <v>182.87818313929694</v>
      </c>
      <c r="Y192" s="43">
        <f t="shared" si="136"/>
        <v>229.57285404599725</v>
      </c>
      <c r="Z192" s="43">
        <f t="shared" si="136"/>
        <v>288.1901734264319</v>
      </c>
      <c r="AA192" s="43">
        <f t="shared" si="136"/>
        <v>361.77437617653288</v>
      </c>
      <c r="AB192" s="43">
        <f t="shared" si="136"/>
        <v>454.14698808712234</v>
      </c>
      <c r="AC192" s="43">
        <f t="shared" ref="AC192:CE192" si="137">AB192*(1+$E$12)</f>
        <v>463.2299278488648</v>
      </c>
      <c r="AD192" s="43">
        <f t="shared" si="137"/>
        <v>472.49452640584212</v>
      </c>
      <c r="AE192" s="43">
        <f t="shared" si="137"/>
        <v>481.94441693395896</v>
      </c>
      <c r="AF192" s="43">
        <f t="shared" si="137"/>
        <v>491.58330527263814</v>
      </c>
      <c r="AG192" s="43">
        <f t="shared" si="137"/>
        <v>501.41497137809091</v>
      </c>
      <c r="AH192" s="43">
        <f t="shared" si="137"/>
        <v>511.44327080565273</v>
      </c>
      <c r="AI192" s="43">
        <f t="shared" si="137"/>
        <v>521.67213622176575</v>
      </c>
      <c r="AJ192" s="43">
        <f t="shared" si="137"/>
        <v>532.10557894620104</v>
      </c>
      <c r="AK192" s="43">
        <f t="shared" si="137"/>
        <v>542.74769052512511</v>
      </c>
      <c r="AL192" s="43">
        <f t="shared" si="137"/>
        <v>553.60264433562759</v>
      </c>
      <c r="AM192" s="43">
        <f t="shared" si="137"/>
        <v>564.67469722234011</v>
      </c>
      <c r="AN192" s="43">
        <f t="shared" si="137"/>
        <v>575.96819116678694</v>
      </c>
      <c r="AO192" s="43">
        <f t="shared" si="137"/>
        <v>587.4875549901227</v>
      </c>
      <c r="AP192" s="43">
        <f t="shared" si="137"/>
        <v>599.23730608992514</v>
      </c>
      <c r="AQ192" s="43">
        <f t="shared" si="137"/>
        <v>611.22205221172362</v>
      </c>
      <c r="AR192" s="43">
        <f t="shared" si="137"/>
        <v>623.4464932559581</v>
      </c>
      <c r="AS192" s="43">
        <f t="shared" si="137"/>
        <v>635.91542312107731</v>
      </c>
      <c r="AT192" s="43">
        <f t="shared" si="137"/>
        <v>648.63373158349884</v>
      </c>
      <c r="AU192" s="43">
        <f t="shared" si="137"/>
        <v>661.60640621516882</v>
      </c>
      <c r="AV192" s="43">
        <f t="shared" si="137"/>
        <v>674.83853433947218</v>
      </c>
      <c r="AW192" s="43">
        <f t="shared" si="137"/>
        <v>688.33530502626161</v>
      </c>
      <c r="AX192" s="43">
        <f t="shared" si="137"/>
        <v>702.10201112678681</v>
      </c>
      <c r="AY192" s="43">
        <f t="shared" si="137"/>
        <v>716.14405134932258</v>
      </c>
      <c r="AZ192" s="43">
        <f t="shared" si="137"/>
        <v>730.46693237630905</v>
      </c>
      <c r="BA192" s="43">
        <f t="shared" si="137"/>
        <v>745.07627102383526</v>
      </c>
      <c r="BB192" s="43">
        <f t="shared" si="137"/>
        <v>759.97779644431193</v>
      </c>
      <c r="BC192" s="43">
        <f t="shared" si="137"/>
        <v>775.17735237319823</v>
      </c>
      <c r="BD192" s="43">
        <f t="shared" si="137"/>
        <v>790.68089942066217</v>
      </c>
      <c r="BE192" s="43">
        <f t="shared" si="137"/>
        <v>806.49451740907546</v>
      </c>
      <c r="BF192" s="43">
        <f t="shared" si="137"/>
        <v>822.62440775725702</v>
      </c>
      <c r="BG192" s="43">
        <f t="shared" si="137"/>
        <v>839.07689591240216</v>
      </c>
      <c r="BH192" s="43">
        <f t="shared" si="137"/>
        <v>855.85843383065026</v>
      </c>
      <c r="BI192" s="43">
        <f t="shared" si="137"/>
        <v>872.97560250726326</v>
      </c>
      <c r="BJ192" s="43">
        <f t="shared" si="137"/>
        <v>890.4351145574085</v>
      </c>
      <c r="BK192" s="43">
        <f t="shared" si="137"/>
        <v>908.24381684855666</v>
      </c>
      <c r="BL192" s="43">
        <f t="shared" si="137"/>
        <v>926.4086931855278</v>
      </c>
      <c r="BM192" s="43">
        <f t="shared" si="137"/>
        <v>944.93686704923834</v>
      </c>
      <c r="BN192" s="43">
        <f t="shared" si="137"/>
        <v>963.83560439022312</v>
      </c>
      <c r="BO192" s="43">
        <f t="shared" si="137"/>
        <v>983.11231647802765</v>
      </c>
      <c r="BP192" s="43">
        <f t="shared" si="137"/>
        <v>1002.7745628075883</v>
      </c>
      <c r="BQ192" s="43">
        <f t="shared" si="137"/>
        <v>1022.83005406374</v>
      </c>
      <c r="BR192" s="43">
        <f t="shared" si="137"/>
        <v>1043.2866551450149</v>
      </c>
      <c r="BS192" s="43">
        <f t="shared" si="137"/>
        <v>1064.1523882479153</v>
      </c>
      <c r="BT192" s="43">
        <f t="shared" si="137"/>
        <v>1085.4354360128737</v>
      </c>
      <c r="BU192" s="43">
        <f t="shared" si="137"/>
        <v>1107.144144733131</v>
      </c>
      <c r="BV192" s="43">
        <f t="shared" si="137"/>
        <v>1129.2870276277936</v>
      </c>
      <c r="BW192" s="43">
        <f t="shared" si="137"/>
        <v>1151.8727681803496</v>
      </c>
      <c r="BX192" s="43">
        <f t="shared" si="137"/>
        <v>1174.9102235439566</v>
      </c>
      <c r="BY192" s="43">
        <f t="shared" si="137"/>
        <v>1198.4084280148356</v>
      </c>
      <c r="BZ192" s="43">
        <f t="shared" si="137"/>
        <v>1222.3765965751325</v>
      </c>
      <c r="CA192" s="43">
        <f t="shared" si="137"/>
        <v>1246.8241285066351</v>
      </c>
      <c r="CB192" s="43">
        <f t="shared" si="137"/>
        <v>1271.7606110767679</v>
      </c>
      <c r="CC192" s="43">
        <f t="shared" si="137"/>
        <v>1297.1958232983031</v>
      </c>
      <c r="CD192" s="43">
        <f t="shared" si="137"/>
        <v>1323.1397397642693</v>
      </c>
      <c r="CE192" s="43">
        <f t="shared" si="137"/>
        <v>1349.6025345595547</v>
      </c>
    </row>
    <row r="193" spans="2:83" x14ac:dyDescent="0.35">
      <c r="B193" t="s">
        <v>128</v>
      </c>
      <c r="D193" t="s">
        <v>126</v>
      </c>
      <c r="G193" s="43">
        <f t="shared" ref="G193:BR193" ca="1" si="138">AVERAGE(OFFSET(G192,,-MIN(G$28-$G$28,$E$13),1,2*MIN(G$28-$G$28,$E$13)+1))</f>
        <v>0</v>
      </c>
      <c r="H193" s="43">
        <f t="shared" ca="1" si="138"/>
        <v>0</v>
      </c>
      <c r="I193" s="43">
        <f t="shared" ca="1" si="138"/>
        <v>15.203192660064001</v>
      </c>
      <c r="J193" s="43">
        <f t="shared" ca="1" si="138"/>
        <v>31.050189851972846</v>
      </c>
      <c r="K193" s="43">
        <f t="shared" ca="1" si="138"/>
        <v>52.608722462414526</v>
      </c>
      <c r="L193" s="43">
        <f t="shared" ca="1" si="138"/>
        <v>75.699832409582413</v>
      </c>
      <c r="M193" s="43">
        <f t="shared" ca="1" si="138"/>
        <v>95.255788806788502</v>
      </c>
      <c r="N193" s="43">
        <f t="shared" ca="1" si="138"/>
        <v>128.88710268890426</v>
      </c>
      <c r="O193" s="43">
        <f t="shared" ca="1" si="138"/>
        <v>176.95949194294772</v>
      </c>
      <c r="P193" s="43">
        <f t="shared" ca="1" si="138"/>
        <v>173.25273083276838</v>
      </c>
      <c r="Q193" s="43">
        <f t="shared" ca="1" si="138"/>
        <v>168.40239680786524</v>
      </c>
      <c r="R193" s="43">
        <f t="shared" ca="1" si="138"/>
        <v>162.41696658666004</v>
      </c>
      <c r="S193" s="43">
        <f t="shared" ca="1" si="138"/>
        <v>137.69459056719762</v>
      </c>
      <c r="T193" s="43">
        <f t="shared" ca="1" si="138"/>
        <v>93.658632273777769</v>
      </c>
      <c r="U193" s="43">
        <f t="shared" ca="1" si="138"/>
        <v>104.94308422407134</v>
      </c>
      <c r="V193" s="43">
        <f t="shared" ca="1" si="138"/>
        <v>123.27794492966601</v>
      </c>
      <c r="W193" s="43">
        <f t="shared" ca="1" si="138"/>
        <v>150.55425867617654</v>
      </c>
      <c r="X193" s="43">
        <f t="shared" ca="1" si="138"/>
        <v>189.14789372543362</v>
      </c>
      <c r="Y193" s="43">
        <f t="shared" ca="1" si="138"/>
        <v>241.61934080820774</v>
      </c>
      <c r="Z193" s="43">
        <f t="shared" ca="1" si="138"/>
        <v>303.31251497507628</v>
      </c>
      <c r="AA193" s="43">
        <f t="shared" ca="1" si="138"/>
        <v>359.38286391698983</v>
      </c>
      <c r="AB193" s="43">
        <f t="shared" ca="1" si="138"/>
        <v>407.96719838895882</v>
      </c>
      <c r="AC193" s="43">
        <f t="shared" ca="1" si="138"/>
        <v>446.71804709046421</v>
      </c>
      <c r="AD193" s="43">
        <f t="shared" ca="1" si="138"/>
        <v>472.67983290968533</v>
      </c>
      <c r="AE193" s="43">
        <f t="shared" ca="1" si="138"/>
        <v>482.13342956787903</v>
      </c>
      <c r="AF193" s="43">
        <f t="shared" ca="1" si="138"/>
        <v>491.7760981592366</v>
      </c>
      <c r="AG193" s="43">
        <f t="shared" ca="1" si="138"/>
        <v>501.6116201224213</v>
      </c>
      <c r="AH193" s="43">
        <f t="shared" ca="1" si="138"/>
        <v>511.64385252486971</v>
      </c>
      <c r="AI193" s="43">
        <f t="shared" ca="1" si="138"/>
        <v>521.87672957536711</v>
      </c>
      <c r="AJ193" s="43">
        <f t="shared" ca="1" si="138"/>
        <v>532.31426416687441</v>
      </c>
      <c r="AK193" s="43">
        <f t="shared" ca="1" si="138"/>
        <v>542.96054945021183</v>
      </c>
      <c r="AL193" s="43">
        <f t="shared" ca="1" si="138"/>
        <v>553.81976043921622</v>
      </c>
      <c r="AM193" s="43">
        <f t="shared" ca="1" si="138"/>
        <v>564.89615564800044</v>
      </c>
      <c r="AN193" s="43">
        <f t="shared" ca="1" si="138"/>
        <v>576.19407876096045</v>
      </c>
      <c r="AO193" s="43">
        <f t="shared" ca="1" si="138"/>
        <v>587.71796033617966</v>
      </c>
      <c r="AP193" s="43">
        <f t="shared" ca="1" si="138"/>
        <v>599.47231954290339</v>
      </c>
      <c r="AQ193" s="43">
        <f t="shared" ca="1" si="138"/>
        <v>611.4617659337614</v>
      </c>
      <c r="AR193" s="43">
        <f t="shared" ca="1" si="138"/>
        <v>623.69100125243654</v>
      </c>
      <c r="AS193" s="43">
        <f t="shared" ca="1" si="138"/>
        <v>636.16482127748532</v>
      </c>
      <c r="AT193" s="43">
        <f t="shared" ca="1" si="138"/>
        <v>648.88811770303505</v>
      </c>
      <c r="AU193" s="43">
        <f t="shared" ca="1" si="138"/>
        <v>661.86588005709586</v>
      </c>
      <c r="AV193" s="43">
        <f t="shared" ca="1" si="138"/>
        <v>675.1031976582376</v>
      </c>
      <c r="AW193" s="43">
        <f t="shared" ca="1" si="138"/>
        <v>688.6052616114024</v>
      </c>
      <c r="AX193" s="43">
        <f t="shared" ca="1" si="138"/>
        <v>702.3773668436304</v>
      </c>
      <c r="AY193" s="43">
        <f t="shared" ca="1" si="138"/>
        <v>716.42491418050304</v>
      </c>
      <c r="AZ193" s="43">
        <f t="shared" ca="1" si="138"/>
        <v>730.75341246411313</v>
      </c>
      <c r="BA193" s="43">
        <f t="shared" ca="1" si="138"/>
        <v>745.36848071339534</v>
      </c>
      <c r="BB193" s="43">
        <f t="shared" ca="1" si="138"/>
        <v>760.27585032766331</v>
      </c>
      <c r="BC193" s="43">
        <f t="shared" ca="1" si="138"/>
        <v>775.48136733421666</v>
      </c>
      <c r="BD193" s="43">
        <f t="shared" ca="1" si="138"/>
        <v>790.99099468090094</v>
      </c>
      <c r="BE193" s="43">
        <f t="shared" ca="1" si="138"/>
        <v>806.81081457451887</v>
      </c>
      <c r="BF193" s="43">
        <f t="shared" ca="1" si="138"/>
        <v>822.9470308660093</v>
      </c>
      <c r="BG193" s="43">
        <f t="shared" ca="1" si="138"/>
        <v>839.40597148332961</v>
      </c>
      <c r="BH193" s="43">
        <f t="shared" ca="1" si="138"/>
        <v>856.19409091299622</v>
      </c>
      <c r="BI193" s="43">
        <f t="shared" ca="1" si="138"/>
        <v>873.3179727312563</v>
      </c>
      <c r="BJ193" s="43">
        <f t="shared" ca="1" si="138"/>
        <v>890.78433218588145</v>
      </c>
      <c r="BK193" s="43">
        <f t="shared" ca="1" si="138"/>
        <v>908.60001882959875</v>
      </c>
      <c r="BL193" s="43">
        <f t="shared" ca="1" si="138"/>
        <v>926.77201920619086</v>
      </c>
      <c r="BM193" s="43">
        <f t="shared" ca="1" si="138"/>
        <v>945.30745959031469</v>
      </c>
      <c r="BN193" s="43">
        <f t="shared" ca="1" si="138"/>
        <v>964.21360878212113</v>
      </c>
      <c r="BO193" s="43">
        <f t="shared" ca="1" si="138"/>
        <v>983.49788095776353</v>
      </c>
      <c r="BP193" s="43">
        <f t="shared" ca="1" si="138"/>
        <v>1003.1678385769188</v>
      </c>
      <c r="BQ193" s="43">
        <f t="shared" ca="1" si="138"/>
        <v>1023.2311953484572</v>
      </c>
      <c r="BR193" s="43">
        <f t="shared" ca="1" si="138"/>
        <v>1043.6958192554264</v>
      </c>
      <c r="BS193" s="43">
        <f t="shared" ref="BS193:CE193" ca="1" si="139">AVERAGE(OFFSET(BS192,,-MIN(BS$28-$G$28,$E$13),1,2*MIN(BS$28-$G$28,$E$13)+1))</f>
        <v>1064.5697356405349</v>
      </c>
      <c r="BT193" s="43">
        <f t="shared" ca="1" si="139"/>
        <v>1085.8611303533457</v>
      </c>
      <c r="BU193" s="43">
        <f t="shared" ca="1" si="139"/>
        <v>1107.5783529604125</v>
      </c>
      <c r="BV193" s="43">
        <f t="shared" ca="1" si="139"/>
        <v>1129.7299200196207</v>
      </c>
      <c r="BW193" s="43">
        <f t="shared" ca="1" si="139"/>
        <v>1152.3245184200132</v>
      </c>
      <c r="BX193" s="43">
        <f t="shared" ca="1" si="139"/>
        <v>1175.3710087884135</v>
      </c>
      <c r="BY193" s="43">
        <f t="shared" ca="1" si="139"/>
        <v>1198.8784289641819</v>
      </c>
      <c r="BZ193" s="43">
        <f t="shared" ca="1" si="139"/>
        <v>1222.8559975434655</v>
      </c>
      <c r="CA193" s="43">
        <f t="shared" ca="1" si="139"/>
        <v>1247.3131174943348</v>
      </c>
      <c r="CB193" s="43">
        <f t="shared" ca="1" si="139"/>
        <v>1272.2593798442217</v>
      </c>
      <c r="CC193" s="43">
        <f t="shared" ca="1" si="139"/>
        <v>1297.7045674411061</v>
      </c>
      <c r="CD193" s="43">
        <f t="shared" ca="1" si="139"/>
        <v>1310.4246771747237</v>
      </c>
      <c r="CE193" s="43">
        <f t="shared" ca="1" si="139"/>
        <v>1323.3126992073758</v>
      </c>
    </row>
    <row r="194" spans="2:83" x14ac:dyDescent="0.35">
      <c r="B194" s="7" t="s">
        <v>133</v>
      </c>
      <c r="C194" s="7"/>
      <c r="D194" s="7" t="s">
        <v>126</v>
      </c>
      <c r="G194" s="9">
        <f t="shared" ref="G194:BR194" ca="1" si="140">SUM(G189,G193)</f>
        <v>24.141155772123735</v>
      </c>
      <c r="H194" s="9">
        <f t="shared" ca="1" si="140"/>
        <v>25.882709888477297</v>
      </c>
      <c r="I194" s="9">
        <f t="shared" ca="1" si="140"/>
        <v>43.016276142987692</v>
      </c>
      <c r="J194" s="9">
        <f t="shared" ca="1" si="140"/>
        <v>60.927742406417977</v>
      </c>
      <c r="K194" s="9">
        <f t="shared" ca="1" si="140"/>
        <v>84.663390649347292</v>
      </c>
      <c r="L194" s="9">
        <f t="shared" ca="1" si="140"/>
        <v>110.06942234267424</v>
      </c>
      <c r="M194" s="9">
        <f t="shared" ca="1" si="140"/>
        <v>132.12126312233357</v>
      </c>
      <c r="N194" s="9">
        <f t="shared" ca="1" si="140"/>
        <v>168.43056708720849</v>
      </c>
      <c r="O194" s="9">
        <f t="shared" ca="1" si="140"/>
        <v>219.38900430521682</v>
      </c>
      <c r="P194" s="9">
        <f t="shared" ca="1" si="140"/>
        <v>218.76842246582675</v>
      </c>
      <c r="Q194" s="9">
        <f t="shared" ca="1" si="140"/>
        <v>217.21728764694404</v>
      </c>
      <c r="R194" s="9">
        <f t="shared" ca="1" si="140"/>
        <v>214.76744739569435</v>
      </c>
      <c r="S194" s="9">
        <f t="shared" ca="1" si="140"/>
        <v>193.85031652395026</v>
      </c>
      <c r="T194" s="9">
        <f t="shared" ca="1" si="140"/>
        <v>153.90962071490986</v>
      </c>
      <c r="U194" s="9">
        <f t="shared" ca="1" si="140"/>
        <v>169.58426202920612</v>
      </c>
      <c r="V194" s="9">
        <f t="shared" ca="1" si="140"/>
        <v>192.63488166919723</v>
      </c>
      <c r="W194" s="9">
        <f t="shared" ca="1" si="140"/>
        <v>224.97786015806435</v>
      </c>
      <c r="X194" s="9">
        <f t="shared" ca="1" si="140"/>
        <v>269.05285797028887</v>
      </c>
      <c r="Y194" s="9">
        <f t="shared" ca="1" si="140"/>
        <v>327.43259090935049</v>
      </c>
      <c r="Z194" s="9">
        <f t="shared" ca="1" si="140"/>
        <v>395.48449892919103</v>
      </c>
      <c r="AA194" s="9">
        <f t="shared" ca="1" si="140"/>
        <v>458.38578413483458</v>
      </c>
      <c r="AB194" s="9">
        <f t="shared" ca="1" si="140"/>
        <v>514.29549255757479</v>
      </c>
      <c r="AC194" s="9">
        <f t="shared" ca="1" si="140"/>
        <v>555.17290714245246</v>
      </c>
      <c r="AD194" s="9">
        <f t="shared" ca="1" si="140"/>
        <v>583.30379016271343</v>
      </c>
      <c r="AE194" s="9">
        <f t="shared" ca="1" si="140"/>
        <v>594.96986596596764</v>
      </c>
      <c r="AF194" s="9">
        <f t="shared" ca="1" si="140"/>
        <v>606.86926328528705</v>
      </c>
      <c r="AG194" s="9">
        <f t="shared" ca="1" si="140"/>
        <v>619.00664855099274</v>
      </c>
      <c r="AH194" s="9">
        <f t="shared" ca="1" si="140"/>
        <v>631.3867815220126</v>
      </c>
      <c r="AI194" s="9">
        <f t="shared" ca="1" si="140"/>
        <v>644.01451715245287</v>
      </c>
      <c r="AJ194" s="9">
        <f t="shared" ca="1" si="140"/>
        <v>656.89480749550182</v>
      </c>
      <c r="AK194" s="9">
        <f t="shared" ca="1" si="140"/>
        <v>670.03270364541186</v>
      </c>
      <c r="AL194" s="9">
        <f t="shared" ca="1" si="140"/>
        <v>683.43335771832017</v>
      </c>
      <c r="AM194" s="9">
        <f t="shared" ca="1" si="140"/>
        <v>697.10202487268657</v>
      </c>
      <c r="AN194" s="9">
        <f t="shared" ca="1" si="140"/>
        <v>711.04406537014029</v>
      </c>
      <c r="AO194" s="9">
        <f t="shared" ca="1" si="140"/>
        <v>725.26494667754309</v>
      </c>
      <c r="AP194" s="9">
        <f t="shared" ca="1" si="140"/>
        <v>739.77024561109408</v>
      </c>
      <c r="AQ194" s="9">
        <f t="shared" ca="1" si="140"/>
        <v>754.56565052331587</v>
      </c>
      <c r="AR194" s="9">
        <f t="shared" ca="1" si="140"/>
        <v>769.65696353378212</v>
      </c>
      <c r="AS194" s="9">
        <f t="shared" ca="1" si="140"/>
        <v>785.05010280445777</v>
      </c>
      <c r="AT194" s="9">
        <f t="shared" ca="1" si="140"/>
        <v>800.751104860547</v>
      </c>
      <c r="AU194" s="9">
        <f t="shared" ca="1" si="140"/>
        <v>816.76612695775805</v>
      </c>
      <c r="AV194" s="9">
        <f t="shared" ca="1" si="140"/>
        <v>833.10144949691301</v>
      </c>
      <c r="AW194" s="9">
        <f t="shared" ca="1" si="140"/>
        <v>849.76347848685134</v>
      </c>
      <c r="AX194" s="9">
        <f t="shared" ca="1" si="140"/>
        <v>866.75874805658827</v>
      </c>
      <c r="AY194" s="9">
        <f t="shared" ca="1" si="140"/>
        <v>884.09392301772004</v>
      </c>
      <c r="AZ194" s="9">
        <f t="shared" ca="1" si="140"/>
        <v>901.77580147807453</v>
      </c>
      <c r="BA194" s="9">
        <f t="shared" ca="1" si="140"/>
        <v>919.81131750763598</v>
      </c>
      <c r="BB194" s="9">
        <f t="shared" ca="1" si="140"/>
        <v>938.20754385778878</v>
      </c>
      <c r="BC194" s="9">
        <f t="shared" ca="1" si="140"/>
        <v>956.97169473494455</v>
      </c>
      <c r="BD194" s="9">
        <f t="shared" ca="1" si="140"/>
        <v>976.11112862964342</v>
      </c>
      <c r="BE194" s="9">
        <f t="shared" ca="1" si="140"/>
        <v>995.63335120223621</v>
      </c>
      <c r="BF194" s="9">
        <f t="shared" ca="1" si="140"/>
        <v>1015.546018226281</v>
      </c>
      <c r="BG194" s="9">
        <f t="shared" ca="1" si="140"/>
        <v>1035.8569385908067</v>
      </c>
      <c r="BH194" s="9">
        <f t="shared" ca="1" si="140"/>
        <v>1056.574077362623</v>
      </c>
      <c r="BI194" s="9">
        <f t="shared" ca="1" si="140"/>
        <v>1077.7055589098754</v>
      </c>
      <c r="BJ194" s="9">
        <f t="shared" ca="1" si="140"/>
        <v>1099.2596700880731</v>
      </c>
      <c r="BK194" s="9">
        <f t="shared" ca="1" si="140"/>
        <v>1121.2448634898342</v>
      </c>
      <c r="BL194" s="9">
        <f t="shared" ca="1" si="140"/>
        <v>1143.6697607596311</v>
      </c>
      <c r="BM194" s="9">
        <f t="shared" ca="1" si="140"/>
        <v>1166.5431559748235</v>
      </c>
      <c r="BN194" s="9">
        <f t="shared" ca="1" si="140"/>
        <v>1189.8740190943204</v>
      </c>
      <c r="BO194" s="9">
        <f t="shared" ca="1" si="140"/>
        <v>1213.6714994762067</v>
      </c>
      <c r="BP194" s="9">
        <f t="shared" ca="1" si="140"/>
        <v>1237.9449294657309</v>
      </c>
      <c r="BQ194" s="9">
        <f t="shared" ca="1" si="140"/>
        <v>1262.7038280550455</v>
      </c>
      <c r="BR194" s="9">
        <f t="shared" ca="1" si="140"/>
        <v>1287.9579046161464</v>
      </c>
      <c r="BS194" s="9">
        <f t="shared" ref="BS194:CE194" ca="1" si="141">SUM(BS189,BS193)</f>
        <v>1313.7170627084693</v>
      </c>
      <c r="BT194" s="9">
        <f t="shared" ca="1" si="141"/>
        <v>1339.9914039626387</v>
      </c>
      <c r="BU194" s="9">
        <f t="shared" ca="1" si="141"/>
        <v>1366.7912320418916</v>
      </c>
      <c r="BV194" s="9">
        <f t="shared" ca="1" si="141"/>
        <v>1394.1270566827293</v>
      </c>
      <c r="BW194" s="9">
        <f t="shared" ca="1" si="141"/>
        <v>1422.009597816384</v>
      </c>
      <c r="BX194" s="9">
        <f t="shared" ca="1" si="141"/>
        <v>1450.4497897727117</v>
      </c>
      <c r="BY194" s="9">
        <f t="shared" ca="1" si="141"/>
        <v>1479.4587855681661</v>
      </c>
      <c r="BZ194" s="9">
        <f t="shared" ca="1" si="141"/>
        <v>1509.0479612795293</v>
      </c>
      <c r="CA194" s="9">
        <f t="shared" ca="1" si="141"/>
        <v>1539.22892050512</v>
      </c>
      <c r="CB194" s="9">
        <f t="shared" ca="1" si="141"/>
        <v>1570.0134989152225</v>
      </c>
      <c r="CC194" s="9">
        <f t="shared" ca="1" si="141"/>
        <v>1601.413768893527</v>
      </c>
      <c r="CD194" s="9">
        <f t="shared" ca="1" si="141"/>
        <v>1620.2080626561931</v>
      </c>
      <c r="CE194" s="9">
        <f t="shared" ca="1" si="141"/>
        <v>1639.2917523984745</v>
      </c>
    </row>
    <row r="196" spans="2:83" x14ac:dyDescent="0.35">
      <c r="B196" s="7" t="s">
        <v>105</v>
      </c>
    </row>
    <row r="197" spans="2:83" x14ac:dyDescent="0.35">
      <c r="B197" s="6"/>
      <c r="C197" s="40"/>
      <c r="D197" s="40"/>
      <c r="E197" s="40"/>
      <c r="F197" s="40"/>
      <c r="G197" s="84">
        <f t="shared" ref="G197:AB197" si="142">G28</f>
        <v>2024</v>
      </c>
      <c r="H197" s="84">
        <f t="shared" si="142"/>
        <v>2025</v>
      </c>
      <c r="I197" s="84">
        <f t="shared" si="142"/>
        <v>2026</v>
      </c>
      <c r="J197" s="84">
        <f t="shared" si="142"/>
        <v>2027</v>
      </c>
      <c r="K197" s="84">
        <f t="shared" si="142"/>
        <v>2028</v>
      </c>
      <c r="L197" s="84">
        <f t="shared" si="142"/>
        <v>2029</v>
      </c>
      <c r="M197" s="84">
        <f t="shared" si="142"/>
        <v>2030</v>
      </c>
      <c r="N197" s="84">
        <f t="shared" si="142"/>
        <v>2031</v>
      </c>
      <c r="O197" s="84">
        <f t="shared" si="142"/>
        <v>2032</v>
      </c>
      <c r="P197" s="84">
        <f t="shared" si="142"/>
        <v>2033</v>
      </c>
      <c r="Q197" s="84">
        <f t="shared" si="142"/>
        <v>2034</v>
      </c>
      <c r="R197" s="84">
        <f t="shared" si="142"/>
        <v>2035</v>
      </c>
      <c r="S197" s="84">
        <f t="shared" si="142"/>
        <v>2036</v>
      </c>
      <c r="T197" s="84">
        <f t="shared" si="142"/>
        <v>2037</v>
      </c>
      <c r="U197" s="84">
        <f t="shared" si="142"/>
        <v>2038</v>
      </c>
      <c r="V197" s="84">
        <f t="shared" si="142"/>
        <v>2039</v>
      </c>
      <c r="W197" s="84">
        <f t="shared" si="142"/>
        <v>2040</v>
      </c>
      <c r="X197" s="84">
        <f t="shared" si="142"/>
        <v>2041</v>
      </c>
      <c r="Y197" s="84">
        <f t="shared" si="142"/>
        <v>2042</v>
      </c>
      <c r="Z197" s="84">
        <f t="shared" si="142"/>
        <v>2043</v>
      </c>
      <c r="AA197" s="84">
        <f t="shared" si="142"/>
        <v>2044</v>
      </c>
      <c r="AB197" s="84">
        <f t="shared" si="142"/>
        <v>2045</v>
      </c>
      <c r="AC197" s="84"/>
      <c r="AD197" s="84"/>
      <c r="AE197" s="84"/>
      <c r="AF197" s="84"/>
      <c r="AG197" s="84"/>
      <c r="AH197" s="84"/>
      <c r="AI197" s="84"/>
      <c r="AJ197" s="84"/>
      <c r="AK197" s="84"/>
      <c r="AL197" s="84"/>
      <c r="AM197" s="84"/>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row>
    <row r="198" spans="2:83" x14ac:dyDescent="0.35">
      <c r="B198" t="s">
        <v>39</v>
      </c>
      <c r="G198" s="1">
        <f t="shared" ref="G198:BR198" ca="1" si="143">G184</f>
        <v>349.28832945664249</v>
      </c>
      <c r="H198" s="1">
        <f t="shared" ca="1" si="143"/>
        <v>309.68360841951778</v>
      </c>
      <c r="I198" s="1">
        <f t="shared" ca="1" si="143"/>
        <v>428.14384811527293</v>
      </c>
      <c r="J198" s="1">
        <f t="shared" ca="1" si="143"/>
        <v>431.87307604680888</v>
      </c>
      <c r="K198" s="1">
        <f t="shared" ca="1" si="143"/>
        <v>663.84678121722925</v>
      </c>
      <c r="L198" s="1">
        <f t="shared" ca="1" si="143"/>
        <v>642.4590981170461</v>
      </c>
      <c r="M198" s="1">
        <f t="shared" ca="1" si="143"/>
        <v>576.60547890235296</v>
      </c>
      <c r="N198" s="1">
        <f t="shared" ca="1" si="143"/>
        <v>564.88039600334321</v>
      </c>
      <c r="O198" s="1">
        <f t="shared" ca="1" si="143"/>
        <v>509.43814928081679</v>
      </c>
      <c r="P198" s="1">
        <f t="shared" ca="1" si="143"/>
        <v>510.12025165979111</v>
      </c>
      <c r="Q198" s="1">
        <f t="shared" ca="1" si="143"/>
        <v>484.42175213789676</v>
      </c>
      <c r="R198" s="1">
        <f t="shared" ca="1" si="143"/>
        <v>436.84752563942567</v>
      </c>
      <c r="S198" s="1">
        <f t="shared" ca="1" si="143"/>
        <v>436.76423749482876</v>
      </c>
      <c r="T198" s="1">
        <f t="shared" ca="1" si="143"/>
        <v>436.77080027181557</v>
      </c>
      <c r="U198" s="1">
        <f t="shared" ca="1" si="143"/>
        <v>436.86691620159633</v>
      </c>
      <c r="V198" s="1">
        <f t="shared" ca="1" si="143"/>
        <v>424.2583570971434</v>
      </c>
      <c r="W198" s="1">
        <f t="shared" ca="1" si="143"/>
        <v>407.03206117255291</v>
      </c>
      <c r="X198" s="1">
        <f t="shared" ca="1" si="143"/>
        <v>410.02392836647215</v>
      </c>
      <c r="Y198" s="1">
        <f t="shared" ca="1" si="143"/>
        <v>413.06829170978051</v>
      </c>
      <c r="Z198" s="1">
        <f t="shared" ca="1" si="143"/>
        <v>416.16603277315181</v>
      </c>
      <c r="AA198" s="1">
        <f t="shared" ca="1" si="143"/>
        <v>419.31805032841118</v>
      </c>
      <c r="AB198" s="1">
        <f t="shared" ca="1" si="143"/>
        <v>349.4742114309102</v>
      </c>
      <c r="AC198" s="1">
        <f t="shared" ca="1" si="143"/>
        <v>356.46369565952864</v>
      </c>
      <c r="AD198" s="1">
        <f t="shared" ca="1" si="143"/>
        <v>363.59296957271908</v>
      </c>
      <c r="AE198" s="1">
        <f t="shared" ca="1" si="143"/>
        <v>370.8648289641738</v>
      </c>
      <c r="AF198" s="1">
        <f t="shared" ca="1" si="143"/>
        <v>378.28212554345703</v>
      </c>
      <c r="AG198" s="1">
        <f t="shared" ca="1" si="143"/>
        <v>385.84776805432608</v>
      </c>
      <c r="AH198" s="1">
        <f t="shared" ca="1" si="143"/>
        <v>393.56472341541263</v>
      </c>
      <c r="AI198" s="1">
        <f t="shared" ca="1" si="143"/>
        <v>401.43601788372087</v>
      </c>
      <c r="AJ198" s="1">
        <f t="shared" ca="1" si="143"/>
        <v>409.46473824139531</v>
      </c>
      <c r="AK198" s="1">
        <f t="shared" ca="1" si="143"/>
        <v>417.65403300622324</v>
      </c>
      <c r="AL198" s="1">
        <f t="shared" ca="1" si="143"/>
        <v>426.00711366634772</v>
      </c>
      <c r="AM198" s="1">
        <f t="shared" ca="1" si="143"/>
        <v>434.52725593967466</v>
      </c>
      <c r="AN198" s="1">
        <f t="shared" ca="1" si="143"/>
        <v>443.21780105846818</v>
      </c>
      <c r="AO198" s="1">
        <f t="shared" ca="1" si="143"/>
        <v>452.08215707963757</v>
      </c>
      <c r="AP198" s="1">
        <f t="shared" ca="1" si="143"/>
        <v>461.12380022123034</v>
      </c>
      <c r="AQ198" s="1">
        <f t="shared" ca="1" si="143"/>
        <v>470.34627622565495</v>
      </c>
      <c r="AR198" s="1">
        <f t="shared" ca="1" si="143"/>
        <v>479.75320175016805</v>
      </c>
      <c r="AS198" s="1">
        <f t="shared" ca="1" si="143"/>
        <v>489.34826578517141</v>
      </c>
      <c r="AT198" s="1">
        <f t="shared" ca="1" si="143"/>
        <v>499.13523110087482</v>
      </c>
      <c r="AU198" s="1">
        <f t="shared" ca="1" si="143"/>
        <v>509.1179357228923</v>
      </c>
      <c r="AV198" s="1">
        <f t="shared" ca="1" si="143"/>
        <v>519.3002944373502</v>
      </c>
      <c r="AW198" s="1">
        <f t="shared" ca="1" si="143"/>
        <v>529.68630032609724</v>
      </c>
      <c r="AX198" s="1">
        <f t="shared" ca="1" si="143"/>
        <v>540.28002633261917</v>
      </c>
      <c r="AY198" s="1">
        <f t="shared" ca="1" si="143"/>
        <v>551.08562685927154</v>
      </c>
      <c r="AZ198" s="1">
        <f t="shared" ca="1" si="143"/>
        <v>562.10733939645695</v>
      </c>
      <c r="BA198" s="1">
        <f t="shared" ca="1" si="143"/>
        <v>573.34948618438614</v>
      </c>
      <c r="BB198" s="1">
        <f t="shared" ca="1" si="143"/>
        <v>584.81647590807393</v>
      </c>
      <c r="BC198" s="1">
        <f t="shared" ca="1" si="143"/>
        <v>596.51280542623545</v>
      </c>
      <c r="BD198" s="1">
        <f t="shared" ca="1" si="143"/>
        <v>608.4430615347602</v>
      </c>
      <c r="BE198" s="1">
        <f t="shared" ca="1" si="143"/>
        <v>620.61192276545546</v>
      </c>
      <c r="BF198" s="1">
        <f t="shared" ca="1" si="143"/>
        <v>633.02416122076454</v>
      </c>
      <c r="BG198" s="1">
        <f t="shared" ca="1" si="143"/>
        <v>645.68464444517986</v>
      </c>
      <c r="BH198" s="1">
        <f t="shared" ca="1" si="143"/>
        <v>658.59833733408345</v>
      </c>
      <c r="BI198" s="1">
        <f t="shared" ca="1" si="143"/>
        <v>671.77030408076519</v>
      </c>
      <c r="BJ198" s="1">
        <f t="shared" ca="1" si="143"/>
        <v>685.20571016238046</v>
      </c>
      <c r="BK198" s="1">
        <f t="shared" ca="1" si="143"/>
        <v>698.90982436562808</v>
      </c>
      <c r="BL198" s="1">
        <f t="shared" ca="1" si="143"/>
        <v>712.88802085294071</v>
      </c>
      <c r="BM198" s="1">
        <f t="shared" ca="1" si="143"/>
        <v>727.14578126999959</v>
      </c>
      <c r="BN198" s="1">
        <f t="shared" ca="1" si="143"/>
        <v>741.68869689539963</v>
      </c>
      <c r="BO198" s="1">
        <f t="shared" ca="1" si="143"/>
        <v>756.52247083330758</v>
      </c>
      <c r="BP198" s="1">
        <f t="shared" ca="1" si="143"/>
        <v>771.6529202499737</v>
      </c>
      <c r="BQ198" s="1">
        <f t="shared" ca="1" si="143"/>
        <v>787.08597865497325</v>
      </c>
      <c r="BR198" s="1">
        <f t="shared" ca="1" si="143"/>
        <v>802.82769822807268</v>
      </c>
      <c r="BS198" s="1">
        <f t="shared" ref="BS198:CE198" ca="1" si="144">BS184</f>
        <v>818.88425219263411</v>
      </c>
      <c r="BT198" s="1">
        <f t="shared" ca="1" si="144"/>
        <v>835.2619372364868</v>
      </c>
      <c r="BU198" s="1">
        <f t="shared" ca="1" si="144"/>
        <v>851.96717598121654</v>
      </c>
      <c r="BV198" s="1">
        <f t="shared" ca="1" si="144"/>
        <v>869.00651950084091</v>
      </c>
      <c r="BW198" s="1">
        <f t="shared" ca="1" si="144"/>
        <v>886.38664989085771</v>
      </c>
      <c r="BX198" s="1">
        <f t="shared" ca="1" si="144"/>
        <v>904.11438288867487</v>
      </c>
      <c r="BY198" s="1">
        <f t="shared" ca="1" si="144"/>
        <v>922.19667054644833</v>
      </c>
      <c r="BZ198" s="1">
        <f t="shared" ca="1" si="144"/>
        <v>940.64060395737727</v>
      </c>
      <c r="CA198" s="1">
        <f t="shared" ca="1" si="144"/>
        <v>959.4534160365248</v>
      </c>
      <c r="CB198" s="1">
        <f t="shared" ca="1" si="144"/>
        <v>978.64248435725528</v>
      </c>
      <c r="CC198" s="1">
        <f t="shared" ca="1" si="144"/>
        <v>998.21533404440038</v>
      </c>
      <c r="CD198" s="1">
        <f t="shared" ca="1" si="144"/>
        <v>1018.1796407252884</v>
      </c>
      <c r="CE198" s="1">
        <f t="shared" ca="1" si="144"/>
        <v>1038.5432335397943</v>
      </c>
    </row>
    <row r="199" spans="2:83" x14ac:dyDescent="0.35">
      <c r="B199" t="s">
        <v>40</v>
      </c>
      <c r="G199" s="1">
        <f t="shared" ref="G199:AL199" si="145">G35*$E$16+G44*$E$17</f>
        <v>180.30562417150483</v>
      </c>
      <c r="H199" s="1">
        <f t="shared" si="145"/>
        <v>178.48673050584418</v>
      </c>
      <c r="I199" s="1">
        <f t="shared" si="145"/>
        <v>174.81965740956366</v>
      </c>
      <c r="J199" s="1">
        <f t="shared" si="145"/>
        <v>181.21982527970795</v>
      </c>
      <c r="K199" s="1">
        <f t="shared" si="145"/>
        <v>186.58193448068101</v>
      </c>
      <c r="L199" s="1">
        <f t="shared" si="145"/>
        <v>191.6261066924726</v>
      </c>
      <c r="M199" s="1">
        <f t="shared" si="145"/>
        <v>197.19233491027032</v>
      </c>
      <c r="N199" s="1">
        <f t="shared" si="145"/>
        <v>202.63755017202374</v>
      </c>
      <c r="O199" s="1">
        <f t="shared" si="145"/>
        <v>207.76162764208834</v>
      </c>
      <c r="P199" s="1">
        <f t="shared" si="145"/>
        <v>217.61914624894811</v>
      </c>
      <c r="Q199" s="1">
        <f t="shared" si="145"/>
        <v>225.24481994585554</v>
      </c>
      <c r="R199" s="1">
        <f t="shared" si="145"/>
        <v>230.03891569957818</v>
      </c>
      <c r="S199" s="1">
        <f t="shared" si="145"/>
        <v>235.04994150095141</v>
      </c>
      <c r="T199" s="1">
        <f t="shared" si="145"/>
        <v>245.39018944408116</v>
      </c>
      <c r="U199" s="1">
        <f t="shared" si="145"/>
        <v>260.20722100071248</v>
      </c>
      <c r="V199" s="1">
        <f t="shared" si="145"/>
        <v>278.04957866778108</v>
      </c>
      <c r="W199" s="1">
        <f t="shared" si="145"/>
        <v>298.64020079607775</v>
      </c>
      <c r="X199" s="1">
        <f t="shared" si="145"/>
        <v>299.30450652611063</v>
      </c>
      <c r="Y199" s="1">
        <f t="shared" si="145"/>
        <v>304.79256132214374</v>
      </c>
      <c r="Z199" s="1">
        <f t="shared" si="145"/>
        <v>310.40992466238276</v>
      </c>
      <c r="AA199" s="1">
        <f t="shared" si="145"/>
        <v>320.31282276999855</v>
      </c>
      <c r="AB199" s="1">
        <f t="shared" si="145"/>
        <v>334.44167907032516</v>
      </c>
      <c r="AC199" s="1">
        <f t="shared" si="145"/>
        <v>341.13051265173169</v>
      </c>
      <c r="AD199" s="1">
        <f t="shared" si="145"/>
        <v>347.9531229047663</v>
      </c>
      <c r="AE199" s="1">
        <f t="shared" si="145"/>
        <v>354.91218536286169</v>
      </c>
      <c r="AF199" s="1">
        <f t="shared" si="145"/>
        <v>362.0104290701189</v>
      </c>
      <c r="AG199" s="1">
        <f t="shared" si="145"/>
        <v>369.25063765152129</v>
      </c>
      <c r="AH199" s="1">
        <f t="shared" si="145"/>
        <v>376.63565040455171</v>
      </c>
      <c r="AI199" s="1">
        <f t="shared" si="145"/>
        <v>384.16836341264275</v>
      </c>
      <c r="AJ199" s="1">
        <f t="shared" si="145"/>
        <v>391.85173068089563</v>
      </c>
      <c r="AK199" s="1">
        <f t="shared" si="145"/>
        <v>399.68876529451353</v>
      </c>
      <c r="AL199" s="1">
        <f t="shared" si="145"/>
        <v>407.6825406004038</v>
      </c>
      <c r="AM199" s="1">
        <f t="shared" ref="AM199:BR199" si="146">AM35*$E$16+AM44*$E$17</f>
        <v>415.83619141241189</v>
      </c>
      <c r="AN199" s="1">
        <f t="shared" si="146"/>
        <v>424.15291524066015</v>
      </c>
      <c r="AO199" s="1">
        <f t="shared" si="146"/>
        <v>432.63597354547335</v>
      </c>
      <c r="AP199" s="1">
        <f t="shared" si="146"/>
        <v>441.28869301638281</v>
      </c>
      <c r="AQ199" s="1">
        <f t="shared" si="146"/>
        <v>450.11446687671048</v>
      </c>
      <c r="AR199" s="1">
        <f t="shared" si="146"/>
        <v>459.11675621424467</v>
      </c>
      <c r="AS199" s="1">
        <f t="shared" si="146"/>
        <v>468.29909133852959</v>
      </c>
      <c r="AT199" s="1">
        <f t="shared" si="146"/>
        <v>477.66507316530021</v>
      </c>
      <c r="AU199" s="1">
        <f t="shared" si="146"/>
        <v>487.21837462860623</v>
      </c>
      <c r="AV199" s="1">
        <f t="shared" si="146"/>
        <v>496.96274212117839</v>
      </c>
      <c r="AW199" s="1">
        <f t="shared" si="146"/>
        <v>506.90199696360196</v>
      </c>
      <c r="AX199" s="1">
        <f t="shared" si="146"/>
        <v>517.04003690287402</v>
      </c>
      <c r="AY199" s="1">
        <f t="shared" si="146"/>
        <v>527.38083764093153</v>
      </c>
      <c r="AZ199" s="1">
        <f t="shared" si="146"/>
        <v>537.92845439375014</v>
      </c>
      <c r="BA199" s="1">
        <f t="shared" si="146"/>
        <v>548.68702348162515</v>
      </c>
      <c r="BB199" s="1">
        <f t="shared" si="146"/>
        <v>559.66076395125765</v>
      </c>
      <c r="BC199" s="1">
        <f t="shared" si="146"/>
        <v>570.8539792302829</v>
      </c>
      <c r="BD199" s="1">
        <f t="shared" si="146"/>
        <v>582.27105881488853</v>
      </c>
      <c r="BE199" s="1">
        <f t="shared" si="146"/>
        <v>593.91647999118629</v>
      </c>
      <c r="BF199" s="1">
        <f t="shared" si="146"/>
        <v>605.79480959101011</v>
      </c>
      <c r="BG199" s="1">
        <f t="shared" si="146"/>
        <v>617.91070578283029</v>
      </c>
      <c r="BH199" s="1">
        <f t="shared" si="146"/>
        <v>630.26891989848684</v>
      </c>
      <c r="BI199" s="1">
        <f t="shared" si="146"/>
        <v>642.87429829645669</v>
      </c>
      <c r="BJ199" s="1">
        <f t="shared" si="146"/>
        <v>655.73178426238587</v>
      </c>
      <c r="BK199" s="1">
        <f t="shared" si="146"/>
        <v>668.84641994763354</v>
      </c>
      <c r="BL199" s="1">
        <f t="shared" si="146"/>
        <v>682.22334834658625</v>
      </c>
      <c r="BM199" s="1">
        <f t="shared" si="146"/>
        <v>695.86781531351801</v>
      </c>
      <c r="BN199" s="1">
        <f t="shared" si="146"/>
        <v>709.78517161978846</v>
      </c>
      <c r="BO199" s="1">
        <f t="shared" si="146"/>
        <v>723.98087505218427</v>
      </c>
      <c r="BP199" s="1">
        <f t="shared" si="146"/>
        <v>738.46049255322794</v>
      </c>
      <c r="BQ199" s="1">
        <f t="shared" si="146"/>
        <v>753.22970240429254</v>
      </c>
      <c r="BR199" s="1">
        <f t="shared" si="146"/>
        <v>768.29429645237838</v>
      </c>
      <c r="BS199" s="1">
        <f t="shared" ref="BS199:CE199" si="147">BS35*$E$16+BS44*$E$17</f>
        <v>783.6601823814259</v>
      </c>
      <c r="BT199" s="1">
        <f t="shared" si="147"/>
        <v>799.33338602905451</v>
      </c>
      <c r="BU199" s="1">
        <f t="shared" si="147"/>
        <v>815.32005374963558</v>
      </c>
      <c r="BV199" s="1">
        <f t="shared" si="147"/>
        <v>831.62645482462824</v>
      </c>
      <c r="BW199" s="1">
        <f t="shared" si="147"/>
        <v>848.25898392112083</v>
      </c>
      <c r="BX199" s="1">
        <f t="shared" si="147"/>
        <v>865.22416359954332</v>
      </c>
      <c r="BY199" s="1">
        <f t="shared" si="147"/>
        <v>882.52864687153419</v>
      </c>
      <c r="BZ199" s="1">
        <f t="shared" si="147"/>
        <v>900.17921980896494</v>
      </c>
      <c r="CA199" s="1">
        <f t="shared" si="147"/>
        <v>918.18280420514429</v>
      </c>
      <c r="CB199" s="1">
        <f t="shared" si="147"/>
        <v>936.54646028924719</v>
      </c>
      <c r="CC199" s="1">
        <f t="shared" si="147"/>
        <v>955.27738949503203</v>
      </c>
      <c r="CD199" s="1">
        <f t="shared" si="147"/>
        <v>974.38293728493272</v>
      </c>
      <c r="CE199" s="1">
        <f t="shared" si="147"/>
        <v>993.87059603063142</v>
      </c>
    </row>
    <row r="200" spans="2:83" x14ac:dyDescent="0.35">
      <c r="B200" s="45" t="s">
        <v>41</v>
      </c>
      <c r="C200" s="45"/>
      <c r="D200" s="45"/>
      <c r="E200" s="45"/>
      <c r="F200" s="45"/>
      <c r="G200" s="88">
        <f t="shared" ref="G200:AL200" ca="1" si="148">(G36*$E$16+G45*$E$17)*G194/1000</f>
        <v>29.786117604500909</v>
      </c>
      <c r="H200" s="88">
        <f t="shared" ca="1" si="148"/>
        <v>33.748933519069418</v>
      </c>
      <c r="I200" s="88">
        <f t="shared" ca="1" si="148"/>
        <v>56.420348604414976</v>
      </c>
      <c r="J200" s="88">
        <f t="shared" ca="1" si="148"/>
        <v>80.698994513037619</v>
      </c>
      <c r="K200" s="88">
        <f t="shared" ca="1" si="148"/>
        <v>112.43377040165362</v>
      </c>
      <c r="L200" s="88">
        <f t="shared" ca="1" si="148"/>
        <v>146.88895514786952</v>
      </c>
      <c r="M200" s="88">
        <f t="shared" ca="1" si="148"/>
        <v>175.85971196611757</v>
      </c>
      <c r="N200" s="88">
        <f t="shared" ca="1" si="148"/>
        <v>224.73246269759849</v>
      </c>
      <c r="O200" s="88">
        <f t="shared" ca="1" si="148"/>
        <v>291.94159933416341</v>
      </c>
      <c r="P200" s="88">
        <f t="shared" ca="1" si="148"/>
        <v>295.75858451063408</v>
      </c>
      <c r="Q200" s="88">
        <f t="shared" ca="1" si="148"/>
        <v>295.35620026351035</v>
      </c>
      <c r="R200" s="88">
        <f t="shared" ca="1" si="148"/>
        <v>289.9371055163478</v>
      </c>
      <c r="S200" s="88">
        <f t="shared" ca="1" si="148"/>
        <v>260.81369949270652</v>
      </c>
      <c r="T200" s="88">
        <f t="shared" ca="1" si="148"/>
        <v>209.68113499481541</v>
      </c>
      <c r="U200" s="88">
        <f t="shared" ca="1" si="148"/>
        <v>237.05335230273025</v>
      </c>
      <c r="V200" s="88">
        <f t="shared" ca="1" si="148"/>
        <v>277.63812031874147</v>
      </c>
      <c r="W200" s="88">
        <f t="shared" ca="1" si="148"/>
        <v>334.44969875916081</v>
      </c>
      <c r="X200" s="88">
        <f t="shared" ca="1" si="148"/>
        <v>381.4201849861401</v>
      </c>
      <c r="Y200" s="88">
        <f t="shared" ca="1" si="148"/>
        <v>446.14851648990117</v>
      </c>
      <c r="Z200" s="88">
        <f t="shared" ca="1" si="148"/>
        <v>527.17355861709711</v>
      </c>
      <c r="AA200" s="88">
        <f t="shared" ca="1" si="148"/>
        <v>604.08330703940442</v>
      </c>
      <c r="AB200" s="88">
        <f t="shared" ca="1" si="148"/>
        <v>677.6579101781856</v>
      </c>
      <c r="AC200" s="88">
        <f t="shared" ca="1" si="148"/>
        <v>731.51975369409854</v>
      </c>
      <c r="AD200" s="88">
        <f t="shared" ca="1" si="148"/>
        <v>768.58621776940436</v>
      </c>
      <c r="AE200" s="88">
        <f t="shared" ca="1" si="148"/>
        <v>783.95794212479234</v>
      </c>
      <c r="AF200" s="88">
        <f t="shared" ca="1" si="148"/>
        <v>799.63710096728823</v>
      </c>
      <c r="AG200" s="88">
        <f t="shared" ca="1" si="148"/>
        <v>815.629842986634</v>
      </c>
      <c r="AH200" s="88">
        <f t="shared" ca="1" si="148"/>
        <v>831.9424398463666</v>
      </c>
      <c r="AI200" s="88">
        <f t="shared" ca="1" si="148"/>
        <v>848.58128864329399</v>
      </c>
      <c r="AJ200" s="88">
        <f t="shared" ca="1" si="148"/>
        <v>865.55291441615975</v>
      </c>
      <c r="AK200" s="88">
        <f t="shared" ca="1" si="148"/>
        <v>882.86397270448299</v>
      </c>
      <c r="AL200" s="88">
        <f t="shared" ca="1" si="148"/>
        <v>900.52125215857279</v>
      </c>
      <c r="AM200" s="88">
        <f t="shared" ref="AM200:BR200" ca="1" si="149">(AM36*$E$16+AM45*$E$17)*AM194/1000</f>
        <v>918.53167720174417</v>
      </c>
      <c r="AN200" s="88">
        <f t="shared" ca="1" si="149"/>
        <v>936.90231074577912</v>
      </c>
      <c r="AO200" s="88">
        <f t="shared" ca="1" si="149"/>
        <v>955.6403569606947</v>
      </c>
      <c r="AP200" s="88">
        <f t="shared" ca="1" si="149"/>
        <v>974.75316409990864</v>
      </c>
      <c r="AQ200" s="88">
        <f t="shared" ca="1" si="149"/>
        <v>994.24822738190676</v>
      </c>
      <c r="AR200" s="88">
        <f t="shared" ca="1" si="149"/>
        <v>1014.1331919295448</v>
      </c>
      <c r="AS200" s="88">
        <f t="shared" ca="1" si="149"/>
        <v>1034.4158557681355</v>
      </c>
      <c r="AT200" s="88">
        <f t="shared" ca="1" si="149"/>
        <v>1055.1041728834984</v>
      </c>
      <c r="AU200" s="88">
        <f t="shared" ca="1" si="149"/>
        <v>1076.2062563411687</v>
      </c>
      <c r="AV200" s="88">
        <f t="shared" ca="1" si="149"/>
        <v>1097.7303814679917</v>
      </c>
      <c r="AW200" s="88">
        <f t="shared" ca="1" si="149"/>
        <v>1119.6849890973517</v>
      </c>
      <c r="AX200" s="88">
        <f t="shared" ca="1" si="149"/>
        <v>1142.0786888792986</v>
      </c>
      <c r="AY200" s="88">
        <f t="shared" ca="1" si="149"/>
        <v>1164.9202626568845</v>
      </c>
      <c r="AZ200" s="88">
        <f t="shared" ca="1" si="149"/>
        <v>1188.2186679100225</v>
      </c>
      <c r="BA200" s="88">
        <f t="shared" ca="1" si="149"/>
        <v>1211.9830412682227</v>
      </c>
      <c r="BB200" s="88">
        <f t="shared" ca="1" si="149"/>
        <v>1236.2227020935873</v>
      </c>
      <c r="BC200" s="88">
        <f t="shared" ca="1" si="149"/>
        <v>1260.947156135459</v>
      </c>
      <c r="BD200" s="88">
        <f t="shared" ca="1" si="149"/>
        <v>1286.1660992581681</v>
      </c>
      <c r="BE200" s="88">
        <f t="shared" ca="1" si="149"/>
        <v>1311.8894212433313</v>
      </c>
      <c r="BF200" s="88">
        <f t="shared" ca="1" si="149"/>
        <v>1338.1272096681982</v>
      </c>
      <c r="BG200" s="88">
        <f t="shared" ca="1" si="149"/>
        <v>1364.8897538615624</v>
      </c>
      <c r="BH200" s="88">
        <f t="shared" ca="1" si="149"/>
        <v>1392.1875489387937</v>
      </c>
      <c r="BI200" s="88">
        <f t="shared" ca="1" si="149"/>
        <v>1420.0312999175696</v>
      </c>
      <c r="BJ200" s="88">
        <f t="shared" ca="1" si="149"/>
        <v>1448.4319259159211</v>
      </c>
      <c r="BK200" s="88">
        <f t="shared" ca="1" si="149"/>
        <v>1477.4005644342392</v>
      </c>
      <c r="BL200" s="88">
        <f t="shared" ca="1" si="149"/>
        <v>1506.9485757229243</v>
      </c>
      <c r="BM200" s="88">
        <f t="shared" ca="1" si="149"/>
        <v>1537.0875472373825</v>
      </c>
      <c r="BN200" s="88">
        <f t="shared" ca="1" si="149"/>
        <v>1567.8292981821305</v>
      </c>
      <c r="BO200" s="88">
        <f t="shared" ca="1" si="149"/>
        <v>1599.1858841457731</v>
      </c>
      <c r="BP200" s="88">
        <f t="shared" ca="1" si="149"/>
        <v>1631.1696018286884</v>
      </c>
      <c r="BQ200" s="88">
        <f t="shared" ca="1" si="149"/>
        <v>1663.7929938652624</v>
      </c>
      <c r="BR200" s="88">
        <f t="shared" ca="1" si="149"/>
        <v>1697.0688537425676</v>
      </c>
      <c r="BS200" s="88">
        <f t="shared" ref="BS200:CE200" ca="1" si="150">(BS36*$E$16+BS45*$E$17)*BS194/1000</f>
        <v>1731.0102308174187</v>
      </c>
      <c r="BT200" s="88">
        <f t="shared" ca="1" si="150"/>
        <v>1765.6304354337672</v>
      </c>
      <c r="BU200" s="88">
        <f t="shared" ca="1" si="150"/>
        <v>1800.9430441424427</v>
      </c>
      <c r="BV200" s="88">
        <f t="shared" ca="1" si="150"/>
        <v>1836.9619050252916</v>
      </c>
      <c r="BW200" s="88">
        <f t="shared" ca="1" si="150"/>
        <v>1873.7011431257974</v>
      </c>
      <c r="BX200" s="88">
        <f t="shared" ca="1" si="150"/>
        <v>1911.1751659883134</v>
      </c>
      <c r="BY200" s="88">
        <f t="shared" ca="1" si="150"/>
        <v>1949.3986693080799</v>
      </c>
      <c r="BZ200" s="88">
        <f t="shared" ca="1" si="150"/>
        <v>1988.3866426942413</v>
      </c>
      <c r="CA200" s="88">
        <f t="shared" ca="1" si="150"/>
        <v>2028.1543755481262</v>
      </c>
      <c r="CB200" s="88">
        <f t="shared" ca="1" si="150"/>
        <v>2068.7174630590889</v>
      </c>
      <c r="CC200" s="88">
        <f t="shared" ca="1" si="150"/>
        <v>2110.0918123202709</v>
      </c>
      <c r="CD200" s="88">
        <f t="shared" ca="1" si="150"/>
        <v>2134.8559839274276</v>
      </c>
      <c r="CE200" s="88">
        <f t="shared" ca="1" si="150"/>
        <v>2160.0014761520083</v>
      </c>
    </row>
    <row r="201" spans="2:83" x14ac:dyDescent="0.35">
      <c r="B201" s="7" t="s">
        <v>106</v>
      </c>
      <c r="C201" s="7"/>
      <c r="D201" s="7"/>
      <c r="E201" s="7"/>
      <c r="F201" s="7"/>
      <c r="G201" s="8">
        <f t="shared" ref="G201:BR201" ca="1" si="151">G198-G199-G200</f>
        <v>139.19658768063675</v>
      </c>
      <c r="H201" s="8">
        <f t="shared" ca="1" si="151"/>
        <v>97.447944394604178</v>
      </c>
      <c r="I201" s="8">
        <f t="shared" ca="1" si="151"/>
        <v>196.90384210129429</v>
      </c>
      <c r="J201" s="8">
        <f t="shared" ca="1" si="151"/>
        <v>169.9542562540633</v>
      </c>
      <c r="K201" s="8">
        <f t="shared" ca="1" si="151"/>
        <v>364.83107633489465</v>
      </c>
      <c r="L201" s="8">
        <f t="shared" ca="1" si="151"/>
        <v>303.94403627670397</v>
      </c>
      <c r="M201" s="8">
        <f t="shared" ca="1" si="151"/>
        <v>203.55343202596504</v>
      </c>
      <c r="N201" s="8">
        <f t="shared" ca="1" si="151"/>
        <v>137.51038313372098</v>
      </c>
      <c r="O201" s="8">
        <f t="shared" ca="1" si="151"/>
        <v>9.7349223045650319</v>
      </c>
      <c r="P201" s="8">
        <f t="shared" ca="1" si="151"/>
        <v>-3.2574790997910554</v>
      </c>
      <c r="Q201" s="8">
        <f t="shared" ca="1" si="151"/>
        <v>-36.179268071469096</v>
      </c>
      <c r="R201" s="8">
        <f t="shared" ca="1" si="151"/>
        <v>-83.128495576500313</v>
      </c>
      <c r="S201" s="8">
        <f t="shared" ca="1" si="151"/>
        <v>-59.099403498829162</v>
      </c>
      <c r="T201" s="8">
        <f t="shared" ca="1" si="151"/>
        <v>-18.300524167080994</v>
      </c>
      <c r="U201" s="8">
        <f t="shared" ca="1" si="151"/>
        <v>-60.393657101846401</v>
      </c>
      <c r="V201" s="8">
        <f t="shared" ca="1" si="151"/>
        <v>-131.42934188937915</v>
      </c>
      <c r="W201" s="8">
        <f t="shared" ca="1" si="151"/>
        <v>-226.05783838268565</v>
      </c>
      <c r="X201" s="8">
        <f t="shared" ca="1" si="151"/>
        <v>-270.70076314577858</v>
      </c>
      <c r="Y201" s="8">
        <f t="shared" ca="1" si="151"/>
        <v>-337.8727861022644</v>
      </c>
      <c r="Z201" s="8">
        <f t="shared" ca="1" si="151"/>
        <v>-421.41745050632807</v>
      </c>
      <c r="AA201" s="8">
        <f t="shared" ca="1" si="151"/>
        <v>-505.07807948099179</v>
      </c>
      <c r="AB201" s="8">
        <f t="shared" ca="1" si="151"/>
        <v>-662.62537781760057</v>
      </c>
      <c r="AC201" s="8">
        <f t="shared" ca="1" si="151"/>
        <v>-716.18657068630159</v>
      </c>
      <c r="AD201" s="8">
        <f t="shared" ca="1" si="151"/>
        <v>-752.94637110145163</v>
      </c>
      <c r="AE201" s="8">
        <f t="shared" ca="1" si="151"/>
        <v>-768.00529852348018</v>
      </c>
      <c r="AF201" s="8">
        <f t="shared" ca="1" si="151"/>
        <v>-783.36540449395011</v>
      </c>
      <c r="AG201" s="8">
        <f t="shared" ca="1" si="151"/>
        <v>-799.03271258382915</v>
      </c>
      <c r="AH201" s="8">
        <f t="shared" ca="1" si="151"/>
        <v>-815.01336683550562</v>
      </c>
      <c r="AI201" s="8">
        <f t="shared" ca="1" si="151"/>
        <v>-831.31363417221587</v>
      </c>
      <c r="AJ201" s="8">
        <f t="shared" ca="1" si="151"/>
        <v>-847.93990685566007</v>
      </c>
      <c r="AK201" s="8">
        <f t="shared" ca="1" si="151"/>
        <v>-864.89870499277322</v>
      </c>
      <c r="AL201" s="8">
        <f t="shared" ca="1" si="151"/>
        <v>-882.19667909262887</v>
      </c>
      <c r="AM201" s="8">
        <f t="shared" ca="1" si="151"/>
        <v>-899.84061267448146</v>
      </c>
      <c r="AN201" s="8">
        <f t="shared" ca="1" si="151"/>
        <v>-917.83742492797114</v>
      </c>
      <c r="AO201" s="8">
        <f t="shared" ca="1" si="151"/>
        <v>-936.19417342653048</v>
      </c>
      <c r="AP201" s="8">
        <f t="shared" ca="1" si="151"/>
        <v>-954.91805689506111</v>
      </c>
      <c r="AQ201" s="8">
        <f t="shared" ca="1" si="151"/>
        <v>-974.01641803296229</v>
      </c>
      <c r="AR201" s="8">
        <f t="shared" ca="1" si="151"/>
        <v>-993.49674639362138</v>
      </c>
      <c r="AS201" s="8">
        <f t="shared" ca="1" si="151"/>
        <v>-1013.3666813214937</v>
      </c>
      <c r="AT201" s="8">
        <f t="shared" ca="1" si="151"/>
        <v>-1033.6340149479238</v>
      </c>
      <c r="AU201" s="8">
        <f t="shared" ca="1" si="151"/>
        <v>-1054.3066952468826</v>
      </c>
      <c r="AV201" s="8">
        <f t="shared" ca="1" si="151"/>
        <v>-1075.39282915182</v>
      </c>
      <c r="AW201" s="8">
        <f t="shared" ca="1" si="151"/>
        <v>-1096.9006857348563</v>
      </c>
      <c r="AX201" s="8">
        <f t="shared" ca="1" si="151"/>
        <v>-1118.8386994495536</v>
      </c>
      <c r="AY201" s="8">
        <f t="shared" ca="1" si="151"/>
        <v>-1141.2154734385444</v>
      </c>
      <c r="AZ201" s="8">
        <f t="shared" ca="1" si="151"/>
        <v>-1164.0397829073158</v>
      </c>
      <c r="BA201" s="8">
        <f t="shared" ca="1" si="151"/>
        <v>-1187.3205785654618</v>
      </c>
      <c r="BB201" s="8">
        <f t="shared" ca="1" si="151"/>
        <v>-1211.066990136771</v>
      </c>
      <c r="BC201" s="8">
        <f t="shared" ca="1" si="151"/>
        <v>-1235.2883299395064</v>
      </c>
      <c r="BD201" s="8">
        <f t="shared" ca="1" si="151"/>
        <v>-1259.9940965382964</v>
      </c>
      <c r="BE201" s="8">
        <f t="shared" ca="1" si="151"/>
        <v>-1285.1939784690621</v>
      </c>
      <c r="BF201" s="8">
        <f t="shared" ca="1" si="151"/>
        <v>-1310.8978580384437</v>
      </c>
      <c r="BG201" s="8">
        <f t="shared" ca="1" si="151"/>
        <v>-1337.1158151992129</v>
      </c>
      <c r="BH201" s="8">
        <f t="shared" ca="1" si="151"/>
        <v>-1363.858131503197</v>
      </c>
      <c r="BI201" s="8">
        <f t="shared" ca="1" si="151"/>
        <v>-1391.1352941332611</v>
      </c>
      <c r="BJ201" s="8">
        <f t="shared" ca="1" si="151"/>
        <v>-1418.9580000159265</v>
      </c>
      <c r="BK201" s="8">
        <f t="shared" ca="1" si="151"/>
        <v>-1447.3371600162445</v>
      </c>
      <c r="BL201" s="8">
        <f t="shared" ca="1" si="151"/>
        <v>-1476.2839032165698</v>
      </c>
      <c r="BM201" s="8">
        <f t="shared" ca="1" si="151"/>
        <v>-1505.8095812809011</v>
      </c>
      <c r="BN201" s="8">
        <f t="shared" ca="1" si="151"/>
        <v>-1535.9257729065193</v>
      </c>
      <c r="BO201" s="8">
        <f t="shared" ca="1" si="151"/>
        <v>-1566.6442883646498</v>
      </c>
      <c r="BP201" s="8">
        <f t="shared" ca="1" si="151"/>
        <v>-1597.9771741319428</v>
      </c>
      <c r="BQ201" s="8">
        <f t="shared" ca="1" si="151"/>
        <v>-1629.9367176145815</v>
      </c>
      <c r="BR201" s="8">
        <f t="shared" ca="1" si="151"/>
        <v>-1662.5354519668733</v>
      </c>
      <c r="BS201" s="8">
        <f t="shared" ref="BS201:CE201" ca="1" si="152">BS198-BS199-BS200</f>
        <v>-1695.7861610062105</v>
      </c>
      <c r="BT201" s="8">
        <f t="shared" ca="1" si="152"/>
        <v>-1729.7018842263349</v>
      </c>
      <c r="BU201" s="8">
        <f t="shared" ca="1" si="152"/>
        <v>-1764.2959219108616</v>
      </c>
      <c r="BV201" s="8">
        <f t="shared" ca="1" si="152"/>
        <v>-1799.5818403490789</v>
      </c>
      <c r="BW201" s="8">
        <f t="shared" ca="1" si="152"/>
        <v>-1835.5734771560606</v>
      </c>
      <c r="BX201" s="8">
        <f t="shared" ca="1" si="152"/>
        <v>-1872.284946699182</v>
      </c>
      <c r="BY201" s="8">
        <f t="shared" ca="1" si="152"/>
        <v>-1909.7306456331658</v>
      </c>
      <c r="BZ201" s="8">
        <f t="shared" ca="1" si="152"/>
        <v>-1947.9252585458289</v>
      </c>
      <c r="CA201" s="8">
        <f t="shared" ca="1" si="152"/>
        <v>-1986.8837637167458</v>
      </c>
      <c r="CB201" s="8">
        <f t="shared" ca="1" si="152"/>
        <v>-2026.6214389910808</v>
      </c>
      <c r="CC201" s="8">
        <f t="shared" ca="1" si="152"/>
        <v>-2067.1538677709027</v>
      </c>
      <c r="CD201" s="8">
        <f t="shared" ca="1" si="152"/>
        <v>-2091.0592804870721</v>
      </c>
      <c r="CE201" s="8">
        <f t="shared" ca="1" si="152"/>
        <v>-2115.3288386428453</v>
      </c>
    </row>
    <row r="202" spans="2:83" x14ac:dyDescent="0.35">
      <c r="B202" s="45" t="s">
        <v>13</v>
      </c>
      <c r="C202" s="45"/>
      <c r="D202" s="45"/>
      <c r="E202" s="45"/>
      <c r="F202" s="45"/>
      <c r="G202" s="89">
        <f>IF($E$16&gt;=1,1,0)*G37+IF($E$17&gt;=1,1,0)*G46</f>
        <v>0.88178245031221791</v>
      </c>
      <c r="H202" s="89">
        <f t="shared" ref="H202:BS202" si="153">IF($E$16&gt;=1,1,0)*H37+IF($E$17&gt;=1,1,0)*H46</f>
        <v>0.88178245031221791</v>
      </c>
      <c r="I202" s="89">
        <f t="shared" si="153"/>
        <v>0.78657574769848193</v>
      </c>
      <c r="J202" s="89">
        <f t="shared" si="153"/>
        <v>0.67608590947851988</v>
      </c>
      <c r="K202" s="89">
        <f t="shared" si="153"/>
        <v>0.65519548771190406</v>
      </c>
      <c r="L202" s="89">
        <f t="shared" si="153"/>
        <v>0.63430506594528824</v>
      </c>
      <c r="M202" s="89">
        <f t="shared" si="153"/>
        <v>0.61341464417867231</v>
      </c>
      <c r="N202" s="89">
        <f t="shared" si="153"/>
        <v>0.64192553433295507</v>
      </c>
      <c r="O202" s="89">
        <f t="shared" si="153"/>
        <v>0.67043642448723795</v>
      </c>
      <c r="P202" s="89">
        <f t="shared" si="153"/>
        <v>0.69043642448723797</v>
      </c>
      <c r="Q202" s="89">
        <f t="shared" si="153"/>
        <v>0.71826883542193309</v>
      </c>
      <c r="R202" s="89">
        <f t="shared" si="153"/>
        <v>0.69762207756294425</v>
      </c>
      <c r="S202" s="89">
        <f t="shared" si="153"/>
        <v>0.67697531970395541</v>
      </c>
      <c r="T202" s="89">
        <f t="shared" si="153"/>
        <v>0.65632856184496657</v>
      </c>
      <c r="U202" s="89">
        <f t="shared" si="153"/>
        <v>0.63568180398597762</v>
      </c>
      <c r="V202" s="89">
        <f t="shared" si="153"/>
        <v>0.61503504612698878</v>
      </c>
      <c r="W202" s="89">
        <f t="shared" si="153"/>
        <v>0.59438828826799994</v>
      </c>
      <c r="X202" s="89">
        <f t="shared" si="153"/>
        <v>0.5737415304090111</v>
      </c>
      <c r="Y202" s="89">
        <f t="shared" si="153"/>
        <v>0.51617460158026884</v>
      </c>
      <c r="Z202" s="89">
        <f t="shared" si="153"/>
        <v>0.45860767275152675</v>
      </c>
      <c r="AA202" s="89">
        <f t="shared" si="153"/>
        <v>0.4010407439227846</v>
      </c>
      <c r="AB202" s="89">
        <f t="shared" si="153"/>
        <v>0.3434738150940424</v>
      </c>
      <c r="AC202" s="89">
        <f t="shared" si="153"/>
        <v>0.3434738150940424</v>
      </c>
      <c r="AD202" s="89">
        <f t="shared" si="153"/>
        <v>0.3434738150940424</v>
      </c>
      <c r="AE202" s="89">
        <f t="shared" si="153"/>
        <v>0.3434738150940424</v>
      </c>
      <c r="AF202" s="89">
        <f t="shared" si="153"/>
        <v>0.3434738150940424</v>
      </c>
      <c r="AG202" s="89">
        <f t="shared" si="153"/>
        <v>0.3434738150940424</v>
      </c>
      <c r="AH202" s="89">
        <f t="shared" si="153"/>
        <v>0.3434738150940424</v>
      </c>
      <c r="AI202" s="89">
        <f t="shared" si="153"/>
        <v>0.3434738150940424</v>
      </c>
      <c r="AJ202" s="89">
        <f t="shared" si="153"/>
        <v>0.3434738150940424</v>
      </c>
      <c r="AK202" s="89">
        <f t="shared" si="153"/>
        <v>0.3434738150940424</v>
      </c>
      <c r="AL202" s="89">
        <f t="shared" si="153"/>
        <v>0.3434738150940424</v>
      </c>
      <c r="AM202" s="89">
        <f t="shared" si="153"/>
        <v>0.3434738150940424</v>
      </c>
      <c r="AN202" s="89">
        <f t="shared" si="153"/>
        <v>0.3434738150940424</v>
      </c>
      <c r="AO202" s="89">
        <f t="shared" si="153"/>
        <v>0.3434738150940424</v>
      </c>
      <c r="AP202" s="89">
        <f t="shared" si="153"/>
        <v>0.3434738150940424</v>
      </c>
      <c r="AQ202" s="89">
        <f t="shared" si="153"/>
        <v>0.3434738150940424</v>
      </c>
      <c r="AR202" s="89">
        <f t="shared" si="153"/>
        <v>0.3434738150940424</v>
      </c>
      <c r="AS202" s="89">
        <f t="shared" si="153"/>
        <v>0.3434738150940424</v>
      </c>
      <c r="AT202" s="89">
        <f t="shared" si="153"/>
        <v>0.3434738150940424</v>
      </c>
      <c r="AU202" s="89">
        <f t="shared" si="153"/>
        <v>0.3434738150940424</v>
      </c>
      <c r="AV202" s="89">
        <f t="shared" si="153"/>
        <v>0.3434738150940424</v>
      </c>
      <c r="AW202" s="89">
        <f t="shared" si="153"/>
        <v>0.3434738150940424</v>
      </c>
      <c r="AX202" s="89">
        <f t="shared" si="153"/>
        <v>0.3434738150940424</v>
      </c>
      <c r="AY202" s="89">
        <f t="shared" si="153"/>
        <v>0.3434738150940424</v>
      </c>
      <c r="AZ202" s="89">
        <f t="shared" si="153"/>
        <v>0.3434738150940424</v>
      </c>
      <c r="BA202" s="89">
        <f t="shared" si="153"/>
        <v>0.3434738150940424</v>
      </c>
      <c r="BB202" s="89">
        <f t="shared" si="153"/>
        <v>0.3434738150940424</v>
      </c>
      <c r="BC202" s="89">
        <f t="shared" si="153"/>
        <v>0.3434738150940424</v>
      </c>
      <c r="BD202" s="89">
        <f t="shared" si="153"/>
        <v>0.3434738150940424</v>
      </c>
      <c r="BE202" s="89">
        <f t="shared" si="153"/>
        <v>0.3434738150940424</v>
      </c>
      <c r="BF202" s="89">
        <f t="shared" si="153"/>
        <v>0.3434738150940424</v>
      </c>
      <c r="BG202" s="89">
        <f t="shared" si="153"/>
        <v>0.3434738150940424</v>
      </c>
      <c r="BH202" s="89">
        <f t="shared" si="153"/>
        <v>0.3434738150940424</v>
      </c>
      <c r="BI202" s="89">
        <f t="shared" si="153"/>
        <v>0.3434738150940424</v>
      </c>
      <c r="BJ202" s="89">
        <f t="shared" si="153"/>
        <v>0.3434738150940424</v>
      </c>
      <c r="BK202" s="89">
        <f t="shared" si="153"/>
        <v>0.3434738150940424</v>
      </c>
      <c r="BL202" s="89">
        <f t="shared" si="153"/>
        <v>0.3434738150940424</v>
      </c>
      <c r="BM202" s="89">
        <f t="shared" si="153"/>
        <v>0.3434738150940424</v>
      </c>
      <c r="BN202" s="89">
        <f t="shared" si="153"/>
        <v>0.3434738150940424</v>
      </c>
      <c r="BO202" s="89">
        <f t="shared" si="153"/>
        <v>0.3434738150940424</v>
      </c>
      <c r="BP202" s="89">
        <f t="shared" si="153"/>
        <v>0.3434738150940424</v>
      </c>
      <c r="BQ202" s="89">
        <f t="shared" si="153"/>
        <v>0.3434738150940424</v>
      </c>
      <c r="BR202" s="89">
        <f t="shared" si="153"/>
        <v>0.3434738150940424</v>
      </c>
      <c r="BS202" s="89">
        <f t="shared" si="153"/>
        <v>0.3434738150940424</v>
      </c>
      <c r="BT202" s="89">
        <f t="shared" ref="BT202:CE202" si="154">IF($E$16&gt;=1,1,0)*BT37+IF($E$17&gt;=1,1,0)*BT46</f>
        <v>0.3434738150940424</v>
      </c>
      <c r="BU202" s="89">
        <f t="shared" si="154"/>
        <v>0.3434738150940424</v>
      </c>
      <c r="BV202" s="89">
        <f t="shared" si="154"/>
        <v>0.3434738150940424</v>
      </c>
      <c r="BW202" s="89">
        <f t="shared" si="154"/>
        <v>0.3434738150940424</v>
      </c>
      <c r="BX202" s="89">
        <f t="shared" si="154"/>
        <v>0.3434738150940424</v>
      </c>
      <c r="BY202" s="89">
        <f t="shared" si="154"/>
        <v>0.3434738150940424</v>
      </c>
      <c r="BZ202" s="89">
        <f t="shared" si="154"/>
        <v>0.3434738150940424</v>
      </c>
      <c r="CA202" s="89">
        <f t="shared" si="154"/>
        <v>0.3434738150940424</v>
      </c>
      <c r="CB202" s="89">
        <f t="shared" si="154"/>
        <v>0.3434738150940424</v>
      </c>
      <c r="CC202" s="89">
        <f t="shared" si="154"/>
        <v>0.3434738150940424</v>
      </c>
      <c r="CD202" s="89">
        <f t="shared" si="154"/>
        <v>0.3434738150940424</v>
      </c>
      <c r="CE202" s="89">
        <f t="shared" si="154"/>
        <v>0.3434738150940424</v>
      </c>
    </row>
    <row r="203" spans="2:83" x14ac:dyDescent="0.35">
      <c r="B203" t="s">
        <v>107</v>
      </c>
      <c r="G203" s="43">
        <f t="shared" ref="G203:BR203" ca="1" si="155">G201/G202</f>
        <v>157.85819691846962</v>
      </c>
      <c r="H203" s="43">
        <f t="shared" ca="1" si="155"/>
        <v>110.51245617340219</v>
      </c>
      <c r="I203" s="43">
        <f t="shared" ca="1" si="155"/>
        <v>250.33042612543585</v>
      </c>
      <c r="J203" s="43">
        <f t="shared" ca="1" si="155"/>
        <v>251.37967508471343</v>
      </c>
      <c r="K203" s="43">
        <f t="shared" ca="1" si="155"/>
        <v>556.82782189018144</v>
      </c>
      <c r="L203" s="43">
        <f t="shared" ca="1" si="155"/>
        <v>479.17642881149646</v>
      </c>
      <c r="M203" s="43">
        <f t="shared" ca="1" si="155"/>
        <v>331.83660344221425</v>
      </c>
      <c r="N203" s="43">
        <f t="shared" ca="1" si="155"/>
        <v>214.21547481611293</v>
      </c>
      <c r="O203" s="43">
        <f t="shared" ca="1" si="155"/>
        <v>14.520276567626048</v>
      </c>
      <c r="P203" s="43">
        <f t="shared" ca="1" si="155"/>
        <v>-4.7180000710568928</v>
      </c>
      <c r="Q203" s="43">
        <f t="shared" ca="1" si="155"/>
        <v>-50.370093044919997</v>
      </c>
      <c r="R203" s="43">
        <f t="shared" ca="1" si="155"/>
        <v>-119.15978328395131</v>
      </c>
      <c r="S203" s="43">
        <f t="shared" ca="1" si="155"/>
        <v>-87.299199510956498</v>
      </c>
      <c r="T203" s="43">
        <f t="shared" ca="1" si="155"/>
        <v>-27.883175029953698</v>
      </c>
      <c r="U203" s="43">
        <f t="shared" ca="1" si="155"/>
        <v>-95.006112685866043</v>
      </c>
      <c r="V203" s="43">
        <f t="shared" ca="1" si="155"/>
        <v>-213.69406949574446</v>
      </c>
      <c r="W203" s="43">
        <f t="shared" ca="1" si="155"/>
        <v>-380.32014231202328</v>
      </c>
      <c r="X203" s="43">
        <f t="shared" ca="1" si="155"/>
        <v>-471.81657383735211</v>
      </c>
      <c r="Y203" s="43">
        <f t="shared" ca="1" si="155"/>
        <v>-654.57073065560894</v>
      </c>
      <c r="Z203" s="43">
        <f t="shared" ca="1" si="155"/>
        <v>-918.90623629982679</v>
      </c>
      <c r="AA203" s="43">
        <f t="shared" ca="1" si="155"/>
        <v>-1259.4183686688909</v>
      </c>
      <c r="AB203" s="43">
        <f t="shared" ca="1" si="155"/>
        <v>-1929.1874626197491</v>
      </c>
      <c r="AC203" s="43">
        <f t="shared" ca="1" si="155"/>
        <v>-2085.1271311328674</v>
      </c>
      <c r="AD203" s="43">
        <f t="shared" ca="1" si="155"/>
        <v>-2192.1507201219879</v>
      </c>
      <c r="AE203" s="43">
        <f t="shared" ca="1" si="155"/>
        <v>-2235.9937345244266</v>
      </c>
      <c r="AF203" s="43">
        <f t="shared" ca="1" si="155"/>
        <v>-2280.7136092149158</v>
      </c>
      <c r="AG203" s="43">
        <f t="shared" ca="1" si="155"/>
        <v>-2326.3278813992142</v>
      </c>
      <c r="AH203" s="43">
        <f t="shared" ca="1" si="155"/>
        <v>-2372.8544390271982</v>
      </c>
      <c r="AI203" s="43">
        <f t="shared" ca="1" si="155"/>
        <v>-2420.3115278077426</v>
      </c>
      <c r="AJ203" s="43">
        <f t="shared" ca="1" si="155"/>
        <v>-2468.7177583638972</v>
      </c>
      <c r="AK203" s="43">
        <f t="shared" ca="1" si="155"/>
        <v>-2518.0921135311751</v>
      </c>
      <c r="AL203" s="43">
        <f t="shared" ca="1" si="155"/>
        <v>-2568.4539558017991</v>
      </c>
      <c r="AM203" s="43">
        <f t="shared" ca="1" si="155"/>
        <v>-2619.8230349178352</v>
      </c>
      <c r="AN203" s="43">
        <f t="shared" ca="1" si="155"/>
        <v>-2672.219495616192</v>
      </c>
      <c r="AO203" s="43">
        <f t="shared" ca="1" si="155"/>
        <v>-2725.6638855285155</v>
      </c>
      <c r="AP203" s="43">
        <f t="shared" ca="1" si="155"/>
        <v>-2780.177163239086</v>
      </c>
      <c r="AQ203" s="43">
        <f t="shared" ca="1" si="155"/>
        <v>-2835.7807065038673</v>
      </c>
      <c r="AR203" s="43">
        <f t="shared" ca="1" si="155"/>
        <v>-2892.4963206339444</v>
      </c>
      <c r="AS203" s="43">
        <f t="shared" ca="1" si="155"/>
        <v>-2950.3462470466229</v>
      </c>
      <c r="AT203" s="43">
        <f t="shared" ca="1" si="155"/>
        <v>-3009.3531719875559</v>
      </c>
      <c r="AU203" s="43">
        <f t="shared" ca="1" si="155"/>
        <v>-3069.5402354273078</v>
      </c>
      <c r="AV203" s="43">
        <f t="shared" ca="1" si="155"/>
        <v>-3130.9310401358534</v>
      </c>
      <c r="AW203" s="43">
        <f t="shared" ca="1" si="155"/>
        <v>-3193.5496609385705</v>
      </c>
      <c r="AX203" s="43">
        <f t="shared" ca="1" si="155"/>
        <v>-3257.4206541573421</v>
      </c>
      <c r="AY203" s="43">
        <f t="shared" ca="1" si="155"/>
        <v>-3322.5690672404885</v>
      </c>
      <c r="AZ203" s="43">
        <f t="shared" ca="1" si="155"/>
        <v>-3389.0204485852996</v>
      </c>
      <c r="BA203" s="43">
        <f t="shared" ca="1" si="155"/>
        <v>-3456.8008575570047</v>
      </c>
      <c r="BB203" s="43">
        <f t="shared" ca="1" si="155"/>
        <v>-3525.9368747081444</v>
      </c>
      <c r="BC203" s="43">
        <f t="shared" ca="1" si="155"/>
        <v>-3596.4556122023073</v>
      </c>
      <c r="BD203" s="43">
        <f t="shared" ca="1" si="155"/>
        <v>-3668.3847244463532</v>
      </c>
      <c r="BE203" s="43">
        <f t="shared" ca="1" si="155"/>
        <v>-3741.7524189352798</v>
      </c>
      <c r="BF203" s="43">
        <f t="shared" ca="1" si="155"/>
        <v>-3816.5874673139861</v>
      </c>
      <c r="BG203" s="43">
        <f t="shared" ca="1" si="155"/>
        <v>-3892.919216660267</v>
      </c>
      <c r="BH203" s="43">
        <f t="shared" ca="1" si="155"/>
        <v>-3970.7776009934719</v>
      </c>
      <c r="BI203" s="43">
        <f t="shared" ca="1" si="155"/>
        <v>-4050.193153013342</v>
      </c>
      <c r="BJ203" s="43">
        <f t="shared" ca="1" si="155"/>
        <v>-4131.1970160736091</v>
      </c>
      <c r="BK203" s="43">
        <f t="shared" ca="1" si="155"/>
        <v>-4213.8209563950795</v>
      </c>
      <c r="BL203" s="43">
        <f t="shared" ca="1" si="155"/>
        <v>-4298.0973755229825</v>
      </c>
      <c r="BM203" s="43">
        <f t="shared" ca="1" si="155"/>
        <v>-4384.0593230334416</v>
      </c>
      <c r="BN203" s="43">
        <f t="shared" ca="1" si="155"/>
        <v>-4471.7405094941114</v>
      </c>
      <c r="BO203" s="43">
        <f t="shared" ca="1" si="155"/>
        <v>-4561.1753196839936</v>
      </c>
      <c r="BP203" s="43">
        <f t="shared" ca="1" si="155"/>
        <v>-4652.3988260776732</v>
      </c>
      <c r="BQ203" s="43">
        <f t="shared" ca="1" si="155"/>
        <v>-4745.4468025992264</v>
      </c>
      <c r="BR203" s="43">
        <f t="shared" ca="1" si="155"/>
        <v>-4840.3557386512121</v>
      </c>
      <c r="BS203" s="43">
        <f t="shared" ref="BS203:CE203" ca="1" si="156">BS201/BS202</f>
        <v>-4937.1628534242354</v>
      </c>
      <c r="BT203" s="43">
        <f t="shared" ca="1" si="156"/>
        <v>-5035.9061104927205</v>
      </c>
      <c r="BU203" s="43">
        <f t="shared" ca="1" si="156"/>
        <v>-5136.6242327025748</v>
      </c>
      <c r="BV203" s="43">
        <f t="shared" ca="1" si="156"/>
        <v>-5239.3567173566262</v>
      </c>
      <c r="BW203" s="43">
        <f t="shared" ca="1" si="156"/>
        <v>-5344.1438517037595</v>
      </c>
      <c r="BX203" s="43">
        <f t="shared" ca="1" si="156"/>
        <v>-5451.0267287378347</v>
      </c>
      <c r="BY203" s="43">
        <f t="shared" ca="1" si="156"/>
        <v>-5560.0472633125919</v>
      </c>
      <c r="BZ203" s="43">
        <f t="shared" ca="1" si="156"/>
        <v>-5671.2482085788433</v>
      </c>
      <c r="CA203" s="43">
        <f t="shared" ca="1" si="156"/>
        <v>-5784.6731727504211</v>
      </c>
      <c r="CB203" s="43">
        <f t="shared" ca="1" si="156"/>
        <v>-5900.36663620543</v>
      </c>
      <c r="CC203" s="43">
        <f t="shared" ca="1" si="156"/>
        <v>-6018.3739689295398</v>
      </c>
      <c r="CD203" s="43">
        <f t="shared" ca="1" si="156"/>
        <v>-6087.9729067979888</v>
      </c>
      <c r="CE203" s="43">
        <f t="shared" ca="1" si="156"/>
        <v>-6158.6320286560203</v>
      </c>
    </row>
    <row r="205" spans="2:83" x14ac:dyDescent="0.35">
      <c r="B205" t="s">
        <v>108</v>
      </c>
      <c r="G205" s="43">
        <f t="shared" ref="G205:BR205" si="157">$E$11*(1+$E$12)^(G$28-2022)</f>
        <v>40.263480000000001</v>
      </c>
      <c r="H205" s="43">
        <f t="shared" si="157"/>
        <v>41.068749599999997</v>
      </c>
      <c r="I205" s="43">
        <f t="shared" si="157"/>
        <v>41.890124591999999</v>
      </c>
      <c r="J205" s="43">
        <f t="shared" si="157"/>
        <v>42.727927083840001</v>
      </c>
      <c r="K205" s="43">
        <f t="shared" si="157"/>
        <v>43.582485625516803</v>
      </c>
      <c r="L205" s="43">
        <f t="shared" si="157"/>
        <v>44.454135338027129</v>
      </c>
      <c r="M205" s="43">
        <f t="shared" si="157"/>
        <v>45.343218044787676</v>
      </c>
      <c r="N205" s="43">
        <f t="shared" si="157"/>
        <v>46.250082405683436</v>
      </c>
      <c r="O205" s="43">
        <f t="shared" si="157"/>
        <v>47.1750840537971</v>
      </c>
      <c r="P205" s="43">
        <f t="shared" si="157"/>
        <v>48.118585734873037</v>
      </c>
      <c r="Q205" s="43">
        <f t="shared" si="157"/>
        <v>49.080957449570505</v>
      </c>
      <c r="R205" s="43">
        <f t="shared" si="157"/>
        <v>50.062576598561911</v>
      </c>
      <c r="S205" s="43">
        <f t="shared" si="157"/>
        <v>51.063828130533153</v>
      </c>
      <c r="T205" s="43">
        <f t="shared" si="157"/>
        <v>52.085104693143805</v>
      </c>
      <c r="U205" s="43">
        <f t="shared" si="157"/>
        <v>53.126806787006693</v>
      </c>
      <c r="V205" s="43">
        <f t="shared" si="157"/>
        <v>54.189342922746825</v>
      </c>
      <c r="W205" s="43">
        <f t="shared" si="157"/>
        <v>55.27312978120176</v>
      </c>
      <c r="X205" s="43">
        <f t="shared" si="157"/>
        <v>56.378592376825793</v>
      </c>
      <c r="Y205" s="43">
        <f t="shared" si="157"/>
        <v>57.506164224362315</v>
      </c>
      <c r="Z205" s="43">
        <f t="shared" si="157"/>
        <v>58.656287508849552</v>
      </c>
      <c r="AA205" s="43">
        <f t="shared" si="157"/>
        <v>59.829413259026552</v>
      </c>
      <c r="AB205" s="43">
        <f t="shared" si="157"/>
        <v>61.026001524207068</v>
      </c>
      <c r="AC205" s="43">
        <f t="shared" si="157"/>
        <v>62.246521554691213</v>
      </c>
      <c r="AD205" s="43">
        <f t="shared" si="157"/>
        <v>63.491451985785041</v>
      </c>
      <c r="AE205" s="43">
        <f t="shared" si="157"/>
        <v>64.76128102550075</v>
      </c>
      <c r="AF205" s="43">
        <f t="shared" si="157"/>
        <v>66.056506646010746</v>
      </c>
      <c r="AG205" s="43">
        <f t="shared" si="157"/>
        <v>67.377636778930977</v>
      </c>
      <c r="AH205" s="43">
        <f t="shared" si="157"/>
        <v>68.72518951450958</v>
      </c>
      <c r="AI205" s="43">
        <f t="shared" si="157"/>
        <v>70.099693304799786</v>
      </c>
      <c r="AJ205" s="43">
        <f t="shared" si="157"/>
        <v>71.501687170895764</v>
      </c>
      <c r="AK205" s="43">
        <f t="shared" si="157"/>
        <v>72.931720914313701</v>
      </c>
      <c r="AL205" s="43">
        <f t="shared" si="157"/>
        <v>74.390355332599967</v>
      </c>
      <c r="AM205" s="43">
        <f t="shared" si="157"/>
        <v>75.878162439251966</v>
      </c>
      <c r="AN205" s="43">
        <f t="shared" si="157"/>
        <v>77.395725688037004</v>
      </c>
      <c r="AO205" s="43">
        <f t="shared" si="157"/>
        <v>78.943640201797734</v>
      </c>
      <c r="AP205" s="43">
        <f t="shared" si="157"/>
        <v>80.522513005833702</v>
      </c>
      <c r="AQ205" s="43">
        <f t="shared" si="157"/>
        <v>82.13296326595038</v>
      </c>
      <c r="AR205" s="43">
        <f t="shared" si="157"/>
        <v>83.775622531269363</v>
      </c>
      <c r="AS205" s="43">
        <f t="shared" si="157"/>
        <v>85.451134981894768</v>
      </c>
      <c r="AT205" s="43">
        <f t="shared" si="157"/>
        <v>87.160157681532667</v>
      </c>
      <c r="AU205" s="43">
        <f t="shared" si="157"/>
        <v>88.903360835163312</v>
      </c>
      <c r="AV205" s="43">
        <f t="shared" si="157"/>
        <v>90.681428051866575</v>
      </c>
      <c r="AW205" s="43">
        <f t="shared" si="157"/>
        <v>92.495056612903923</v>
      </c>
      <c r="AX205" s="43">
        <f t="shared" si="157"/>
        <v>94.344957745161992</v>
      </c>
      <c r="AY205" s="43">
        <f t="shared" si="157"/>
        <v>96.231856900065239</v>
      </c>
      <c r="AZ205" s="43">
        <f t="shared" si="157"/>
        <v>98.156494038066512</v>
      </c>
      <c r="BA205" s="43">
        <f t="shared" si="157"/>
        <v>100.11962391882786</v>
      </c>
      <c r="BB205" s="43">
        <f t="shared" si="157"/>
        <v>102.12201639720442</v>
      </c>
      <c r="BC205" s="43">
        <f t="shared" si="157"/>
        <v>104.16445672514851</v>
      </c>
      <c r="BD205" s="43">
        <f t="shared" si="157"/>
        <v>106.24774585965147</v>
      </c>
      <c r="BE205" s="43">
        <f t="shared" si="157"/>
        <v>108.37270077684451</v>
      </c>
      <c r="BF205" s="43">
        <f t="shared" si="157"/>
        <v>110.54015479238139</v>
      </c>
      <c r="BG205" s="43">
        <f t="shared" si="157"/>
        <v>112.75095788822904</v>
      </c>
      <c r="BH205" s="43">
        <f t="shared" si="157"/>
        <v>115.00597704599357</v>
      </c>
      <c r="BI205" s="43">
        <f t="shared" si="157"/>
        <v>117.30609658691345</v>
      </c>
      <c r="BJ205" s="43">
        <f t="shared" si="157"/>
        <v>119.65221851865172</v>
      </c>
      <c r="BK205" s="43">
        <f t="shared" si="157"/>
        <v>122.04526288902477</v>
      </c>
      <c r="BL205" s="43">
        <f t="shared" si="157"/>
        <v>124.48616814680526</v>
      </c>
      <c r="BM205" s="43">
        <f t="shared" si="157"/>
        <v>126.97589150974139</v>
      </c>
      <c r="BN205" s="43">
        <f t="shared" si="157"/>
        <v>129.51540933993618</v>
      </c>
      <c r="BO205" s="43">
        <f t="shared" si="157"/>
        <v>132.10571752673494</v>
      </c>
      <c r="BP205" s="43">
        <f t="shared" si="157"/>
        <v>134.74783187726959</v>
      </c>
      <c r="BQ205" s="43">
        <f t="shared" si="157"/>
        <v>137.44278851481502</v>
      </c>
      <c r="BR205" s="43">
        <f t="shared" si="157"/>
        <v>140.19164428511132</v>
      </c>
      <c r="BS205" s="43">
        <f t="shared" ref="BS205:CE205" si="158">$E$11*(1+$E$12)^(BS$28-2022)</f>
        <v>142.99547717081353</v>
      </c>
      <c r="BT205" s="43">
        <f t="shared" si="158"/>
        <v>145.85538671422981</v>
      </c>
      <c r="BU205" s="43">
        <f t="shared" si="158"/>
        <v>148.77249444851441</v>
      </c>
      <c r="BV205" s="43">
        <f t="shared" si="158"/>
        <v>151.74794433748471</v>
      </c>
      <c r="BW205" s="43">
        <f t="shared" si="158"/>
        <v>154.78290322423439</v>
      </c>
      <c r="BX205" s="43">
        <f t="shared" si="158"/>
        <v>157.87856128871908</v>
      </c>
      <c r="BY205" s="43">
        <f t="shared" si="158"/>
        <v>161.03613251449346</v>
      </c>
      <c r="BZ205" s="43">
        <f t="shared" si="158"/>
        <v>164.2568551647833</v>
      </c>
      <c r="CA205" s="43">
        <f t="shared" si="158"/>
        <v>167.54199226807901</v>
      </c>
      <c r="CB205" s="43">
        <f t="shared" si="158"/>
        <v>170.89283211344053</v>
      </c>
      <c r="CC205" s="43">
        <f t="shared" si="158"/>
        <v>174.31068875570938</v>
      </c>
      <c r="CD205" s="43">
        <f t="shared" si="158"/>
        <v>177.79690253082359</v>
      </c>
      <c r="CE205" s="43">
        <f t="shared" si="158"/>
        <v>181.35284058144006</v>
      </c>
    </row>
    <row r="206" spans="2:83" x14ac:dyDescent="0.35">
      <c r="U206" s="90"/>
    </row>
    <row r="207" spans="2:83" x14ac:dyDescent="0.35">
      <c r="B207" t="s">
        <v>109</v>
      </c>
      <c r="G207" s="43">
        <f t="shared" ref="G207:BR207" ca="1" si="159">MAX(G203,G205)</f>
        <v>157.85819691846962</v>
      </c>
      <c r="H207" s="43">
        <f t="shared" ca="1" si="159"/>
        <v>110.51245617340219</v>
      </c>
      <c r="I207" s="43">
        <f t="shared" ca="1" si="159"/>
        <v>250.33042612543585</v>
      </c>
      <c r="J207" s="43">
        <f t="shared" ca="1" si="159"/>
        <v>251.37967508471343</v>
      </c>
      <c r="K207" s="43">
        <f t="shared" ca="1" si="159"/>
        <v>556.82782189018144</v>
      </c>
      <c r="L207" s="43">
        <f t="shared" ca="1" si="159"/>
        <v>479.17642881149646</v>
      </c>
      <c r="M207" s="43">
        <f t="shared" ca="1" si="159"/>
        <v>331.83660344221425</v>
      </c>
      <c r="N207" s="43">
        <f t="shared" ca="1" si="159"/>
        <v>214.21547481611293</v>
      </c>
      <c r="O207" s="43">
        <f t="shared" ca="1" si="159"/>
        <v>47.1750840537971</v>
      </c>
      <c r="P207" s="43">
        <f t="shared" ca="1" si="159"/>
        <v>48.118585734873037</v>
      </c>
      <c r="Q207" s="43">
        <f t="shared" ca="1" si="159"/>
        <v>49.080957449570505</v>
      </c>
      <c r="R207" s="43">
        <f t="shared" ca="1" si="159"/>
        <v>50.062576598561911</v>
      </c>
      <c r="S207" s="43">
        <f t="shared" ca="1" si="159"/>
        <v>51.063828130533153</v>
      </c>
      <c r="T207" s="43">
        <f t="shared" ca="1" si="159"/>
        <v>52.085104693143805</v>
      </c>
      <c r="U207" s="43">
        <f t="shared" ca="1" si="159"/>
        <v>53.126806787006693</v>
      </c>
      <c r="V207" s="43">
        <f t="shared" ca="1" si="159"/>
        <v>54.189342922746825</v>
      </c>
      <c r="W207" s="43">
        <f t="shared" ca="1" si="159"/>
        <v>55.27312978120176</v>
      </c>
      <c r="X207" s="43">
        <f t="shared" ca="1" si="159"/>
        <v>56.378592376825793</v>
      </c>
      <c r="Y207" s="43">
        <f t="shared" ca="1" si="159"/>
        <v>57.506164224362315</v>
      </c>
      <c r="Z207" s="43">
        <f t="shared" ca="1" si="159"/>
        <v>58.656287508849552</v>
      </c>
      <c r="AA207" s="43">
        <f t="shared" ca="1" si="159"/>
        <v>59.829413259026552</v>
      </c>
      <c r="AB207" s="43">
        <f t="shared" ca="1" si="159"/>
        <v>61.026001524207068</v>
      </c>
      <c r="AC207" s="43">
        <f t="shared" ca="1" si="159"/>
        <v>62.246521554691213</v>
      </c>
      <c r="AD207" s="43">
        <f t="shared" ca="1" si="159"/>
        <v>63.491451985785041</v>
      </c>
      <c r="AE207" s="43">
        <f t="shared" ca="1" si="159"/>
        <v>64.76128102550075</v>
      </c>
      <c r="AF207" s="43">
        <f t="shared" ca="1" si="159"/>
        <v>66.056506646010746</v>
      </c>
      <c r="AG207" s="43">
        <f t="shared" ca="1" si="159"/>
        <v>67.377636778930977</v>
      </c>
      <c r="AH207" s="43">
        <f t="shared" ca="1" si="159"/>
        <v>68.72518951450958</v>
      </c>
      <c r="AI207" s="43">
        <f t="shared" ca="1" si="159"/>
        <v>70.099693304799786</v>
      </c>
      <c r="AJ207" s="43">
        <f t="shared" ca="1" si="159"/>
        <v>71.501687170895764</v>
      </c>
      <c r="AK207" s="43">
        <f t="shared" ca="1" si="159"/>
        <v>72.931720914313701</v>
      </c>
      <c r="AL207" s="43">
        <f t="shared" ca="1" si="159"/>
        <v>74.390355332599967</v>
      </c>
      <c r="AM207" s="43">
        <f t="shared" ca="1" si="159"/>
        <v>75.878162439251966</v>
      </c>
      <c r="AN207" s="43">
        <f t="shared" ca="1" si="159"/>
        <v>77.395725688037004</v>
      </c>
      <c r="AO207" s="43">
        <f t="shared" ca="1" si="159"/>
        <v>78.943640201797734</v>
      </c>
      <c r="AP207" s="43">
        <f t="shared" ca="1" si="159"/>
        <v>80.522513005833702</v>
      </c>
      <c r="AQ207" s="43">
        <f t="shared" ca="1" si="159"/>
        <v>82.13296326595038</v>
      </c>
      <c r="AR207" s="43">
        <f t="shared" ca="1" si="159"/>
        <v>83.775622531269363</v>
      </c>
      <c r="AS207" s="43">
        <f t="shared" ca="1" si="159"/>
        <v>85.451134981894768</v>
      </c>
      <c r="AT207" s="43">
        <f t="shared" ca="1" si="159"/>
        <v>87.160157681532667</v>
      </c>
      <c r="AU207" s="43">
        <f t="shared" ca="1" si="159"/>
        <v>88.903360835163312</v>
      </c>
      <c r="AV207" s="43">
        <f t="shared" ca="1" si="159"/>
        <v>90.681428051866575</v>
      </c>
      <c r="AW207" s="43">
        <f t="shared" ca="1" si="159"/>
        <v>92.495056612903923</v>
      </c>
      <c r="AX207" s="43">
        <f t="shared" ca="1" si="159"/>
        <v>94.344957745161992</v>
      </c>
      <c r="AY207" s="43">
        <f t="shared" ca="1" si="159"/>
        <v>96.231856900065239</v>
      </c>
      <c r="AZ207" s="43">
        <f t="shared" ca="1" si="159"/>
        <v>98.156494038066512</v>
      </c>
      <c r="BA207" s="43">
        <f t="shared" ca="1" si="159"/>
        <v>100.11962391882786</v>
      </c>
      <c r="BB207" s="43">
        <f t="shared" ca="1" si="159"/>
        <v>102.12201639720442</v>
      </c>
      <c r="BC207" s="43">
        <f t="shared" ca="1" si="159"/>
        <v>104.16445672514851</v>
      </c>
      <c r="BD207" s="43">
        <f t="shared" ca="1" si="159"/>
        <v>106.24774585965147</v>
      </c>
      <c r="BE207" s="43">
        <f t="shared" ca="1" si="159"/>
        <v>108.37270077684451</v>
      </c>
      <c r="BF207" s="43">
        <f t="shared" ca="1" si="159"/>
        <v>110.54015479238139</v>
      </c>
      <c r="BG207" s="43">
        <f t="shared" ca="1" si="159"/>
        <v>112.75095788822904</v>
      </c>
      <c r="BH207" s="43">
        <f t="shared" ca="1" si="159"/>
        <v>115.00597704599357</v>
      </c>
      <c r="BI207" s="43">
        <f t="shared" ca="1" si="159"/>
        <v>117.30609658691345</v>
      </c>
      <c r="BJ207" s="43">
        <f t="shared" ca="1" si="159"/>
        <v>119.65221851865172</v>
      </c>
      <c r="BK207" s="43">
        <f t="shared" ca="1" si="159"/>
        <v>122.04526288902477</v>
      </c>
      <c r="BL207" s="43">
        <f t="shared" ca="1" si="159"/>
        <v>124.48616814680526</v>
      </c>
      <c r="BM207" s="43">
        <f t="shared" ca="1" si="159"/>
        <v>126.97589150974139</v>
      </c>
      <c r="BN207" s="43">
        <f t="shared" ca="1" si="159"/>
        <v>129.51540933993618</v>
      </c>
      <c r="BO207" s="43">
        <f t="shared" ca="1" si="159"/>
        <v>132.10571752673494</v>
      </c>
      <c r="BP207" s="43">
        <f t="shared" ca="1" si="159"/>
        <v>134.74783187726959</v>
      </c>
      <c r="BQ207" s="43">
        <f t="shared" ca="1" si="159"/>
        <v>137.44278851481502</v>
      </c>
      <c r="BR207" s="43">
        <f t="shared" ca="1" si="159"/>
        <v>140.19164428511132</v>
      </c>
      <c r="BS207" s="43">
        <f t="shared" ref="BS207:CE207" ca="1" si="160">MAX(BS203,BS205)</f>
        <v>142.99547717081353</v>
      </c>
      <c r="BT207" s="43">
        <f t="shared" ca="1" si="160"/>
        <v>145.85538671422981</v>
      </c>
      <c r="BU207" s="43">
        <f t="shared" ca="1" si="160"/>
        <v>148.77249444851441</v>
      </c>
      <c r="BV207" s="43">
        <f t="shared" ca="1" si="160"/>
        <v>151.74794433748471</v>
      </c>
      <c r="BW207" s="43">
        <f t="shared" ca="1" si="160"/>
        <v>154.78290322423439</v>
      </c>
      <c r="BX207" s="43">
        <f t="shared" ca="1" si="160"/>
        <v>157.87856128871908</v>
      </c>
      <c r="BY207" s="43">
        <f t="shared" ca="1" si="160"/>
        <v>161.03613251449346</v>
      </c>
      <c r="BZ207" s="43">
        <f t="shared" ca="1" si="160"/>
        <v>164.2568551647833</v>
      </c>
      <c r="CA207" s="43">
        <f t="shared" ca="1" si="160"/>
        <v>167.54199226807901</v>
      </c>
      <c r="CB207" s="43">
        <f t="shared" ca="1" si="160"/>
        <v>170.89283211344053</v>
      </c>
      <c r="CC207" s="43">
        <f t="shared" ca="1" si="160"/>
        <v>174.31068875570938</v>
      </c>
      <c r="CD207" s="43">
        <f t="shared" ca="1" si="160"/>
        <v>177.79690253082359</v>
      </c>
      <c r="CE207" s="43">
        <f t="shared" ca="1" si="160"/>
        <v>181.35284058144006</v>
      </c>
    </row>
    <row r="209" spans="2:83" x14ac:dyDescent="0.35">
      <c r="B209" s="7" t="s">
        <v>144</v>
      </c>
      <c r="AG209" s="44"/>
    </row>
    <row r="210" spans="2:83" x14ac:dyDescent="0.35">
      <c r="B210" s="6"/>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row>
    <row r="211" spans="2:83" x14ac:dyDescent="0.35">
      <c r="B211" t="s">
        <v>39</v>
      </c>
      <c r="G211" s="43">
        <f t="shared" ref="G211:BR211" ca="1" si="161">G184</f>
        <v>349.28832945664249</v>
      </c>
      <c r="H211" s="43">
        <f t="shared" ca="1" si="161"/>
        <v>309.68360841951778</v>
      </c>
      <c r="I211" s="43">
        <f t="shared" ca="1" si="161"/>
        <v>428.14384811527293</v>
      </c>
      <c r="J211" s="43">
        <f t="shared" ca="1" si="161"/>
        <v>431.87307604680888</v>
      </c>
      <c r="K211" s="43">
        <f t="shared" ca="1" si="161"/>
        <v>663.84678121722925</v>
      </c>
      <c r="L211" s="43">
        <f t="shared" ca="1" si="161"/>
        <v>642.4590981170461</v>
      </c>
      <c r="M211" s="43">
        <f t="shared" ca="1" si="161"/>
        <v>576.60547890235296</v>
      </c>
      <c r="N211" s="43">
        <f t="shared" ca="1" si="161"/>
        <v>564.88039600334321</v>
      </c>
      <c r="O211" s="43">
        <f t="shared" ca="1" si="161"/>
        <v>509.43814928081679</v>
      </c>
      <c r="P211" s="43">
        <f t="shared" ca="1" si="161"/>
        <v>510.12025165979111</v>
      </c>
      <c r="Q211" s="43">
        <f t="shared" ca="1" si="161"/>
        <v>484.42175213789676</v>
      </c>
      <c r="R211" s="43">
        <f t="shared" ca="1" si="161"/>
        <v>436.84752563942567</v>
      </c>
      <c r="S211" s="43">
        <f t="shared" ca="1" si="161"/>
        <v>436.76423749482876</v>
      </c>
      <c r="T211" s="43">
        <f t="shared" ca="1" si="161"/>
        <v>436.77080027181557</v>
      </c>
      <c r="U211" s="43">
        <f t="shared" ca="1" si="161"/>
        <v>436.86691620159633</v>
      </c>
      <c r="V211" s="43">
        <f t="shared" ca="1" si="161"/>
        <v>424.2583570971434</v>
      </c>
      <c r="W211" s="43">
        <f t="shared" ca="1" si="161"/>
        <v>407.03206117255291</v>
      </c>
      <c r="X211" s="43">
        <f t="shared" ca="1" si="161"/>
        <v>410.02392836647215</v>
      </c>
      <c r="Y211" s="43">
        <f t="shared" ca="1" si="161"/>
        <v>413.06829170978051</v>
      </c>
      <c r="Z211" s="43">
        <f t="shared" ca="1" si="161"/>
        <v>416.16603277315181</v>
      </c>
      <c r="AA211" s="43">
        <f t="shared" ca="1" si="161"/>
        <v>419.31805032841118</v>
      </c>
      <c r="AB211" s="43">
        <f t="shared" ca="1" si="161"/>
        <v>349.4742114309102</v>
      </c>
      <c r="AC211" s="43">
        <f t="shared" ca="1" si="161"/>
        <v>356.46369565952864</v>
      </c>
      <c r="AD211" s="43">
        <f t="shared" ca="1" si="161"/>
        <v>363.59296957271908</v>
      </c>
      <c r="AE211" s="43">
        <f t="shared" ca="1" si="161"/>
        <v>370.8648289641738</v>
      </c>
      <c r="AF211" s="43">
        <f t="shared" ca="1" si="161"/>
        <v>378.28212554345703</v>
      </c>
      <c r="AG211" s="43">
        <f t="shared" ca="1" si="161"/>
        <v>385.84776805432608</v>
      </c>
      <c r="AH211" s="43">
        <f t="shared" ca="1" si="161"/>
        <v>393.56472341541263</v>
      </c>
      <c r="AI211" s="43">
        <f t="shared" ca="1" si="161"/>
        <v>401.43601788372087</v>
      </c>
      <c r="AJ211" s="43">
        <f t="shared" ca="1" si="161"/>
        <v>409.46473824139531</v>
      </c>
      <c r="AK211" s="43">
        <f t="shared" ca="1" si="161"/>
        <v>417.65403300622324</v>
      </c>
      <c r="AL211" s="43">
        <f t="shared" ca="1" si="161"/>
        <v>426.00711366634772</v>
      </c>
      <c r="AM211" s="43">
        <f t="shared" ca="1" si="161"/>
        <v>434.52725593967466</v>
      </c>
      <c r="AN211" s="43">
        <f t="shared" ca="1" si="161"/>
        <v>443.21780105846818</v>
      </c>
      <c r="AO211" s="43">
        <f t="shared" ca="1" si="161"/>
        <v>452.08215707963757</v>
      </c>
      <c r="AP211" s="43">
        <f t="shared" ca="1" si="161"/>
        <v>461.12380022123034</v>
      </c>
      <c r="AQ211" s="43">
        <f t="shared" ca="1" si="161"/>
        <v>470.34627622565495</v>
      </c>
      <c r="AR211" s="43">
        <f t="shared" ca="1" si="161"/>
        <v>479.75320175016805</v>
      </c>
      <c r="AS211" s="43">
        <f t="shared" ca="1" si="161"/>
        <v>489.34826578517141</v>
      </c>
      <c r="AT211" s="43">
        <f t="shared" ca="1" si="161"/>
        <v>499.13523110087482</v>
      </c>
      <c r="AU211" s="43">
        <f t="shared" ca="1" si="161"/>
        <v>509.1179357228923</v>
      </c>
      <c r="AV211" s="43">
        <f t="shared" ca="1" si="161"/>
        <v>519.3002944373502</v>
      </c>
      <c r="AW211" s="43">
        <f t="shared" ca="1" si="161"/>
        <v>529.68630032609724</v>
      </c>
      <c r="AX211" s="43">
        <f t="shared" ca="1" si="161"/>
        <v>540.28002633261917</v>
      </c>
      <c r="AY211" s="43">
        <f t="shared" ca="1" si="161"/>
        <v>551.08562685927154</v>
      </c>
      <c r="AZ211" s="43">
        <f t="shared" ca="1" si="161"/>
        <v>562.10733939645695</v>
      </c>
      <c r="BA211" s="43">
        <f t="shared" ca="1" si="161"/>
        <v>573.34948618438614</v>
      </c>
      <c r="BB211" s="43">
        <f t="shared" ca="1" si="161"/>
        <v>584.81647590807393</v>
      </c>
      <c r="BC211" s="43">
        <f t="shared" ca="1" si="161"/>
        <v>596.51280542623545</v>
      </c>
      <c r="BD211" s="43">
        <f t="shared" ca="1" si="161"/>
        <v>608.4430615347602</v>
      </c>
      <c r="BE211" s="43">
        <f t="shared" ca="1" si="161"/>
        <v>620.61192276545546</v>
      </c>
      <c r="BF211" s="43">
        <f t="shared" ca="1" si="161"/>
        <v>633.02416122076454</v>
      </c>
      <c r="BG211" s="43">
        <f t="shared" ca="1" si="161"/>
        <v>645.68464444517986</v>
      </c>
      <c r="BH211" s="43">
        <f t="shared" ca="1" si="161"/>
        <v>658.59833733408345</v>
      </c>
      <c r="BI211" s="43">
        <f t="shared" ca="1" si="161"/>
        <v>671.77030408076519</v>
      </c>
      <c r="BJ211" s="43">
        <f t="shared" ca="1" si="161"/>
        <v>685.20571016238046</v>
      </c>
      <c r="BK211" s="43">
        <f t="shared" ca="1" si="161"/>
        <v>698.90982436562808</v>
      </c>
      <c r="BL211" s="43">
        <f t="shared" ca="1" si="161"/>
        <v>712.88802085294071</v>
      </c>
      <c r="BM211" s="43">
        <f t="shared" ca="1" si="161"/>
        <v>727.14578126999959</v>
      </c>
      <c r="BN211" s="43">
        <f t="shared" ca="1" si="161"/>
        <v>741.68869689539963</v>
      </c>
      <c r="BO211" s="43">
        <f t="shared" ca="1" si="161"/>
        <v>756.52247083330758</v>
      </c>
      <c r="BP211" s="43">
        <f t="shared" ca="1" si="161"/>
        <v>771.6529202499737</v>
      </c>
      <c r="BQ211" s="43">
        <f t="shared" ca="1" si="161"/>
        <v>787.08597865497325</v>
      </c>
      <c r="BR211" s="43">
        <f t="shared" ca="1" si="161"/>
        <v>802.82769822807268</v>
      </c>
      <c r="BS211" s="43">
        <f t="shared" ref="BS211:CE211" ca="1" si="162">BS184</f>
        <v>818.88425219263411</v>
      </c>
      <c r="BT211" s="43">
        <f t="shared" ca="1" si="162"/>
        <v>835.2619372364868</v>
      </c>
      <c r="BU211" s="43">
        <f t="shared" ca="1" si="162"/>
        <v>851.96717598121654</v>
      </c>
      <c r="BV211" s="43">
        <f t="shared" ca="1" si="162"/>
        <v>869.00651950084091</v>
      </c>
      <c r="BW211" s="43">
        <f t="shared" ca="1" si="162"/>
        <v>886.38664989085771</v>
      </c>
      <c r="BX211" s="43">
        <f t="shared" ca="1" si="162"/>
        <v>904.11438288867487</v>
      </c>
      <c r="BY211" s="43">
        <f t="shared" ca="1" si="162"/>
        <v>922.19667054644833</v>
      </c>
      <c r="BZ211" s="43">
        <f t="shared" ca="1" si="162"/>
        <v>940.64060395737727</v>
      </c>
      <c r="CA211" s="43">
        <f t="shared" ca="1" si="162"/>
        <v>959.4534160365248</v>
      </c>
      <c r="CB211" s="43">
        <f t="shared" ca="1" si="162"/>
        <v>978.64248435725528</v>
      </c>
      <c r="CC211" s="43">
        <f t="shared" ca="1" si="162"/>
        <v>998.21533404440038</v>
      </c>
      <c r="CD211" s="43">
        <f t="shared" ca="1" si="162"/>
        <v>1018.1796407252884</v>
      </c>
      <c r="CE211" s="43">
        <f t="shared" ca="1" si="162"/>
        <v>1038.5432335397943</v>
      </c>
    </row>
    <row r="212" spans="2:83" x14ac:dyDescent="0.35">
      <c r="B212" t="s">
        <v>40</v>
      </c>
      <c r="G212" s="1">
        <f t="shared" ref="G212:AL212" si="163">G35*$E$16+G44*$E$17</f>
        <v>180.30562417150483</v>
      </c>
      <c r="H212" s="1">
        <f t="shared" si="163"/>
        <v>178.48673050584418</v>
      </c>
      <c r="I212" s="1">
        <f t="shared" si="163"/>
        <v>174.81965740956366</v>
      </c>
      <c r="J212" s="1">
        <f t="shared" si="163"/>
        <v>181.21982527970795</v>
      </c>
      <c r="K212" s="1">
        <f t="shared" si="163"/>
        <v>186.58193448068101</v>
      </c>
      <c r="L212" s="1">
        <f t="shared" si="163"/>
        <v>191.6261066924726</v>
      </c>
      <c r="M212" s="1">
        <f t="shared" si="163"/>
        <v>197.19233491027032</v>
      </c>
      <c r="N212" s="1">
        <f t="shared" si="163"/>
        <v>202.63755017202374</v>
      </c>
      <c r="O212" s="1">
        <f t="shared" si="163"/>
        <v>207.76162764208834</v>
      </c>
      <c r="P212" s="1">
        <f t="shared" si="163"/>
        <v>217.61914624894811</v>
      </c>
      <c r="Q212" s="1">
        <f t="shared" si="163"/>
        <v>225.24481994585554</v>
      </c>
      <c r="R212" s="1">
        <f t="shared" si="163"/>
        <v>230.03891569957818</v>
      </c>
      <c r="S212" s="1">
        <f t="shared" si="163"/>
        <v>235.04994150095141</v>
      </c>
      <c r="T212" s="1">
        <f t="shared" si="163"/>
        <v>245.39018944408116</v>
      </c>
      <c r="U212" s="1">
        <f t="shared" si="163"/>
        <v>260.20722100071248</v>
      </c>
      <c r="V212" s="1">
        <f t="shared" si="163"/>
        <v>278.04957866778108</v>
      </c>
      <c r="W212" s="1">
        <f t="shared" si="163"/>
        <v>298.64020079607775</v>
      </c>
      <c r="X212" s="1">
        <f t="shared" si="163"/>
        <v>299.30450652611063</v>
      </c>
      <c r="Y212" s="1">
        <f t="shared" si="163"/>
        <v>304.79256132214374</v>
      </c>
      <c r="Z212" s="1">
        <f t="shared" si="163"/>
        <v>310.40992466238276</v>
      </c>
      <c r="AA212" s="1">
        <f t="shared" si="163"/>
        <v>320.31282276999855</v>
      </c>
      <c r="AB212" s="1">
        <f t="shared" si="163"/>
        <v>334.44167907032516</v>
      </c>
      <c r="AC212" s="1">
        <f t="shared" si="163"/>
        <v>341.13051265173169</v>
      </c>
      <c r="AD212" s="1">
        <f t="shared" si="163"/>
        <v>347.9531229047663</v>
      </c>
      <c r="AE212" s="1">
        <f t="shared" si="163"/>
        <v>354.91218536286169</v>
      </c>
      <c r="AF212" s="1">
        <f t="shared" si="163"/>
        <v>362.0104290701189</v>
      </c>
      <c r="AG212" s="1">
        <f t="shared" si="163"/>
        <v>369.25063765152129</v>
      </c>
      <c r="AH212" s="1">
        <f t="shared" si="163"/>
        <v>376.63565040455171</v>
      </c>
      <c r="AI212" s="1">
        <f t="shared" si="163"/>
        <v>384.16836341264275</v>
      </c>
      <c r="AJ212" s="1">
        <f t="shared" si="163"/>
        <v>391.85173068089563</v>
      </c>
      <c r="AK212" s="1">
        <f t="shared" si="163"/>
        <v>399.68876529451353</v>
      </c>
      <c r="AL212" s="1">
        <f t="shared" si="163"/>
        <v>407.6825406004038</v>
      </c>
      <c r="AM212" s="1">
        <f t="shared" ref="AM212:BR212" si="164">AM35*$E$16+AM44*$E$17</f>
        <v>415.83619141241189</v>
      </c>
      <c r="AN212" s="1">
        <f t="shared" si="164"/>
        <v>424.15291524066015</v>
      </c>
      <c r="AO212" s="1">
        <f t="shared" si="164"/>
        <v>432.63597354547335</v>
      </c>
      <c r="AP212" s="1">
        <f t="shared" si="164"/>
        <v>441.28869301638281</v>
      </c>
      <c r="AQ212" s="1">
        <f t="shared" si="164"/>
        <v>450.11446687671048</v>
      </c>
      <c r="AR212" s="1">
        <f t="shared" si="164"/>
        <v>459.11675621424467</v>
      </c>
      <c r="AS212" s="1">
        <f t="shared" si="164"/>
        <v>468.29909133852959</v>
      </c>
      <c r="AT212" s="1">
        <f t="shared" si="164"/>
        <v>477.66507316530021</v>
      </c>
      <c r="AU212" s="1">
        <f t="shared" si="164"/>
        <v>487.21837462860623</v>
      </c>
      <c r="AV212" s="1">
        <f t="shared" si="164"/>
        <v>496.96274212117839</v>
      </c>
      <c r="AW212" s="1">
        <f t="shared" si="164"/>
        <v>506.90199696360196</v>
      </c>
      <c r="AX212" s="1">
        <f t="shared" si="164"/>
        <v>517.04003690287402</v>
      </c>
      <c r="AY212" s="1">
        <f t="shared" si="164"/>
        <v>527.38083764093153</v>
      </c>
      <c r="AZ212" s="1">
        <f t="shared" si="164"/>
        <v>537.92845439375014</v>
      </c>
      <c r="BA212" s="1">
        <f t="shared" si="164"/>
        <v>548.68702348162515</v>
      </c>
      <c r="BB212" s="1">
        <f t="shared" si="164"/>
        <v>559.66076395125765</v>
      </c>
      <c r="BC212" s="1">
        <f t="shared" si="164"/>
        <v>570.8539792302829</v>
      </c>
      <c r="BD212" s="1">
        <f t="shared" si="164"/>
        <v>582.27105881488853</v>
      </c>
      <c r="BE212" s="1">
        <f t="shared" si="164"/>
        <v>593.91647999118629</v>
      </c>
      <c r="BF212" s="1">
        <f t="shared" si="164"/>
        <v>605.79480959101011</v>
      </c>
      <c r="BG212" s="1">
        <f t="shared" si="164"/>
        <v>617.91070578283029</v>
      </c>
      <c r="BH212" s="1">
        <f t="shared" si="164"/>
        <v>630.26891989848684</v>
      </c>
      <c r="BI212" s="1">
        <f t="shared" si="164"/>
        <v>642.87429829645669</v>
      </c>
      <c r="BJ212" s="1">
        <f t="shared" si="164"/>
        <v>655.73178426238587</v>
      </c>
      <c r="BK212" s="1">
        <f t="shared" si="164"/>
        <v>668.84641994763354</v>
      </c>
      <c r="BL212" s="1">
        <f t="shared" si="164"/>
        <v>682.22334834658625</v>
      </c>
      <c r="BM212" s="1">
        <f t="shared" si="164"/>
        <v>695.86781531351801</v>
      </c>
      <c r="BN212" s="1">
        <f t="shared" si="164"/>
        <v>709.78517161978846</v>
      </c>
      <c r="BO212" s="1">
        <f t="shared" si="164"/>
        <v>723.98087505218427</v>
      </c>
      <c r="BP212" s="1">
        <f t="shared" si="164"/>
        <v>738.46049255322794</v>
      </c>
      <c r="BQ212" s="1">
        <f t="shared" si="164"/>
        <v>753.22970240429254</v>
      </c>
      <c r="BR212" s="1">
        <f t="shared" si="164"/>
        <v>768.29429645237838</v>
      </c>
      <c r="BS212" s="1">
        <f t="shared" ref="BS212:CE212" si="165">BS35*$E$16+BS44*$E$17</f>
        <v>783.6601823814259</v>
      </c>
      <c r="BT212" s="1">
        <f t="shared" si="165"/>
        <v>799.33338602905451</v>
      </c>
      <c r="BU212" s="1">
        <f t="shared" si="165"/>
        <v>815.32005374963558</v>
      </c>
      <c r="BV212" s="1">
        <f t="shared" si="165"/>
        <v>831.62645482462824</v>
      </c>
      <c r="BW212" s="1">
        <f t="shared" si="165"/>
        <v>848.25898392112083</v>
      </c>
      <c r="BX212" s="1">
        <f t="shared" si="165"/>
        <v>865.22416359954332</v>
      </c>
      <c r="BY212" s="1">
        <f t="shared" si="165"/>
        <v>882.52864687153419</v>
      </c>
      <c r="BZ212" s="1">
        <f t="shared" si="165"/>
        <v>900.17921980896494</v>
      </c>
      <c r="CA212" s="1">
        <f t="shared" si="165"/>
        <v>918.18280420514429</v>
      </c>
      <c r="CB212" s="1">
        <f t="shared" si="165"/>
        <v>936.54646028924719</v>
      </c>
      <c r="CC212" s="1">
        <f t="shared" si="165"/>
        <v>955.27738949503203</v>
      </c>
      <c r="CD212" s="1">
        <f t="shared" si="165"/>
        <v>974.38293728493272</v>
      </c>
      <c r="CE212" s="1">
        <f t="shared" si="165"/>
        <v>993.87059603063142</v>
      </c>
    </row>
    <row r="213" spans="2:83" x14ac:dyDescent="0.35">
      <c r="B213" t="s">
        <v>41</v>
      </c>
      <c r="G213" s="1">
        <f t="shared" ref="G213:AL213" ca="1" si="166">(G36*$E$16+G45*$E$17)*G194/1000</f>
        <v>29.786117604500909</v>
      </c>
      <c r="H213" s="1">
        <f t="shared" ca="1" si="166"/>
        <v>33.748933519069418</v>
      </c>
      <c r="I213" s="1">
        <f t="shared" ca="1" si="166"/>
        <v>56.420348604414976</v>
      </c>
      <c r="J213" s="1">
        <f t="shared" ca="1" si="166"/>
        <v>80.698994513037619</v>
      </c>
      <c r="K213" s="1">
        <f t="shared" ca="1" si="166"/>
        <v>112.43377040165362</v>
      </c>
      <c r="L213" s="1">
        <f t="shared" ca="1" si="166"/>
        <v>146.88895514786952</v>
      </c>
      <c r="M213" s="1">
        <f t="shared" ca="1" si="166"/>
        <v>175.85971196611757</v>
      </c>
      <c r="N213" s="1">
        <f t="shared" ca="1" si="166"/>
        <v>224.73246269759849</v>
      </c>
      <c r="O213" s="1">
        <f t="shared" ca="1" si="166"/>
        <v>291.94159933416341</v>
      </c>
      <c r="P213" s="1">
        <f t="shared" ca="1" si="166"/>
        <v>295.75858451063408</v>
      </c>
      <c r="Q213" s="1">
        <f t="shared" ca="1" si="166"/>
        <v>295.35620026351035</v>
      </c>
      <c r="R213" s="1">
        <f t="shared" ca="1" si="166"/>
        <v>289.9371055163478</v>
      </c>
      <c r="S213" s="1">
        <f t="shared" ca="1" si="166"/>
        <v>260.81369949270652</v>
      </c>
      <c r="T213" s="1">
        <f t="shared" ca="1" si="166"/>
        <v>209.68113499481541</v>
      </c>
      <c r="U213" s="1">
        <f t="shared" ca="1" si="166"/>
        <v>237.05335230273025</v>
      </c>
      <c r="V213" s="1">
        <f t="shared" ca="1" si="166"/>
        <v>277.63812031874147</v>
      </c>
      <c r="W213" s="1">
        <f t="shared" ca="1" si="166"/>
        <v>334.44969875916081</v>
      </c>
      <c r="X213" s="1">
        <f t="shared" ca="1" si="166"/>
        <v>381.4201849861401</v>
      </c>
      <c r="Y213" s="1">
        <f t="shared" ca="1" si="166"/>
        <v>446.14851648990117</v>
      </c>
      <c r="Z213" s="1">
        <f t="shared" ca="1" si="166"/>
        <v>527.17355861709711</v>
      </c>
      <c r="AA213" s="1">
        <f t="shared" ca="1" si="166"/>
        <v>604.08330703940442</v>
      </c>
      <c r="AB213" s="1">
        <f t="shared" ca="1" si="166"/>
        <v>677.6579101781856</v>
      </c>
      <c r="AC213" s="1">
        <f t="shared" ca="1" si="166"/>
        <v>731.51975369409854</v>
      </c>
      <c r="AD213" s="1">
        <f t="shared" ca="1" si="166"/>
        <v>768.58621776940436</v>
      </c>
      <c r="AE213" s="1">
        <f t="shared" ca="1" si="166"/>
        <v>783.95794212479234</v>
      </c>
      <c r="AF213" s="1">
        <f t="shared" ca="1" si="166"/>
        <v>799.63710096728823</v>
      </c>
      <c r="AG213" s="1">
        <f t="shared" ca="1" si="166"/>
        <v>815.629842986634</v>
      </c>
      <c r="AH213" s="1">
        <f t="shared" ca="1" si="166"/>
        <v>831.9424398463666</v>
      </c>
      <c r="AI213" s="1">
        <f t="shared" ca="1" si="166"/>
        <v>848.58128864329399</v>
      </c>
      <c r="AJ213" s="1">
        <f t="shared" ca="1" si="166"/>
        <v>865.55291441615975</v>
      </c>
      <c r="AK213" s="1">
        <f t="shared" ca="1" si="166"/>
        <v>882.86397270448299</v>
      </c>
      <c r="AL213" s="1">
        <f t="shared" ca="1" si="166"/>
        <v>900.52125215857279</v>
      </c>
      <c r="AM213" s="1">
        <f t="shared" ref="AM213:BR213" ca="1" si="167">(AM36*$E$16+AM45*$E$17)*AM194/1000</f>
        <v>918.53167720174417</v>
      </c>
      <c r="AN213" s="1">
        <f t="shared" ca="1" si="167"/>
        <v>936.90231074577912</v>
      </c>
      <c r="AO213" s="1">
        <f t="shared" ca="1" si="167"/>
        <v>955.6403569606947</v>
      </c>
      <c r="AP213" s="1">
        <f t="shared" ca="1" si="167"/>
        <v>974.75316409990864</v>
      </c>
      <c r="AQ213" s="1">
        <f t="shared" ca="1" si="167"/>
        <v>994.24822738190676</v>
      </c>
      <c r="AR213" s="1">
        <f t="shared" ca="1" si="167"/>
        <v>1014.1331919295448</v>
      </c>
      <c r="AS213" s="1">
        <f t="shared" ca="1" si="167"/>
        <v>1034.4158557681355</v>
      </c>
      <c r="AT213" s="1">
        <f t="shared" ca="1" si="167"/>
        <v>1055.1041728834984</v>
      </c>
      <c r="AU213" s="1">
        <f t="shared" ca="1" si="167"/>
        <v>1076.2062563411687</v>
      </c>
      <c r="AV213" s="1">
        <f t="shared" ca="1" si="167"/>
        <v>1097.7303814679917</v>
      </c>
      <c r="AW213" s="1">
        <f t="shared" ca="1" si="167"/>
        <v>1119.6849890973517</v>
      </c>
      <c r="AX213" s="1">
        <f t="shared" ca="1" si="167"/>
        <v>1142.0786888792986</v>
      </c>
      <c r="AY213" s="1">
        <f t="shared" ca="1" si="167"/>
        <v>1164.9202626568845</v>
      </c>
      <c r="AZ213" s="1">
        <f t="shared" ca="1" si="167"/>
        <v>1188.2186679100225</v>
      </c>
      <c r="BA213" s="1">
        <f t="shared" ca="1" si="167"/>
        <v>1211.9830412682227</v>
      </c>
      <c r="BB213" s="1">
        <f t="shared" ca="1" si="167"/>
        <v>1236.2227020935873</v>
      </c>
      <c r="BC213" s="1">
        <f t="shared" ca="1" si="167"/>
        <v>1260.947156135459</v>
      </c>
      <c r="BD213" s="1">
        <f t="shared" ca="1" si="167"/>
        <v>1286.1660992581681</v>
      </c>
      <c r="BE213" s="1">
        <f t="shared" ca="1" si="167"/>
        <v>1311.8894212433313</v>
      </c>
      <c r="BF213" s="1">
        <f t="shared" ca="1" si="167"/>
        <v>1338.1272096681982</v>
      </c>
      <c r="BG213" s="1">
        <f t="shared" ca="1" si="167"/>
        <v>1364.8897538615624</v>
      </c>
      <c r="BH213" s="1">
        <f t="shared" ca="1" si="167"/>
        <v>1392.1875489387937</v>
      </c>
      <c r="BI213" s="1">
        <f t="shared" ca="1" si="167"/>
        <v>1420.0312999175696</v>
      </c>
      <c r="BJ213" s="1">
        <f t="shared" ca="1" si="167"/>
        <v>1448.4319259159211</v>
      </c>
      <c r="BK213" s="1">
        <f t="shared" ca="1" si="167"/>
        <v>1477.4005644342392</v>
      </c>
      <c r="BL213" s="1">
        <f t="shared" ca="1" si="167"/>
        <v>1506.9485757229243</v>
      </c>
      <c r="BM213" s="1">
        <f t="shared" ca="1" si="167"/>
        <v>1537.0875472373825</v>
      </c>
      <c r="BN213" s="1">
        <f t="shared" ca="1" si="167"/>
        <v>1567.8292981821305</v>
      </c>
      <c r="BO213" s="1">
        <f t="shared" ca="1" si="167"/>
        <v>1599.1858841457731</v>
      </c>
      <c r="BP213" s="1">
        <f t="shared" ca="1" si="167"/>
        <v>1631.1696018286884</v>
      </c>
      <c r="BQ213" s="1">
        <f t="shared" ca="1" si="167"/>
        <v>1663.7929938652624</v>
      </c>
      <c r="BR213" s="1">
        <f t="shared" ca="1" si="167"/>
        <v>1697.0688537425676</v>
      </c>
      <c r="BS213" s="1">
        <f t="shared" ref="BS213:CE213" ca="1" si="168">(BS36*$E$16+BS45*$E$17)*BS194/1000</f>
        <v>1731.0102308174187</v>
      </c>
      <c r="BT213" s="1">
        <f t="shared" ca="1" si="168"/>
        <v>1765.6304354337672</v>
      </c>
      <c r="BU213" s="1">
        <f t="shared" ca="1" si="168"/>
        <v>1800.9430441424427</v>
      </c>
      <c r="BV213" s="1">
        <f t="shared" ca="1" si="168"/>
        <v>1836.9619050252916</v>
      </c>
      <c r="BW213" s="1">
        <f t="shared" ca="1" si="168"/>
        <v>1873.7011431257974</v>
      </c>
      <c r="BX213" s="1">
        <f t="shared" ca="1" si="168"/>
        <v>1911.1751659883134</v>
      </c>
      <c r="BY213" s="1">
        <f t="shared" ca="1" si="168"/>
        <v>1949.3986693080799</v>
      </c>
      <c r="BZ213" s="1">
        <f t="shared" ca="1" si="168"/>
        <v>1988.3866426942413</v>
      </c>
      <c r="CA213" s="1">
        <f t="shared" ca="1" si="168"/>
        <v>2028.1543755481262</v>
      </c>
      <c r="CB213" s="1">
        <f t="shared" ca="1" si="168"/>
        <v>2068.7174630590889</v>
      </c>
      <c r="CC213" s="1">
        <f t="shared" ca="1" si="168"/>
        <v>2110.0918123202709</v>
      </c>
      <c r="CD213" s="1">
        <f t="shared" ca="1" si="168"/>
        <v>2134.8559839274276</v>
      </c>
      <c r="CE213" s="1">
        <f t="shared" ca="1" si="168"/>
        <v>2160.0014761520083</v>
      </c>
    </row>
    <row r="214" spans="2:83" x14ac:dyDescent="0.35">
      <c r="B214" s="45" t="s">
        <v>42</v>
      </c>
      <c r="C214" s="45"/>
      <c r="D214" s="45"/>
      <c r="E214" s="45"/>
      <c r="F214" s="45"/>
      <c r="G214" s="88">
        <f t="shared" ref="G214:BR214" ca="1" si="169">G207*G202</f>
        <v>139.19658768063675</v>
      </c>
      <c r="H214" s="88">
        <f t="shared" ca="1" si="169"/>
        <v>97.447944394604178</v>
      </c>
      <c r="I214" s="88">
        <f t="shared" ca="1" si="169"/>
        <v>196.90384210129429</v>
      </c>
      <c r="J214" s="88">
        <f t="shared" ca="1" si="169"/>
        <v>169.9542562540633</v>
      </c>
      <c r="K214" s="88">
        <f t="shared" ca="1" si="169"/>
        <v>364.83107633489465</v>
      </c>
      <c r="L214" s="88">
        <f t="shared" ca="1" si="169"/>
        <v>303.94403627670397</v>
      </c>
      <c r="M214" s="88">
        <f t="shared" ca="1" si="169"/>
        <v>203.55343202596504</v>
      </c>
      <c r="N214" s="88">
        <f t="shared" ca="1" si="169"/>
        <v>137.51038313372098</v>
      </c>
      <c r="O214" s="88">
        <f t="shared" ca="1" si="169"/>
        <v>31.627894677912643</v>
      </c>
      <c r="P214" s="88">
        <f t="shared" ca="1" si="169"/>
        <v>33.222824286168354</v>
      </c>
      <c r="Q214" s="88">
        <f t="shared" ca="1" si="169"/>
        <v>35.253322148696455</v>
      </c>
      <c r="R214" s="88">
        <f t="shared" ca="1" si="169"/>
        <v>34.924758694842794</v>
      </c>
      <c r="S214" s="88">
        <f t="shared" ca="1" si="169"/>
        <v>34.568951373975516</v>
      </c>
      <c r="T214" s="88">
        <f t="shared" ca="1" si="169"/>
        <v>34.184941856795589</v>
      </c>
      <c r="U214" s="88">
        <f t="shared" ca="1" si="169"/>
        <v>33.771744378378891</v>
      </c>
      <c r="V214" s="88">
        <f t="shared" ca="1" si="169"/>
        <v>33.328345024082807</v>
      </c>
      <c r="W214" s="88">
        <f t="shared" ca="1" si="169"/>
        <v>32.853700997863527</v>
      </c>
      <c r="X214" s="88">
        <f t="shared" ca="1" si="169"/>
        <v>32.346739872585836</v>
      </c>
      <c r="Y214" s="88">
        <f t="shared" ca="1" si="169"/>
        <v>29.683221406919728</v>
      </c>
      <c r="Z214" s="88">
        <f t="shared" ca="1" si="169"/>
        <v>26.900223506677943</v>
      </c>
      <c r="AA214" s="88">
        <f t="shared" ca="1" si="169"/>
        <v>23.99403240186372</v>
      </c>
      <c r="AB214" s="88">
        <f t="shared" ca="1" si="169"/>
        <v>20.960833563454248</v>
      </c>
      <c r="AC214" s="88">
        <f t="shared" ca="1" si="169"/>
        <v>21.380050234723335</v>
      </c>
      <c r="AD214" s="88">
        <f t="shared" ca="1" si="169"/>
        <v>21.807651239417801</v>
      </c>
      <c r="AE214" s="88">
        <f t="shared" ca="1" si="169"/>
        <v>22.243804264206162</v>
      </c>
      <c r="AF214" s="88">
        <f t="shared" ca="1" si="169"/>
        <v>22.688680349490276</v>
      </c>
      <c r="AG214" s="88">
        <f t="shared" ca="1" si="169"/>
        <v>23.14245395648009</v>
      </c>
      <c r="AH214" s="88">
        <f t="shared" ca="1" si="169"/>
        <v>23.605303035609687</v>
      </c>
      <c r="AI214" s="88">
        <f t="shared" ca="1" si="169"/>
        <v>24.077409096321883</v>
      </c>
      <c r="AJ214" s="88">
        <f t="shared" ca="1" si="169"/>
        <v>24.558957278248315</v>
      </c>
      <c r="AK214" s="88">
        <f t="shared" ca="1" si="169"/>
        <v>25.050136423813289</v>
      </c>
      <c r="AL214" s="88">
        <f t="shared" ca="1" si="169"/>
        <v>25.551139152289551</v>
      </c>
      <c r="AM214" s="88">
        <f t="shared" ca="1" si="169"/>
        <v>26.062161935335343</v>
      </c>
      <c r="AN214" s="88">
        <f t="shared" ca="1" si="169"/>
        <v>26.583405174042049</v>
      </c>
      <c r="AO214" s="88">
        <f t="shared" ca="1" si="169"/>
        <v>27.115073277522889</v>
      </c>
      <c r="AP214" s="88">
        <f t="shared" ca="1" si="169"/>
        <v>27.657374743073348</v>
      </c>
      <c r="AQ214" s="88">
        <f t="shared" ca="1" si="169"/>
        <v>28.210522237934818</v>
      </c>
      <c r="AR214" s="88">
        <f t="shared" ca="1" si="169"/>
        <v>28.774732682693507</v>
      </c>
      <c r="AS214" s="88">
        <f t="shared" ca="1" si="169"/>
        <v>29.35022733634738</v>
      </c>
      <c r="AT214" s="88">
        <f t="shared" ca="1" si="169"/>
        <v>29.937231883074329</v>
      </c>
      <c r="AU214" s="88">
        <f t="shared" ca="1" si="169"/>
        <v>30.535976520735815</v>
      </c>
      <c r="AV214" s="88">
        <f t="shared" ca="1" si="169"/>
        <v>31.146696051150531</v>
      </c>
      <c r="AW214" s="88">
        <f t="shared" ca="1" si="169"/>
        <v>31.769629972173547</v>
      </c>
      <c r="AX214" s="88">
        <f t="shared" ca="1" si="169"/>
        <v>32.40502257161701</v>
      </c>
      <c r="AY214" s="88">
        <f t="shared" ca="1" si="169"/>
        <v>33.053123023049359</v>
      </c>
      <c r="AZ214" s="88">
        <f t="shared" ca="1" si="169"/>
        <v>33.714185483510335</v>
      </c>
      <c r="BA214" s="88">
        <f t="shared" ca="1" si="169"/>
        <v>34.388469193180541</v>
      </c>
      <c r="BB214" s="88">
        <f t="shared" ca="1" si="169"/>
        <v>35.076238577044158</v>
      </c>
      <c r="BC214" s="88">
        <f t="shared" ca="1" si="169"/>
        <v>35.77776334858504</v>
      </c>
      <c r="BD214" s="88">
        <f t="shared" ca="1" si="169"/>
        <v>36.493318615556738</v>
      </c>
      <c r="BE214" s="88">
        <f t="shared" ca="1" si="169"/>
        <v>37.223184987867874</v>
      </c>
      <c r="BF214" s="88">
        <f t="shared" ca="1" si="169"/>
        <v>37.967648687625228</v>
      </c>
      <c r="BG214" s="88">
        <f t="shared" ca="1" si="169"/>
        <v>38.727001661377741</v>
      </c>
      <c r="BH214" s="88">
        <f t="shared" ca="1" si="169"/>
        <v>39.50154169460528</v>
      </c>
      <c r="BI214" s="88">
        <f t="shared" ca="1" si="169"/>
        <v>40.29157252849739</v>
      </c>
      <c r="BJ214" s="88">
        <f t="shared" ca="1" si="169"/>
        <v>41.097403979067337</v>
      </c>
      <c r="BK214" s="88">
        <f t="shared" ca="1" si="169"/>
        <v>41.919352058648691</v>
      </c>
      <c r="BL214" s="88">
        <f t="shared" ca="1" si="169"/>
        <v>42.757739099821656</v>
      </c>
      <c r="BM214" s="88">
        <f t="shared" ca="1" si="169"/>
        <v>43.612893881818103</v>
      </c>
      <c r="BN214" s="88">
        <f t="shared" ca="1" si="169"/>
        <v>44.485151759454453</v>
      </c>
      <c r="BO214" s="88">
        <f t="shared" ca="1" si="169"/>
        <v>45.374854794643554</v>
      </c>
      <c r="BP214" s="88">
        <f t="shared" ca="1" si="169"/>
        <v>46.282351890536404</v>
      </c>
      <c r="BQ214" s="88">
        <f t="shared" ca="1" si="169"/>
        <v>47.207998928347152</v>
      </c>
      <c r="BR214" s="88">
        <f t="shared" ca="1" si="169"/>
        <v>48.152158906914096</v>
      </c>
      <c r="BS214" s="88">
        <f t="shared" ref="BS214:CE214" ca="1" si="170">BS207*BS202</f>
        <v>49.115202085052367</v>
      </c>
      <c r="BT214" s="88">
        <f t="shared" ca="1" si="170"/>
        <v>50.097506126753416</v>
      </c>
      <c r="BU214" s="88">
        <f t="shared" ca="1" si="170"/>
        <v>51.099456249288487</v>
      </c>
      <c r="BV214" s="88">
        <f t="shared" ca="1" si="170"/>
        <v>52.121445374274259</v>
      </c>
      <c r="BW214" s="88">
        <f t="shared" ca="1" si="170"/>
        <v>53.163874281759739</v>
      </c>
      <c r="BX214" s="88">
        <f t="shared" ca="1" si="170"/>
        <v>54.227151767394936</v>
      </c>
      <c r="BY214" s="88">
        <f t="shared" ca="1" si="170"/>
        <v>55.311694802742835</v>
      </c>
      <c r="BZ214" s="88">
        <f t="shared" ca="1" si="170"/>
        <v>56.417928698797681</v>
      </c>
      <c r="CA214" s="88">
        <f t="shared" ca="1" si="170"/>
        <v>57.546287272773654</v>
      </c>
      <c r="CB214" s="88">
        <f t="shared" ca="1" si="170"/>
        <v>58.697213018229107</v>
      </c>
      <c r="CC214" s="88">
        <f t="shared" ca="1" si="170"/>
        <v>59.871157278593699</v>
      </c>
      <c r="CD214" s="88">
        <f t="shared" ca="1" si="170"/>
        <v>61.068580424165582</v>
      </c>
      <c r="CE214" s="88">
        <f t="shared" ca="1" si="170"/>
        <v>62.289952032648891</v>
      </c>
    </row>
    <row r="215" spans="2:83" x14ac:dyDescent="0.35">
      <c r="B215" s="7" t="s">
        <v>48</v>
      </c>
      <c r="C215" s="7"/>
      <c r="D215" s="7"/>
      <c r="E215" s="7"/>
      <c r="F215" s="7"/>
      <c r="G215" s="9">
        <f t="shared" ref="G215:BR215" ca="1" si="171">G211-SUM(G212:G214)</f>
        <v>0</v>
      </c>
      <c r="H215" s="9">
        <f t="shared" ca="1" si="171"/>
        <v>0</v>
      </c>
      <c r="I215" s="9">
        <f t="shared" ca="1" si="171"/>
        <v>0</v>
      </c>
      <c r="J215" s="9">
        <f t="shared" ca="1" si="171"/>
        <v>0</v>
      </c>
      <c r="K215" s="9">
        <f t="shared" ca="1" si="171"/>
        <v>0</v>
      </c>
      <c r="L215" s="9">
        <f t="shared" ca="1" si="171"/>
        <v>0</v>
      </c>
      <c r="M215" s="9">
        <f t="shared" ca="1" si="171"/>
        <v>0</v>
      </c>
      <c r="N215" s="9">
        <f t="shared" ca="1" si="171"/>
        <v>0</v>
      </c>
      <c r="O215" s="9">
        <f t="shared" ca="1" si="171"/>
        <v>-21.892972373347561</v>
      </c>
      <c r="P215" s="9">
        <f t="shared" ca="1" si="171"/>
        <v>-36.480303385959417</v>
      </c>
      <c r="Q215" s="9">
        <f t="shared" ca="1" si="171"/>
        <v>-71.432590220165594</v>
      </c>
      <c r="R215" s="9">
        <f t="shared" ca="1" si="171"/>
        <v>-118.05325427134318</v>
      </c>
      <c r="S215" s="9">
        <f t="shared" ca="1" si="171"/>
        <v>-93.668354872804684</v>
      </c>
      <c r="T215" s="9">
        <f t="shared" ca="1" si="171"/>
        <v>-52.485466023876597</v>
      </c>
      <c r="U215" s="9">
        <f t="shared" ca="1" si="171"/>
        <v>-94.165401480225285</v>
      </c>
      <c r="V215" s="9">
        <f t="shared" ca="1" si="171"/>
        <v>-164.75768691346195</v>
      </c>
      <c r="W215" s="9">
        <f t="shared" ca="1" si="171"/>
        <v>-258.91153938054919</v>
      </c>
      <c r="X215" s="9">
        <f t="shared" ca="1" si="171"/>
        <v>-303.04750301836447</v>
      </c>
      <c r="Y215" s="9">
        <f t="shared" ca="1" si="171"/>
        <v>-367.55600750918416</v>
      </c>
      <c r="Z215" s="9">
        <f t="shared" ca="1" si="171"/>
        <v>-448.31767401300596</v>
      </c>
      <c r="AA215" s="9">
        <f t="shared" ca="1" si="171"/>
        <v>-529.07211188285555</v>
      </c>
      <c r="AB215" s="9">
        <f t="shared" ca="1" si="171"/>
        <v>-683.58621138105491</v>
      </c>
      <c r="AC215" s="9">
        <f t="shared" ca="1" si="171"/>
        <v>-737.56662092102488</v>
      </c>
      <c r="AD215" s="9">
        <f t="shared" ca="1" si="171"/>
        <v>-774.75402234086937</v>
      </c>
      <c r="AE215" s="9">
        <f t="shared" ca="1" si="171"/>
        <v>-790.2491027876863</v>
      </c>
      <c r="AF215" s="9">
        <f t="shared" ca="1" si="171"/>
        <v>-806.05408484344059</v>
      </c>
      <c r="AG215" s="9">
        <f t="shared" ca="1" si="171"/>
        <v>-822.17516654030942</v>
      </c>
      <c r="AH215" s="9">
        <f t="shared" ca="1" si="171"/>
        <v>-838.61866987111534</v>
      </c>
      <c r="AI215" s="9">
        <f t="shared" ca="1" si="171"/>
        <v>-855.3910432685376</v>
      </c>
      <c r="AJ215" s="9">
        <f t="shared" ca="1" si="171"/>
        <v>-872.49886413390846</v>
      </c>
      <c r="AK215" s="9">
        <f t="shared" ca="1" si="171"/>
        <v>-889.94884141658645</v>
      </c>
      <c r="AL215" s="9">
        <f t="shared" ca="1" si="171"/>
        <v>-907.74781824491834</v>
      </c>
      <c r="AM215" s="9">
        <f t="shared" ca="1" si="171"/>
        <v>-925.90277460981679</v>
      </c>
      <c r="AN215" s="9">
        <f t="shared" ca="1" si="171"/>
        <v>-944.42083010201327</v>
      </c>
      <c r="AO215" s="9">
        <f t="shared" ca="1" si="171"/>
        <v>-963.30924670405341</v>
      </c>
      <c r="AP215" s="9">
        <f t="shared" ca="1" si="171"/>
        <v>-982.57543163813443</v>
      </c>
      <c r="AQ215" s="9">
        <f t="shared" ca="1" si="171"/>
        <v>-1002.2269402708971</v>
      </c>
      <c r="AR215" s="9">
        <f t="shared" ca="1" si="171"/>
        <v>-1022.2714790763148</v>
      </c>
      <c r="AS215" s="9">
        <f t="shared" ca="1" si="171"/>
        <v>-1042.716908657841</v>
      </c>
      <c r="AT215" s="9">
        <f t="shared" ca="1" si="171"/>
        <v>-1063.5712468309982</v>
      </c>
      <c r="AU215" s="9">
        <f t="shared" ca="1" si="171"/>
        <v>-1084.8426717676184</v>
      </c>
      <c r="AV215" s="9">
        <f t="shared" ca="1" si="171"/>
        <v>-1106.5395252029705</v>
      </c>
      <c r="AW215" s="9">
        <f t="shared" ca="1" si="171"/>
        <v>-1128.6703157070301</v>
      </c>
      <c r="AX215" s="9">
        <f t="shared" ca="1" si="171"/>
        <v>-1151.2437220211705</v>
      </c>
      <c r="AY215" s="9">
        <f t="shared" ca="1" si="171"/>
        <v>-1174.2685964615939</v>
      </c>
      <c r="AZ215" s="9">
        <f t="shared" ca="1" si="171"/>
        <v>-1197.7539683908262</v>
      </c>
      <c r="BA215" s="9">
        <f t="shared" ca="1" si="171"/>
        <v>-1221.7090477586421</v>
      </c>
      <c r="BB215" s="9">
        <f t="shared" ca="1" si="171"/>
        <v>-1246.1432287138152</v>
      </c>
      <c r="BC215" s="9">
        <f t="shared" ca="1" si="171"/>
        <v>-1271.0660932880915</v>
      </c>
      <c r="BD215" s="9">
        <f t="shared" ca="1" si="171"/>
        <v>-1296.4874151538534</v>
      </c>
      <c r="BE215" s="9">
        <f t="shared" ca="1" si="171"/>
        <v>-1322.4171634569298</v>
      </c>
      <c r="BF215" s="9">
        <f t="shared" ca="1" si="171"/>
        <v>-1348.8655067260688</v>
      </c>
      <c r="BG215" s="9">
        <f t="shared" ca="1" si="171"/>
        <v>-1375.8428168605906</v>
      </c>
      <c r="BH215" s="9">
        <f t="shared" ca="1" si="171"/>
        <v>-1403.3596731978025</v>
      </c>
      <c r="BI215" s="9">
        <f t="shared" ca="1" si="171"/>
        <v>-1431.4268666617586</v>
      </c>
      <c r="BJ215" s="9">
        <f t="shared" ca="1" si="171"/>
        <v>-1460.0554039949939</v>
      </c>
      <c r="BK215" s="9">
        <f t="shared" ca="1" si="171"/>
        <v>-1489.2565120748932</v>
      </c>
      <c r="BL215" s="9">
        <f t="shared" ca="1" si="171"/>
        <v>-1519.0416423163915</v>
      </c>
      <c r="BM215" s="9">
        <f t="shared" ca="1" si="171"/>
        <v>-1549.4224751627194</v>
      </c>
      <c r="BN215" s="9">
        <f t="shared" ca="1" si="171"/>
        <v>-1580.4109246659737</v>
      </c>
      <c r="BO215" s="9">
        <f t="shared" ca="1" si="171"/>
        <v>-1612.0191431592934</v>
      </c>
      <c r="BP215" s="9">
        <f t="shared" ca="1" si="171"/>
        <v>-1644.2595260224793</v>
      </c>
      <c r="BQ215" s="9">
        <f t="shared" ca="1" si="171"/>
        <v>-1677.144716542929</v>
      </c>
      <c r="BR215" s="9">
        <f t="shared" ca="1" si="171"/>
        <v>-1710.687610873787</v>
      </c>
      <c r="BS215" s="9">
        <f t="shared" ref="BS215:CE215" ca="1" si="172">BS211-SUM(BS212:BS214)</f>
        <v>-1744.9013630912627</v>
      </c>
      <c r="BT215" s="9">
        <f t="shared" ca="1" si="172"/>
        <v>-1779.7993903530885</v>
      </c>
      <c r="BU215" s="9">
        <f t="shared" ca="1" si="172"/>
        <v>-1815.3953781601501</v>
      </c>
      <c r="BV215" s="9">
        <f t="shared" ca="1" si="172"/>
        <v>-1851.703285723353</v>
      </c>
      <c r="BW215" s="9">
        <f t="shared" ca="1" si="172"/>
        <v>-1888.7373514378205</v>
      </c>
      <c r="BX215" s="9">
        <f t="shared" ca="1" si="172"/>
        <v>-1926.5120984665768</v>
      </c>
      <c r="BY215" s="9">
        <f t="shared" ca="1" si="172"/>
        <v>-1965.0423404359085</v>
      </c>
      <c r="BZ215" s="9">
        <f t="shared" ca="1" si="172"/>
        <v>-2004.3431872446272</v>
      </c>
      <c r="CA215" s="9">
        <f t="shared" ca="1" si="172"/>
        <v>-2044.4300509895193</v>
      </c>
      <c r="CB215" s="9">
        <f t="shared" ca="1" si="172"/>
        <v>-2085.3186520093095</v>
      </c>
      <c r="CC215" s="9">
        <f t="shared" ca="1" si="172"/>
        <v>-2127.0250250494964</v>
      </c>
      <c r="CD215" s="9">
        <f t="shared" ca="1" si="172"/>
        <v>-2152.1278609112378</v>
      </c>
      <c r="CE215" s="9">
        <f t="shared" ca="1" si="172"/>
        <v>-2177.618790675494</v>
      </c>
    </row>
    <row r="217" spans="2:83" x14ac:dyDescent="0.35">
      <c r="B217" s="7" t="s">
        <v>145</v>
      </c>
      <c r="E217" t="s">
        <v>110</v>
      </c>
      <c r="G217" s="93">
        <f>E9*E16/SUM(E16:E17) + E10*E17/SUM(E16:E17)</f>
        <v>25</v>
      </c>
      <c r="AG217" s="44"/>
    </row>
    <row r="218" spans="2:83" x14ac:dyDescent="0.35">
      <c r="B218" s="6"/>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row>
    <row r="219" spans="2:83" x14ac:dyDescent="0.35">
      <c r="B219" t="s">
        <v>118</v>
      </c>
      <c r="G219" s="43">
        <f t="shared" ref="G219:AG219" ca="1" si="173">NPV(discount_rate,OFFSET(G184,,,1,$G$217))</f>
        <v>5207.2453799125315</v>
      </c>
      <c r="H219" s="43">
        <f t="shared" ca="1" si="173"/>
        <v>5303.0724069027201</v>
      </c>
      <c r="I219" s="43">
        <f t="shared" ca="1" si="173"/>
        <v>5446.7992567745814</v>
      </c>
      <c r="J219" s="43">
        <f t="shared" ca="1" si="173"/>
        <v>5483.8836504430828</v>
      </c>
      <c r="K219" s="43">
        <f t="shared" ca="1" si="173"/>
        <v>5521.2982148386345</v>
      </c>
      <c r="L219" s="43">
        <f t="shared" ca="1" si="173"/>
        <v>5330.8496199438387</v>
      </c>
      <c r="M219" s="43">
        <f t="shared" ca="1" si="173"/>
        <v>5149.2928290546934</v>
      </c>
      <c r="N219" s="43">
        <f t="shared" ca="1" si="173"/>
        <v>5021.7710173447731</v>
      </c>
      <c r="O219" s="43">
        <f t="shared" ca="1" si="173"/>
        <v>4898.1289020924651</v>
      </c>
      <c r="P219" s="43">
        <f t="shared" ca="1" si="173"/>
        <v>4822.3961390789636</v>
      </c>
      <c r="Q219" s="43">
        <f t="shared" ca="1" si="173"/>
        <v>4741.9756215147945</v>
      </c>
      <c r="R219" s="43">
        <f t="shared" ca="1" si="173"/>
        <v>4682.9362020091912</v>
      </c>
      <c r="S219" s="43">
        <f t="shared" ca="1" si="173"/>
        <v>4668.7454936233844</v>
      </c>
      <c r="T219" s="43">
        <f t="shared" ca="1" si="173"/>
        <v>4655.2182011601508</v>
      </c>
      <c r="U219" s="43">
        <f t="shared" ca="1" si="173"/>
        <v>4642.3452240500528</v>
      </c>
      <c r="V219" s="43">
        <f t="shared" ca="1" si="173"/>
        <v>4630.1177415706798</v>
      </c>
      <c r="W219" s="43">
        <f t="shared" ca="1" si="173"/>
        <v>4631.3211766221002</v>
      </c>
      <c r="X219" s="43">
        <f t="shared" ca="1" si="173"/>
        <v>4651.5880222971373</v>
      </c>
      <c r="Y219" s="43">
        <f t="shared" ca="1" si="173"/>
        <v>4672.1267297316199</v>
      </c>
      <c r="Z219" s="43">
        <f t="shared" ca="1" si="173"/>
        <v>4692.9403336689747</v>
      </c>
      <c r="AA219" s="43">
        <f t="shared" ca="1" si="173"/>
        <v>4714.0319225179201</v>
      </c>
      <c r="AB219" s="43">
        <f t="shared" ca="1" si="173"/>
        <v>4735.4046393428662</v>
      </c>
      <c r="AC219" s="43">
        <f t="shared" ca="1" si="173"/>
        <v>4830.1127321297236</v>
      </c>
      <c r="AD219" s="43">
        <f t="shared" ca="1" si="173"/>
        <v>4926.7149867723174</v>
      </c>
      <c r="AE219" s="43">
        <f t="shared" ca="1" si="173"/>
        <v>5025.2492865077638</v>
      </c>
      <c r="AF219" s="43">
        <f t="shared" ca="1" si="173"/>
        <v>5125.7542722379203</v>
      </c>
      <c r="AG219" s="43">
        <f t="shared" ca="1" si="173"/>
        <v>5228.2693576826769</v>
      </c>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row>
    <row r="220" spans="2:83" x14ac:dyDescent="0.35">
      <c r="B220" t="s">
        <v>40</v>
      </c>
      <c r="G220" s="43">
        <f t="shared" ref="G220:AG220" ca="1" si="174">NPV(discount_rate,OFFSET(G212,,,1,$G$217))</f>
        <v>2546.737915201044</v>
      </c>
      <c r="H220" s="43">
        <f t="shared" ca="1" si="174"/>
        <v>2614.5352294285672</v>
      </c>
      <c r="I220" s="43">
        <f t="shared" ca="1" si="174"/>
        <v>2690.3444626721457</v>
      </c>
      <c r="J220" s="43">
        <f t="shared" ca="1" si="174"/>
        <v>2776.6235408788075</v>
      </c>
      <c r="K220" s="43">
        <f t="shared" ca="1" si="174"/>
        <v>2864.0948957212363</v>
      </c>
      <c r="L220" s="43">
        <f t="shared" ca="1" si="174"/>
        <v>2953.9095034989477</v>
      </c>
      <c r="M220" s="43">
        <f t="shared" ca="1" si="174"/>
        <v>3046.5827577300561</v>
      </c>
      <c r="N220" s="43">
        <f t="shared" ca="1" si="174"/>
        <v>3141.8282106455999</v>
      </c>
      <c r="O220" s="43">
        <f t="shared" ca="1" si="174"/>
        <v>3239.9821112924565</v>
      </c>
      <c r="P220" s="43">
        <f t="shared" ca="1" si="174"/>
        <v>3341.6059290453036</v>
      </c>
      <c r="Q220" s="43">
        <f t="shared" ca="1" si="174"/>
        <v>3442.2481019126612</v>
      </c>
      <c r="R220" s="43">
        <f t="shared" ca="1" si="174"/>
        <v>3544.0979614283474</v>
      </c>
      <c r="S220" s="43">
        <f t="shared" ca="1" si="174"/>
        <v>3650.1049762953949</v>
      </c>
      <c r="T220" s="43">
        <f t="shared" ca="1" si="174"/>
        <v>3760.3860130340099</v>
      </c>
      <c r="U220" s="43">
        <f t="shared" ca="1" si="174"/>
        <v>3869.9547838108169</v>
      </c>
      <c r="V220" s="43">
        <f t="shared" ca="1" si="174"/>
        <v>3974.3140589230834</v>
      </c>
      <c r="W220" s="43">
        <f t="shared" ca="1" si="174"/>
        <v>4070.0903993893762</v>
      </c>
      <c r="X220" s="43">
        <f t="shared" ca="1" si="174"/>
        <v>4153.9418104380647</v>
      </c>
      <c r="Y220" s="43">
        <f t="shared" ca="1" si="174"/>
        <v>4244.9575690170605</v>
      </c>
      <c r="Z220" s="43">
        <f t="shared" ca="1" si="174"/>
        <v>4338.8710734351507</v>
      </c>
      <c r="AA220" s="43">
        <f t="shared" ca="1" si="174"/>
        <v>4435.7993835995649</v>
      </c>
      <c r="AB220" s="43">
        <f t="shared" ca="1" si="174"/>
        <v>4531.7125752276861</v>
      </c>
      <c r="AC220" s="43">
        <f t="shared" ca="1" si="174"/>
        <v>4622.3468267322405</v>
      </c>
      <c r="AD220" s="43">
        <f t="shared" ca="1" si="174"/>
        <v>4714.7937632668845</v>
      </c>
      <c r="AE220" s="43">
        <f t="shared" ca="1" si="174"/>
        <v>4809.0896385322239</v>
      </c>
      <c r="AF220" s="43">
        <f t="shared" ca="1" si="174"/>
        <v>4905.2714313028682</v>
      </c>
      <c r="AG220" s="43">
        <f t="shared" ca="1" si="174"/>
        <v>5003.3768599289242</v>
      </c>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row>
    <row r="221" spans="2:83" x14ac:dyDescent="0.35">
      <c r="B221" t="s">
        <v>41</v>
      </c>
      <c r="G221" s="43">
        <f t="shared" ref="G221:AG221" ca="1" si="175">NPV(discount_rate,OFFSET(G213,,,1,$G$217))</f>
        <v>2647.1352071488159</v>
      </c>
      <c r="H221" s="43">
        <f t="shared" ca="1" si="175"/>
        <v>2947.9624865291757</v>
      </c>
      <c r="I221" s="43">
        <f t="shared" ca="1" si="175"/>
        <v>3269.534791926993</v>
      </c>
      <c r="J221" s="43">
        <f t="shared" ca="1" si="175"/>
        <v>3594.7128600815108</v>
      </c>
      <c r="K221" s="43">
        <f t="shared" ca="1" si="175"/>
        <v>3922.2087288416506</v>
      </c>
      <c r="L221" s="43">
        <f t="shared" ca="1" si="175"/>
        <v>4244.7926366224092</v>
      </c>
      <c r="M221" s="43">
        <f t="shared" ca="1" si="175"/>
        <v>4559.4439137444879</v>
      </c>
      <c r="N221" s="43">
        <f t="shared" ca="1" si="175"/>
        <v>4871.1273846741578</v>
      </c>
      <c r="O221" s="43">
        <f t="shared" ca="1" si="175"/>
        <v>5159.7850737940644</v>
      </c>
      <c r="P221" s="43">
        <f t="shared" ca="1" si="175"/>
        <v>5405.4615946378854</v>
      </c>
      <c r="Q221" s="43">
        <f t="shared" ca="1" si="175"/>
        <v>5668.4745925226498</v>
      </c>
      <c r="R221" s="43">
        <f t="shared" ca="1" si="175"/>
        <v>5954.3733812198698</v>
      </c>
      <c r="S221" s="43">
        <f t="shared" ca="1" si="175"/>
        <v>6269.9110031132741</v>
      </c>
      <c r="T221" s="43">
        <f t="shared" ca="1" si="175"/>
        <v>6641.0223868401563</v>
      </c>
      <c r="U221" s="43">
        <f t="shared" ca="1" si="175"/>
        <v>7093.8418976768353</v>
      </c>
      <c r="V221" s="43">
        <f t="shared" ca="1" si="175"/>
        <v>7555.899135728524</v>
      </c>
      <c r="W221" s="43">
        <f t="shared" ca="1" si="175"/>
        <v>8014.7269867784526</v>
      </c>
      <c r="X221" s="43">
        <f t="shared" ca="1" si="175"/>
        <v>8453.9353992038232</v>
      </c>
      <c r="Y221" s="43">
        <f t="shared" ca="1" si="175"/>
        <v>8882.0072003322493</v>
      </c>
      <c r="Z221" s="43">
        <f t="shared" ca="1" si="175"/>
        <v>9280.4470054787489</v>
      </c>
      <c r="AA221" s="43">
        <f t="shared" ca="1" si="175"/>
        <v>9630.8719101939878</v>
      </c>
      <c r="AB221" s="43">
        <f t="shared" ca="1" si="175"/>
        <v>9933.9706011697817</v>
      </c>
      <c r="AC221" s="43">
        <f t="shared" ca="1" si="175"/>
        <v>10189.703460419449</v>
      </c>
      <c r="AD221" s="43">
        <f t="shared" ca="1" si="175"/>
        <v>10414.407193189276</v>
      </c>
      <c r="AE221" s="43">
        <f t="shared" ca="1" si="175"/>
        <v>10622.695337053059</v>
      </c>
      <c r="AF221" s="43">
        <f t="shared" ca="1" si="175"/>
        <v>10835.14924379412</v>
      </c>
      <c r="AG221" s="43">
        <f t="shared" ca="1" si="175"/>
        <v>11051.852228670003</v>
      </c>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row>
    <row r="222" spans="2:83" x14ac:dyDescent="0.35">
      <c r="B222" t="s">
        <v>42</v>
      </c>
      <c r="G222" s="43">
        <f t="shared" ref="G222:AG222" ca="1" si="176">NPV(discount_rate,OFFSET(G214,,,1,$G$217))</f>
        <v>1329.0899419674495</v>
      </c>
      <c r="H222" s="43">
        <f t="shared" ca="1" si="176"/>
        <v>1290.8146898600494</v>
      </c>
      <c r="I222" s="43">
        <f t="shared" ca="1" si="176"/>
        <v>1291.571943031033</v>
      </c>
      <c r="J222" s="43">
        <f t="shared" ca="1" si="176"/>
        <v>1193.0080924809251</v>
      </c>
      <c r="K222" s="43">
        <f t="shared" ca="1" si="176"/>
        <v>1114.2797714820879</v>
      </c>
      <c r="L222" s="43">
        <f t="shared" ca="1" si="176"/>
        <v>835.01018985958706</v>
      </c>
      <c r="M222" s="43">
        <f t="shared" ca="1" si="176"/>
        <v>596.32535026471862</v>
      </c>
      <c r="N222" s="43">
        <f t="shared" ca="1" si="176"/>
        <v>440.69319068660548</v>
      </c>
      <c r="O222" s="43">
        <f t="shared" ca="1" si="176"/>
        <v>339.83072278910464</v>
      </c>
      <c r="P222" s="43">
        <f t="shared" ca="1" si="176"/>
        <v>337.57732943721641</v>
      </c>
      <c r="Q222" s="43">
        <f t="shared" ca="1" si="176"/>
        <v>333.65584593363303</v>
      </c>
      <c r="R222" s="43">
        <f t="shared" ca="1" si="176"/>
        <v>327.5107601864334</v>
      </c>
      <c r="S222" s="43">
        <f t="shared" ca="1" si="176"/>
        <v>321.34067382650869</v>
      </c>
      <c r="T222" s="43">
        <f t="shared" ca="1" si="176"/>
        <v>315.17290622000291</v>
      </c>
      <c r="U222" s="43">
        <f t="shared" ca="1" si="176"/>
        <v>309.03776738696467</v>
      </c>
      <c r="V222" s="43">
        <f t="shared" ca="1" si="176"/>
        <v>302.96880451492541</v>
      </c>
      <c r="W222" s="43">
        <f t="shared" ca="1" si="176"/>
        <v>297.00306719726518</v>
      </c>
      <c r="X222" s="43">
        <f t="shared" ca="1" si="176"/>
        <v>291.18139278117178</v>
      </c>
      <c r="Y222" s="43">
        <f t="shared" ca="1" si="176"/>
        <v>285.54871331150861</v>
      </c>
      <c r="Z222" s="43">
        <f t="shared" ca="1" si="176"/>
        <v>282.27752308082404</v>
      </c>
      <c r="AA222" s="43">
        <f t="shared" ca="1" si="176"/>
        <v>281.66187336563115</v>
      </c>
      <c r="AB222" s="43">
        <f t="shared" ca="1" si="176"/>
        <v>284.02103861817511</v>
      </c>
      <c r="AC222" s="43">
        <f t="shared" ca="1" si="176"/>
        <v>289.70145939053873</v>
      </c>
      <c r="AD222" s="43">
        <f t="shared" ca="1" si="176"/>
        <v>295.4954885783493</v>
      </c>
      <c r="AE222" s="43">
        <f t="shared" ca="1" si="176"/>
        <v>301.40539834991637</v>
      </c>
      <c r="AF222" s="43">
        <f t="shared" ca="1" si="176"/>
        <v>307.43350631691465</v>
      </c>
      <c r="AG222" s="43">
        <f t="shared" ca="1" si="176"/>
        <v>313.58217644325305</v>
      </c>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row>
    <row r="223" spans="2:83" x14ac:dyDescent="0.35">
      <c r="B223" s="91" t="s">
        <v>48</v>
      </c>
      <c r="C223" s="91"/>
      <c r="D223" s="91"/>
      <c r="E223" s="91"/>
      <c r="F223" s="91"/>
      <c r="G223" s="92">
        <f t="shared" ref="G223:AG223" ca="1" si="177">G219-SUM(G220:G222)</f>
        <v>-1315.7176844047781</v>
      </c>
      <c r="H223" s="92">
        <f t="shared" ca="1" si="177"/>
        <v>-1550.2399989150726</v>
      </c>
      <c r="I223" s="92">
        <f t="shared" ca="1" si="177"/>
        <v>-1804.6519408555896</v>
      </c>
      <c r="J223" s="92">
        <f t="shared" ca="1" si="177"/>
        <v>-2080.4608429981608</v>
      </c>
      <c r="K223" s="92">
        <f t="shared" ca="1" si="177"/>
        <v>-2379.28518120634</v>
      </c>
      <c r="L223" s="92">
        <f t="shared" ca="1" si="177"/>
        <v>-2702.862710037105</v>
      </c>
      <c r="M223" s="92">
        <f t="shared" ca="1" si="177"/>
        <v>-3053.05919268457</v>
      </c>
      <c r="N223" s="92">
        <f t="shared" ca="1" si="177"/>
        <v>-3431.8777686615895</v>
      </c>
      <c r="O223" s="92">
        <f t="shared" ca="1" si="177"/>
        <v>-3841.4690057831613</v>
      </c>
      <c r="P223" s="92">
        <f t="shared" ca="1" si="177"/>
        <v>-4262.2487140414405</v>
      </c>
      <c r="Q223" s="92">
        <f t="shared" ca="1" si="177"/>
        <v>-4702.4029188541508</v>
      </c>
      <c r="R223" s="92">
        <f t="shared" ca="1" si="177"/>
        <v>-5143.0459008254593</v>
      </c>
      <c r="S223" s="92">
        <f t="shared" ca="1" si="177"/>
        <v>-5572.6111596117935</v>
      </c>
      <c r="T223" s="92">
        <f t="shared" ca="1" si="177"/>
        <v>-6061.3631049340183</v>
      </c>
      <c r="U223" s="92">
        <f t="shared" ca="1" si="177"/>
        <v>-6630.4892248245642</v>
      </c>
      <c r="V223" s="92">
        <f t="shared" ca="1" si="177"/>
        <v>-7203.0642575958527</v>
      </c>
      <c r="W223" s="92">
        <f t="shared" ca="1" si="177"/>
        <v>-7750.4992767429949</v>
      </c>
      <c r="X223" s="92">
        <f t="shared" ca="1" si="177"/>
        <v>-8247.4705801259206</v>
      </c>
      <c r="Y223" s="92">
        <f t="shared" ca="1" si="177"/>
        <v>-8740.3867529292002</v>
      </c>
      <c r="Z223" s="92">
        <f t="shared" ca="1" si="177"/>
        <v>-9208.6552683257505</v>
      </c>
      <c r="AA223" s="92">
        <f t="shared" ca="1" si="177"/>
        <v>-9634.3012446412613</v>
      </c>
      <c r="AB223" s="92">
        <f t="shared" ca="1" si="177"/>
        <v>-10014.299575672776</v>
      </c>
      <c r="AC223" s="92">
        <f t="shared" ca="1" si="177"/>
        <v>-10271.639014412503</v>
      </c>
      <c r="AD223" s="92">
        <f t="shared" ca="1" si="177"/>
        <v>-10497.981458262191</v>
      </c>
      <c r="AE223" s="92">
        <f t="shared" ca="1" si="177"/>
        <v>-10707.941087427436</v>
      </c>
      <c r="AF223" s="92">
        <f t="shared" ca="1" si="177"/>
        <v>-10922.099909175982</v>
      </c>
      <c r="AG223" s="92">
        <f t="shared" ca="1" si="177"/>
        <v>-11140.541907359504</v>
      </c>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row>
    <row r="226" spans="5:37" x14ac:dyDescent="0.35">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row>
    <row r="227" spans="5:37" x14ac:dyDescent="0.35">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row>
    <row r="228" spans="5:37" x14ac:dyDescent="0.35">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row>
    <row r="229" spans="5:37" x14ac:dyDescent="0.35">
      <c r="E229" s="44"/>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5DC6-8294-4223-AD3E-5BEA458D5600}">
  <sheetPr codeName="Sheet1">
    <tabColor theme="0" tint="-4.9989318521683403E-2"/>
  </sheetPr>
  <dimension ref="A1:HD34"/>
  <sheetViews>
    <sheetView showGridLines="0" zoomScaleNormal="100" workbookViewId="0"/>
  </sheetViews>
  <sheetFormatPr defaultColWidth="8.81640625" defaultRowHeight="14.5" x14ac:dyDescent="0.35"/>
  <cols>
    <col min="2" max="2" width="3.453125" customWidth="1"/>
    <col min="4" max="15" width="10.453125" customWidth="1"/>
    <col min="16" max="16" width="9.453125" customWidth="1"/>
    <col min="18" max="26" width="11.36328125" customWidth="1"/>
    <col min="27" max="27" width="2" bestFit="1" customWidth="1"/>
    <col min="28" max="38" width="11.36328125" customWidth="1"/>
    <col min="39" max="39" width="2" bestFit="1" customWidth="1"/>
    <col min="40" max="50" width="11.36328125" customWidth="1"/>
    <col min="75" max="75" width="10.453125" bestFit="1" customWidth="1"/>
  </cols>
  <sheetData>
    <row r="1" spans="1:212" s="13" customFormat="1" ht="21" x14ac:dyDescent="0.5">
      <c r="A1" s="11" t="s">
        <v>53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row>
    <row r="4" spans="1:212" x14ac:dyDescent="0.35">
      <c r="D4" s="37" t="s">
        <v>78</v>
      </c>
      <c r="E4" s="26"/>
      <c r="F4" s="26"/>
      <c r="G4" s="26"/>
      <c r="H4" s="26"/>
      <c r="I4" s="26"/>
      <c r="J4" s="26"/>
      <c r="K4" s="26"/>
      <c r="L4" s="26"/>
      <c r="M4" s="26"/>
      <c r="N4" s="26"/>
      <c r="O4" s="26"/>
      <c r="R4" s="37" t="s">
        <v>0</v>
      </c>
      <c r="S4" s="26"/>
      <c r="T4" s="26"/>
      <c r="U4" s="26"/>
      <c r="V4" s="26"/>
      <c r="W4" s="26"/>
      <c r="X4" s="26"/>
      <c r="Y4" s="26"/>
      <c r="Z4" s="26"/>
      <c r="AA4" s="26"/>
      <c r="AB4" s="37"/>
      <c r="AC4" s="26"/>
      <c r="AD4" s="26"/>
      <c r="AE4" s="26"/>
      <c r="AF4" s="26"/>
      <c r="AG4" s="26"/>
      <c r="AH4" s="26"/>
      <c r="AI4" s="26"/>
      <c r="AJ4" s="26"/>
      <c r="AK4" s="37"/>
      <c r="AL4" s="26"/>
      <c r="AM4" s="26"/>
      <c r="AN4" s="37"/>
      <c r="AO4" s="26"/>
      <c r="AP4" s="26"/>
      <c r="AQ4" s="26"/>
      <c r="AR4" s="26"/>
      <c r="AS4" s="26"/>
      <c r="AT4" s="26"/>
      <c r="AU4" s="26"/>
      <c r="AV4" s="26"/>
      <c r="AW4" s="37"/>
      <c r="AX4" s="26"/>
    </row>
    <row r="5" spans="1:212" x14ac:dyDescent="0.35">
      <c r="H5" s="27"/>
      <c r="L5" s="27"/>
      <c r="R5" t="s">
        <v>2</v>
      </c>
      <c r="S5" s="28">
        <f>'Calculations - 4hr'!E12</f>
        <v>0.02</v>
      </c>
      <c r="AC5" s="28"/>
      <c r="AL5" s="28"/>
      <c r="AO5" s="28"/>
      <c r="AX5" s="28"/>
    </row>
    <row r="6" spans="1:212" x14ac:dyDescent="0.35">
      <c r="R6" t="s">
        <v>3</v>
      </c>
      <c r="S6">
        <v>2022</v>
      </c>
    </row>
    <row r="7" spans="1:212" x14ac:dyDescent="0.35">
      <c r="D7" s="7"/>
    </row>
    <row r="8" spans="1:212" x14ac:dyDescent="0.35">
      <c r="D8" s="105" t="s">
        <v>1</v>
      </c>
      <c r="E8" s="106"/>
      <c r="F8" s="106"/>
      <c r="G8" s="107"/>
      <c r="H8" s="105" t="s">
        <v>45</v>
      </c>
      <c r="I8" s="106"/>
      <c r="J8" s="106"/>
      <c r="K8" s="107"/>
      <c r="L8" s="105" t="s">
        <v>93</v>
      </c>
      <c r="M8" s="106"/>
      <c r="N8" s="106"/>
      <c r="O8" s="107"/>
      <c r="R8" s="29"/>
      <c r="S8" s="51" t="s">
        <v>4</v>
      </c>
      <c r="T8" s="51"/>
      <c r="U8" s="51"/>
      <c r="V8" s="52"/>
      <c r="W8" s="52"/>
      <c r="X8" s="29"/>
      <c r="Y8" s="52"/>
      <c r="Z8" s="29"/>
      <c r="AA8" s="29"/>
      <c r="AB8" s="29"/>
      <c r="AC8" s="51" t="s">
        <v>5</v>
      </c>
      <c r="AD8" s="51"/>
      <c r="AE8" s="51"/>
      <c r="AF8" s="52"/>
      <c r="AG8" s="52"/>
      <c r="AH8" s="29"/>
      <c r="AI8" s="52"/>
      <c r="AJ8" s="29"/>
      <c r="AK8" s="29"/>
      <c r="AL8" s="51"/>
      <c r="AN8" s="29"/>
      <c r="AO8" s="51" t="s">
        <v>6</v>
      </c>
      <c r="AP8" s="51"/>
      <c r="AQ8" s="51"/>
      <c r="AR8" s="52"/>
      <c r="AS8" s="52"/>
      <c r="AT8" s="29"/>
      <c r="AU8" s="52"/>
      <c r="AV8" s="29"/>
      <c r="AW8" s="29"/>
      <c r="AX8" s="51"/>
    </row>
    <row r="9" spans="1:212" ht="58" x14ac:dyDescent="0.35">
      <c r="C9" s="53" t="s">
        <v>84</v>
      </c>
      <c r="D9" s="53" t="s">
        <v>63</v>
      </c>
      <c r="E9" s="53" t="s">
        <v>11</v>
      </c>
      <c r="F9" s="53" t="s">
        <v>64</v>
      </c>
      <c r="G9" s="53" t="s">
        <v>13</v>
      </c>
      <c r="H9" s="53" t="s">
        <v>63</v>
      </c>
      <c r="I9" s="53" t="s">
        <v>11</v>
      </c>
      <c r="J9" s="53" t="s">
        <v>64</v>
      </c>
      <c r="K9" s="53" t="s">
        <v>13</v>
      </c>
      <c r="L9" s="53" t="s">
        <v>63</v>
      </c>
      <c r="M9" s="53" t="s">
        <v>11</v>
      </c>
      <c r="N9" s="53" t="s">
        <v>64</v>
      </c>
      <c r="O9" s="53" t="s">
        <v>13</v>
      </c>
      <c r="R9" s="53" t="s">
        <v>84</v>
      </c>
      <c r="S9" s="53" t="s">
        <v>7</v>
      </c>
      <c r="T9" s="53" t="s">
        <v>8</v>
      </c>
      <c r="U9" s="53" t="s">
        <v>9</v>
      </c>
      <c r="V9" s="53" t="s">
        <v>10</v>
      </c>
      <c r="W9" s="53" t="s">
        <v>11</v>
      </c>
      <c r="X9" s="53" t="s">
        <v>11</v>
      </c>
      <c r="Y9" s="53" t="s">
        <v>12</v>
      </c>
      <c r="Z9" s="53" t="s">
        <v>13</v>
      </c>
      <c r="AA9" s="30" t="s">
        <v>85</v>
      </c>
      <c r="AB9" s="53" t="s">
        <v>84</v>
      </c>
      <c r="AC9" s="53" t="s">
        <v>7</v>
      </c>
      <c r="AD9" s="53" t="s">
        <v>8</v>
      </c>
      <c r="AE9" s="53" t="s">
        <v>9</v>
      </c>
      <c r="AF9" s="53" t="s">
        <v>10</v>
      </c>
      <c r="AG9" s="53" t="s">
        <v>11</v>
      </c>
      <c r="AH9" s="53" t="s">
        <v>14</v>
      </c>
      <c r="AI9" s="53" t="s">
        <v>15</v>
      </c>
      <c r="AJ9" s="53" t="s">
        <v>15</v>
      </c>
      <c r="AK9" s="53" t="s">
        <v>12</v>
      </c>
      <c r="AL9" s="53" t="s">
        <v>13</v>
      </c>
      <c r="AM9" t="s">
        <v>85</v>
      </c>
      <c r="AN9" s="53" t="s">
        <v>84</v>
      </c>
      <c r="AO9" s="53" t="s">
        <v>7</v>
      </c>
      <c r="AP9" s="53" t="s">
        <v>8</v>
      </c>
      <c r="AQ9" s="53" t="s">
        <v>9</v>
      </c>
      <c r="AR9" s="53" t="s">
        <v>10</v>
      </c>
      <c r="AS9" s="53" t="s">
        <v>11</v>
      </c>
      <c r="AT9" s="53" t="s">
        <v>14</v>
      </c>
      <c r="AU9" s="53" t="s">
        <v>15</v>
      </c>
      <c r="AV9" s="53" t="s">
        <v>15</v>
      </c>
      <c r="AW9" s="53" t="s">
        <v>12</v>
      </c>
      <c r="AX9" s="53" t="s">
        <v>13</v>
      </c>
    </row>
    <row r="10" spans="1:212" ht="33" customHeight="1" x14ac:dyDescent="0.35">
      <c r="C10" s="54"/>
      <c r="D10" s="55" t="s">
        <v>86</v>
      </c>
      <c r="E10" s="55" t="s">
        <v>86</v>
      </c>
      <c r="F10" s="55" t="s">
        <v>87</v>
      </c>
      <c r="G10" s="55" t="s">
        <v>20</v>
      </c>
      <c r="H10" s="55" t="s">
        <v>86</v>
      </c>
      <c r="I10" s="55" t="s">
        <v>86</v>
      </c>
      <c r="J10" s="55" t="s">
        <v>87</v>
      </c>
      <c r="K10" s="55" t="s">
        <v>20</v>
      </c>
      <c r="L10" s="55" t="s">
        <v>86</v>
      </c>
      <c r="M10" s="55" t="s">
        <v>86</v>
      </c>
      <c r="N10" s="55" t="s">
        <v>87</v>
      </c>
      <c r="O10" s="55" t="s">
        <v>20</v>
      </c>
      <c r="R10" s="55"/>
      <c r="S10" s="55" t="s">
        <v>17</v>
      </c>
      <c r="T10" s="55" t="s">
        <v>17</v>
      </c>
      <c r="U10" s="55" t="s">
        <v>18</v>
      </c>
      <c r="V10" s="55" t="s">
        <v>19</v>
      </c>
      <c r="W10" s="55" t="s">
        <v>17</v>
      </c>
      <c r="X10" s="55" t="s">
        <v>18</v>
      </c>
      <c r="Y10" s="55" t="s">
        <v>43</v>
      </c>
      <c r="Z10" s="55" t="s">
        <v>20</v>
      </c>
      <c r="AA10" s="30"/>
      <c r="AB10" s="55"/>
      <c r="AC10" s="55" t="s">
        <v>17</v>
      </c>
      <c r="AD10" s="55" t="s">
        <v>17</v>
      </c>
      <c r="AE10" s="55" t="s">
        <v>18</v>
      </c>
      <c r="AF10" s="55" t="s">
        <v>19</v>
      </c>
      <c r="AG10" s="55" t="s">
        <v>17</v>
      </c>
      <c r="AH10" s="55" t="s">
        <v>17</v>
      </c>
      <c r="AI10" s="55" t="s">
        <v>17</v>
      </c>
      <c r="AJ10" s="55" t="s">
        <v>18</v>
      </c>
      <c r="AK10" s="55" t="s">
        <v>43</v>
      </c>
      <c r="AL10" s="55" t="s">
        <v>20</v>
      </c>
      <c r="AN10" s="55"/>
      <c r="AO10" s="55" t="s">
        <v>17</v>
      </c>
      <c r="AP10" s="55" t="s">
        <v>17</v>
      </c>
      <c r="AQ10" s="55" t="s">
        <v>18</v>
      </c>
      <c r="AR10" s="55" t="s">
        <v>19</v>
      </c>
      <c r="AS10" s="55" t="s">
        <v>17</v>
      </c>
      <c r="AT10" s="55" t="s">
        <v>17</v>
      </c>
      <c r="AU10" s="55" t="s">
        <v>17</v>
      </c>
      <c r="AV10" s="55" t="s">
        <v>18</v>
      </c>
      <c r="AW10" s="55" t="s">
        <v>43</v>
      </c>
      <c r="AX10" s="55" t="s">
        <v>20</v>
      </c>
    </row>
    <row r="11" spans="1:212" x14ac:dyDescent="0.35">
      <c r="C11" s="50">
        <v>2024</v>
      </c>
      <c r="D11" s="56">
        <f>U11</f>
        <v>88.427571933734072</v>
      </c>
      <c r="E11" s="56">
        <f t="shared" ref="E11:E32" si="0">X11</f>
        <v>88.769542633993353</v>
      </c>
      <c r="F11" s="57">
        <f t="shared" ref="F11:F32" si="1">Y11</f>
        <v>693.29174804483887</v>
      </c>
      <c r="G11" s="58">
        <f t="shared" ref="G11:G32" si="2">Z11</f>
        <v>8.3804817575562601E-2</v>
      </c>
      <c r="H11" s="56">
        <f t="shared" ref="H11:H32" si="3">AE11</f>
        <v>176.79280252136616</v>
      </c>
      <c r="I11" s="56">
        <f t="shared" ref="I11:I32" si="4">AJ11</f>
        <v>73.417873478436306</v>
      </c>
      <c r="J11" s="57">
        <f>AK11</f>
        <v>334.51195479622055</v>
      </c>
      <c r="K11" s="59">
        <f>AL11</f>
        <v>0.78870413703950404</v>
      </c>
      <c r="L11" s="56">
        <f>AQ11</f>
        <v>305.67755452136606</v>
      </c>
      <c r="M11" s="56">
        <f>AV11</f>
        <v>91.536081537511478</v>
      </c>
      <c r="N11" s="57">
        <f>AW11</f>
        <v>540.53971742689816</v>
      </c>
      <c r="O11" s="59">
        <f>AX11</f>
        <v>0.79797763273665534</v>
      </c>
      <c r="R11" s="31">
        <v>2024</v>
      </c>
      <c r="S11" s="48">
        <v>84.993821543381458</v>
      </c>
      <c r="T11" s="48">
        <v>0</v>
      </c>
      <c r="U11" s="60">
        <f>S11*(1+$S$5)^($R11-$S$6)</f>
        <v>88.427571933734072</v>
      </c>
      <c r="V11" s="48">
        <v>2.9161594676011928</v>
      </c>
      <c r="W11" s="48">
        <v>85.32251310456877</v>
      </c>
      <c r="X11" s="61">
        <f>W11*(1+$S$5)^($R11-$S$6)</f>
        <v>88.769542633993353</v>
      </c>
      <c r="Y11" s="48">
        <v>693.29174804483887</v>
      </c>
      <c r="Z11" s="62">
        <v>8.3804817575562601E-2</v>
      </c>
      <c r="AA11" s="32"/>
      <c r="AB11" s="31">
        <v>2024</v>
      </c>
      <c r="AC11" s="48">
        <v>169.92772253110934</v>
      </c>
      <c r="AD11" s="48">
        <v>0</v>
      </c>
      <c r="AE11" s="60">
        <f>AC11*(1+$S$5)^($R11-$S$6)</f>
        <v>176.79280252136616</v>
      </c>
      <c r="AF11" s="48">
        <v>1.3673804690016751</v>
      </c>
      <c r="AG11" s="48">
        <v>38.603960267544871</v>
      </c>
      <c r="AH11" s="48">
        <v>35.677058650721705</v>
      </c>
      <c r="AI11" s="48">
        <v>70.56696797235324</v>
      </c>
      <c r="AJ11" s="60">
        <f>AI11*(1+$S$5)^($R11-$S$6)</f>
        <v>73.417873478436306</v>
      </c>
      <c r="AK11" s="48">
        <v>334.51195479622055</v>
      </c>
      <c r="AL11" s="63">
        <v>0.78870413703950404</v>
      </c>
      <c r="AN11" s="31">
        <v>2024</v>
      </c>
      <c r="AO11" s="48">
        <v>293.80772253110928</v>
      </c>
      <c r="AP11" s="48">
        <v>0</v>
      </c>
      <c r="AQ11" s="60">
        <f>AO11*(1+$S$5)^($R11-$S$6)</f>
        <v>305.67755452136606</v>
      </c>
      <c r="AR11" s="48">
        <v>2.2684832744401633</v>
      </c>
      <c r="AS11" s="48">
        <v>63.990871979230185</v>
      </c>
      <c r="AT11" s="48">
        <v>28.621363737307469</v>
      </c>
      <c r="AU11" s="48">
        <v>87.981623930710768</v>
      </c>
      <c r="AV11" s="60">
        <f>AU11*(1+$S$5)^($R11-$S$6)</f>
        <v>91.536081537511478</v>
      </c>
      <c r="AW11" s="48">
        <v>540.53971742689816</v>
      </c>
      <c r="AX11" s="63">
        <v>0.79797763273665534</v>
      </c>
    </row>
    <row r="12" spans="1:212" x14ac:dyDescent="0.35">
      <c r="C12" s="50">
        <v>2025</v>
      </c>
      <c r="D12" s="47">
        <f t="shared" ref="D12:D32" si="5">U12</f>
        <v>90.382994785505872</v>
      </c>
      <c r="E12" s="47">
        <f t="shared" si="0"/>
        <v>87.140218431498212</v>
      </c>
      <c r="F12" s="60">
        <f t="shared" si="1"/>
        <v>664.42200072233413</v>
      </c>
      <c r="G12" s="64">
        <f t="shared" si="2"/>
        <v>8.3804817575562601E-2</v>
      </c>
      <c r="H12" s="47">
        <f t="shared" si="3"/>
        <v>180.32865857179345</v>
      </c>
      <c r="I12" s="47">
        <f t="shared" si="4"/>
        <v>65.135559696870544</v>
      </c>
      <c r="J12" s="60">
        <f t="shared" ref="J12:J32" si="6">AK12</f>
        <v>406.44780860955746</v>
      </c>
      <c r="K12" s="65">
        <f t="shared" ref="K12:K32" si="7">AL12</f>
        <v>0.78870413703950404</v>
      </c>
      <c r="L12" s="56">
        <f t="shared" ref="L12:L32" si="8">AQ12</f>
        <v>311.7911056117934</v>
      </c>
      <c r="M12" s="56">
        <f t="shared" ref="M12:M32" si="9">AV12</f>
        <v>91.346512074345966</v>
      </c>
      <c r="N12" s="57">
        <f t="shared" ref="N12:N32" si="10">AW12</f>
        <v>639.49608453558085</v>
      </c>
      <c r="O12" s="59">
        <f t="shared" ref="O12:O32" si="11">AX12</f>
        <v>0.79797763273665534</v>
      </c>
      <c r="R12" s="33">
        <v>2025</v>
      </c>
      <c r="S12" s="48">
        <v>85.169914649631252</v>
      </c>
      <c r="T12" s="48">
        <v>0</v>
      </c>
      <c r="U12" s="60">
        <f t="shared" ref="U12:U32" si="12">S12*(1+$S$5)^($R12-$S$6)</f>
        <v>90.382994785505872</v>
      </c>
      <c r="V12" s="48">
        <v>2.9355382709725624</v>
      </c>
      <c r="W12" s="48">
        <v>82.114174065308802</v>
      </c>
      <c r="X12" s="61">
        <f t="shared" ref="X12:X32" si="13">W12*(1+$S$5)^($R12-$S$6)</f>
        <v>87.140218431498212</v>
      </c>
      <c r="Y12" s="48">
        <v>664.42200072233413</v>
      </c>
      <c r="Z12" s="62">
        <v>8.3804817575562601E-2</v>
      </c>
      <c r="AA12" s="34"/>
      <c r="AB12" s="33">
        <v>2025</v>
      </c>
      <c r="AC12" s="48">
        <v>169.92772253110934</v>
      </c>
      <c r="AD12" s="48">
        <v>0</v>
      </c>
      <c r="AE12" s="60">
        <f t="shared" ref="AE12:AE32" si="14">AC12*(1+$S$5)^($R12-$S$6)</f>
        <v>180.32865857179345</v>
      </c>
      <c r="AF12" s="48">
        <v>1.4129294430729977</v>
      </c>
      <c r="AG12" s="48">
        <v>50.539099545987447</v>
      </c>
      <c r="AH12" s="48">
        <v>14.07005063883722</v>
      </c>
      <c r="AI12" s="48">
        <v>61.378692675583437</v>
      </c>
      <c r="AJ12" s="60">
        <f t="shared" ref="AJ12:AJ32" si="15">AI12*(1+$S$5)^($R12-$S$6)</f>
        <v>65.135559696870544</v>
      </c>
      <c r="AK12" s="48">
        <v>406.44780860955746</v>
      </c>
      <c r="AL12" s="63">
        <v>0.78870413703950404</v>
      </c>
      <c r="AN12" s="33">
        <v>2025</v>
      </c>
      <c r="AO12" s="48">
        <v>293.80772253110928</v>
      </c>
      <c r="AP12" s="48">
        <v>0</v>
      </c>
      <c r="AQ12" s="60">
        <f t="shared" ref="AQ12:AQ32" si="16">AO12*(1+$S$5)^($R12-$S$6)</f>
        <v>311.7911056117934</v>
      </c>
      <c r="AR12" s="48">
        <v>2.4794734475144793</v>
      </c>
      <c r="AS12" s="48">
        <v>79.531179844822589</v>
      </c>
      <c r="AT12" s="48">
        <v>11.077092271627395</v>
      </c>
      <c r="AU12" s="48">
        <v>86.077858510627479</v>
      </c>
      <c r="AV12" s="60">
        <f t="shared" ref="AV12:AV32" si="17">AU12*(1+$S$5)^($R12-$S$6)</f>
        <v>91.346512074345966</v>
      </c>
      <c r="AW12" s="48">
        <v>639.49608453558085</v>
      </c>
      <c r="AX12" s="63">
        <v>0.79797763273665534</v>
      </c>
    </row>
    <row r="13" spans="1:212" x14ac:dyDescent="0.35">
      <c r="C13" s="50">
        <v>2026</v>
      </c>
      <c r="D13" s="47">
        <f>U13</f>
        <v>92.141252081436676</v>
      </c>
      <c r="E13" s="47">
        <f t="shared" si="0"/>
        <v>86.729526270357042</v>
      </c>
      <c r="F13" s="60">
        <f t="shared" si="1"/>
        <v>645.35251592813563</v>
      </c>
      <c r="G13" s="64">
        <f t="shared" si="2"/>
        <v>0.116972989681426</v>
      </c>
      <c r="H13" s="47">
        <f t="shared" si="3"/>
        <v>185.78788846733394</v>
      </c>
      <c r="I13" s="47">
        <f t="shared" si="4"/>
        <v>57.749553588835326</v>
      </c>
      <c r="J13" s="60">
        <f t="shared" si="6"/>
        <v>427.4977781392746</v>
      </c>
      <c r="K13" s="65">
        <f t="shared" si="7"/>
        <v>0.66182113853233904</v>
      </c>
      <c r="L13" s="56">
        <f t="shared" si="8"/>
        <v>321.22180032653392</v>
      </c>
      <c r="M13" s="56">
        <f t="shared" si="9"/>
        <v>88.090131139206605</v>
      </c>
      <c r="N13" s="57">
        <f t="shared" si="10"/>
        <v>666.25215242743388</v>
      </c>
      <c r="O13" s="59">
        <f t="shared" si="11"/>
        <v>0.66960275801705593</v>
      </c>
      <c r="R13" s="33">
        <v>2026</v>
      </c>
      <c r="S13" s="48">
        <v>85.124274283791308</v>
      </c>
      <c r="T13" s="48">
        <v>0</v>
      </c>
      <c r="U13" s="60">
        <f t="shared" si="12"/>
        <v>92.141252081436676</v>
      </c>
      <c r="V13" s="48">
        <v>2.9334325376155959</v>
      </c>
      <c r="W13" s="48">
        <v>80.124676146315764</v>
      </c>
      <c r="X13" s="61">
        <f t="shared" si="13"/>
        <v>86.729526270357042</v>
      </c>
      <c r="Y13" s="48">
        <v>645.35251592813563</v>
      </c>
      <c r="Z13" s="62">
        <v>0.116972989681426</v>
      </c>
      <c r="AA13" s="34"/>
      <c r="AB13" s="33">
        <v>2026</v>
      </c>
      <c r="AC13" s="48">
        <v>171.63929097167065</v>
      </c>
      <c r="AD13" s="48">
        <v>0</v>
      </c>
      <c r="AE13" s="60">
        <f t="shared" si="14"/>
        <v>185.78788846733394</v>
      </c>
      <c r="AF13" s="48">
        <v>1.426249138449935</v>
      </c>
      <c r="AG13" s="48">
        <v>54.923378638982825</v>
      </c>
      <c r="AH13" s="48">
        <v>1.236264453773577</v>
      </c>
      <c r="AI13" s="48">
        <v>53.351660938118584</v>
      </c>
      <c r="AJ13" s="60">
        <f t="shared" si="15"/>
        <v>57.749553588835326</v>
      </c>
      <c r="AK13" s="48">
        <v>427.4977781392746</v>
      </c>
      <c r="AL13" s="63">
        <v>0.66182113853233904</v>
      </c>
      <c r="AN13" s="33">
        <v>2026</v>
      </c>
      <c r="AO13" s="48">
        <v>296.75929097167062</v>
      </c>
      <c r="AP13" s="48">
        <v>0</v>
      </c>
      <c r="AQ13" s="60">
        <f t="shared" si="16"/>
        <v>321.22180032653392</v>
      </c>
      <c r="AR13" s="48">
        <v>2.5138808614050987</v>
      </c>
      <c r="AS13" s="48">
        <v>84.779037455232981</v>
      </c>
      <c r="AT13" s="48">
        <v>0.88587278795841529</v>
      </c>
      <c r="AU13" s="48">
        <v>81.381664731031833</v>
      </c>
      <c r="AV13" s="60">
        <f t="shared" si="17"/>
        <v>88.090131139206605</v>
      </c>
      <c r="AW13" s="48">
        <v>666.25215242743388</v>
      </c>
      <c r="AX13" s="63">
        <v>0.66960275801705593</v>
      </c>
    </row>
    <row r="14" spans="1:212" x14ac:dyDescent="0.35">
      <c r="C14" s="50">
        <v>2027</v>
      </c>
      <c r="D14" s="47">
        <f t="shared" si="5"/>
        <v>93.745286722498903</v>
      </c>
      <c r="E14" s="47">
        <f t="shared" si="0"/>
        <v>83.518863661599539</v>
      </c>
      <c r="F14" s="60">
        <f t="shared" si="1"/>
        <v>605.27651598116825</v>
      </c>
      <c r="G14" s="64">
        <f t="shared" si="2"/>
        <v>0.13734773157421248</v>
      </c>
      <c r="H14" s="47">
        <f t="shared" si="3"/>
        <v>188.57828855003828</v>
      </c>
      <c r="I14" s="47">
        <f t="shared" si="4"/>
        <v>63.613922042537375</v>
      </c>
      <c r="J14" s="60">
        <f t="shared" si="6"/>
        <v>458.82179141315356</v>
      </c>
      <c r="K14" s="65">
        <f t="shared" si="7"/>
        <v>0.51572583936339456</v>
      </c>
      <c r="L14" s="56">
        <f t="shared" si="8"/>
        <v>325.67568215272621</v>
      </c>
      <c r="M14" s="56">
        <f t="shared" si="9"/>
        <v>97.700961618108408</v>
      </c>
      <c r="N14" s="57">
        <f t="shared" si="10"/>
        <v>719.22676160190179</v>
      </c>
      <c r="O14" s="59">
        <f t="shared" si="11"/>
        <v>0.53873817790430745</v>
      </c>
      <c r="R14" s="33">
        <v>2027</v>
      </c>
      <c r="S14" s="48">
        <v>84.907994460906593</v>
      </c>
      <c r="T14" s="48">
        <v>0</v>
      </c>
      <c r="U14" s="60">
        <f t="shared" si="12"/>
        <v>93.745286722498903</v>
      </c>
      <c r="V14" s="48">
        <v>2.9352926224386096</v>
      </c>
      <c r="W14" s="48">
        <v>75.645608020294887</v>
      </c>
      <c r="X14" s="61">
        <f t="shared" si="13"/>
        <v>83.518863661599539</v>
      </c>
      <c r="Y14" s="48">
        <v>605.27651598116825</v>
      </c>
      <c r="Z14" s="62">
        <v>0.13734773157421248</v>
      </c>
      <c r="AA14" s="34"/>
      <c r="AB14" s="33">
        <v>2027</v>
      </c>
      <c r="AC14" s="48">
        <v>170.80116600476572</v>
      </c>
      <c r="AD14" s="48">
        <v>0</v>
      </c>
      <c r="AE14" s="60">
        <f t="shared" si="14"/>
        <v>188.57828855003828</v>
      </c>
      <c r="AF14" s="48">
        <v>1.4326305847566763</v>
      </c>
      <c r="AG14" s="48">
        <v>59.368293859489128</v>
      </c>
      <c r="AH14" s="48">
        <v>1.2812736437156227</v>
      </c>
      <c r="AI14" s="48">
        <v>57.617089128044512</v>
      </c>
      <c r="AJ14" s="60">
        <f t="shared" si="15"/>
        <v>63.613922042537375</v>
      </c>
      <c r="AK14" s="48">
        <v>458.82179141315356</v>
      </c>
      <c r="AL14" s="63">
        <v>0.51572583936339456</v>
      </c>
      <c r="AN14" s="33">
        <v>2027</v>
      </c>
      <c r="AO14" s="48">
        <v>294.97449933809901</v>
      </c>
      <c r="AP14" s="48">
        <v>0</v>
      </c>
      <c r="AQ14" s="60">
        <f t="shared" si="16"/>
        <v>325.67568215272621</v>
      </c>
      <c r="AR14" s="48">
        <v>2.548308479791574</v>
      </c>
      <c r="AS14" s="48">
        <v>92.135293382898524</v>
      </c>
      <c r="AT14" s="48">
        <v>1.0128867092392269</v>
      </c>
      <c r="AU14" s="48">
        <v>88.49077108753086</v>
      </c>
      <c r="AV14" s="60">
        <f t="shared" si="17"/>
        <v>97.700961618108408</v>
      </c>
      <c r="AW14" s="48">
        <v>719.22676160190179</v>
      </c>
      <c r="AX14" s="63">
        <v>0.53873817790430745</v>
      </c>
    </row>
    <row r="15" spans="1:212" x14ac:dyDescent="0.35">
      <c r="C15" s="50">
        <v>2028</v>
      </c>
      <c r="D15" s="47">
        <f t="shared" si="5"/>
        <v>94.11817862972309</v>
      </c>
      <c r="E15" s="47">
        <f t="shared" si="0"/>
        <v>75.308342428091407</v>
      </c>
      <c r="F15" s="60">
        <f t="shared" si="1"/>
        <v>530.19471402853549</v>
      </c>
      <c r="G15" s="64">
        <f t="shared" si="2"/>
        <v>0.12504396254522099</v>
      </c>
      <c r="H15" s="47">
        <f t="shared" si="3"/>
        <v>188.20292713992205</v>
      </c>
      <c r="I15" s="47">
        <f t="shared" si="4"/>
        <v>71.737739081903896</v>
      </c>
      <c r="J15" s="60">
        <f t="shared" si="6"/>
        <v>504.51192274571866</v>
      </c>
      <c r="K15" s="65">
        <f t="shared" si="7"/>
        <v>0.48294019769034668</v>
      </c>
      <c r="L15" s="56">
        <f t="shared" si="8"/>
        <v>324.22833188808977</v>
      </c>
      <c r="M15" s="56">
        <f t="shared" si="9"/>
        <v>111.27359205258959</v>
      </c>
      <c r="N15" s="57">
        <f t="shared" si="10"/>
        <v>797.8145889218232</v>
      </c>
      <c r="O15" s="59">
        <f t="shared" si="11"/>
        <v>0.53015152516668307</v>
      </c>
      <c r="R15" s="33">
        <v>2028</v>
      </c>
      <c r="S15" s="48">
        <v>83.574249166682137</v>
      </c>
      <c r="T15" s="48">
        <v>0</v>
      </c>
      <c r="U15" s="60">
        <f t="shared" si="12"/>
        <v>94.11817862972309</v>
      </c>
      <c r="V15" s="48">
        <v>2.936849579980187</v>
      </c>
      <c r="W15" s="48">
        <v>66.871652916023379</v>
      </c>
      <c r="X15" s="61">
        <f t="shared" si="13"/>
        <v>75.308342428091407</v>
      </c>
      <c r="Y15" s="48">
        <v>530.19471402853549</v>
      </c>
      <c r="Z15" s="62">
        <v>0.12504396254522099</v>
      </c>
      <c r="AA15" s="34"/>
      <c r="AB15" s="33">
        <v>2028</v>
      </c>
      <c r="AC15" s="48">
        <v>167.11881334392376</v>
      </c>
      <c r="AD15" s="48">
        <v>0</v>
      </c>
      <c r="AE15" s="60">
        <f t="shared" si="14"/>
        <v>188.20292713992205</v>
      </c>
      <c r="AF15" s="48">
        <v>1.4381330789675553</v>
      </c>
      <c r="AG15" s="48">
        <v>65.599969993032687</v>
      </c>
      <c r="AH15" s="48">
        <v>1.4537766674626915</v>
      </c>
      <c r="AI15" s="48">
        <v>63.701059327470603</v>
      </c>
      <c r="AJ15" s="60">
        <f t="shared" si="15"/>
        <v>71.737739081903896</v>
      </c>
      <c r="AK15" s="48">
        <v>504.51192274571866</v>
      </c>
      <c r="AL15" s="63">
        <v>0.48294019769034668</v>
      </c>
      <c r="AN15" s="33">
        <v>2028</v>
      </c>
      <c r="AO15" s="48">
        <v>287.90548001059045</v>
      </c>
      <c r="AP15" s="48">
        <v>0</v>
      </c>
      <c r="AQ15" s="60">
        <f t="shared" si="16"/>
        <v>324.22833188808977</v>
      </c>
      <c r="AR15" s="48">
        <v>2.6092302213249399</v>
      </c>
      <c r="AS15" s="48">
        <v>102.80363937344698</v>
      </c>
      <c r="AT15" s="48">
        <v>1.2045346641956036</v>
      </c>
      <c r="AU15" s="48">
        <v>98.80776533576045</v>
      </c>
      <c r="AV15" s="60">
        <f t="shared" si="17"/>
        <v>111.27359205258959</v>
      </c>
      <c r="AW15" s="48">
        <v>797.8145889218232</v>
      </c>
      <c r="AX15" s="63">
        <v>0.53015152516668307</v>
      </c>
    </row>
    <row r="16" spans="1:212" x14ac:dyDescent="0.35">
      <c r="C16" s="50">
        <v>2029</v>
      </c>
      <c r="D16" s="47">
        <f t="shared" si="5"/>
        <v>93.634087124328474</v>
      </c>
      <c r="E16" s="47">
        <f t="shared" si="0"/>
        <v>61.01666371155406</v>
      </c>
      <c r="F16" s="60">
        <f t="shared" si="1"/>
        <v>417.61018946138108</v>
      </c>
      <c r="G16" s="64">
        <f t="shared" si="2"/>
        <v>0.11274019351622949</v>
      </c>
      <c r="H16" s="47">
        <f t="shared" si="3"/>
        <v>180.29476392430223</v>
      </c>
      <c r="I16" s="47">
        <f t="shared" si="4"/>
        <v>83.164933024548901</v>
      </c>
      <c r="J16" s="60">
        <f t="shared" si="6"/>
        <v>576.64878552253981</v>
      </c>
      <c r="K16" s="65">
        <f t="shared" si="7"/>
        <v>0.45015455601729887</v>
      </c>
      <c r="L16" s="56">
        <f t="shared" si="8"/>
        <v>309.0241377455315</v>
      </c>
      <c r="M16" s="56">
        <f t="shared" si="9"/>
        <v>130.60944298091854</v>
      </c>
      <c r="N16" s="57">
        <f t="shared" si="10"/>
        <v>916.90172149029695</v>
      </c>
      <c r="O16" s="59">
        <f t="shared" si="11"/>
        <v>0.52156487242905869</v>
      </c>
      <c r="R16" s="33">
        <v>2029</v>
      </c>
      <c r="S16" s="48">
        <v>81.514107611306173</v>
      </c>
      <c r="T16" s="48">
        <v>0</v>
      </c>
      <c r="U16" s="60">
        <f t="shared" si="12"/>
        <v>93.634087124328474</v>
      </c>
      <c r="V16" s="48">
        <v>2.9421961804973686</v>
      </c>
      <c r="W16" s="48">
        <v>53.118677659155622</v>
      </c>
      <c r="X16" s="61">
        <f t="shared" si="13"/>
        <v>61.01666371155406</v>
      </c>
      <c r="Y16" s="48">
        <v>417.61018946138108</v>
      </c>
      <c r="Z16" s="62">
        <v>0.11274019351622949</v>
      </c>
      <c r="AA16" s="34"/>
      <c r="AB16" s="33">
        <v>2029</v>
      </c>
      <c r="AC16" s="48">
        <v>156.957441885094</v>
      </c>
      <c r="AD16" s="48">
        <v>0</v>
      </c>
      <c r="AE16" s="60">
        <f t="shared" si="14"/>
        <v>180.29476392430223</v>
      </c>
      <c r="AF16" s="48">
        <v>1.4437145830474782</v>
      </c>
      <c r="AG16" s="48">
        <v>75.493849419312909</v>
      </c>
      <c r="AH16" s="48">
        <v>0.71675999991390926</v>
      </c>
      <c r="AI16" s="48">
        <v>72.400078948265474</v>
      </c>
      <c r="AJ16" s="60">
        <f t="shared" si="15"/>
        <v>83.164933024548901</v>
      </c>
      <c r="AK16" s="48">
        <v>576.64878552253981</v>
      </c>
      <c r="AL16" s="63">
        <v>0.45015455601729887</v>
      </c>
      <c r="AN16" s="33">
        <v>2029</v>
      </c>
      <c r="AO16" s="48">
        <v>269.02410855176066</v>
      </c>
      <c r="AP16" s="48">
        <v>0</v>
      </c>
      <c r="AQ16" s="60">
        <f t="shared" si="16"/>
        <v>309.0241377455315</v>
      </c>
      <c r="AR16" s="48">
        <v>2.6757099146395302</v>
      </c>
      <c r="AS16" s="48">
        <v>119.15491200450732</v>
      </c>
      <c r="AT16" s="48">
        <v>0.53285642721085014</v>
      </c>
      <c r="AU16" s="48">
        <v>113.70338001013225</v>
      </c>
      <c r="AV16" s="60">
        <f t="shared" si="17"/>
        <v>130.60944298091854</v>
      </c>
      <c r="AW16" s="48">
        <v>916.90172149029695</v>
      </c>
      <c r="AX16" s="63">
        <v>0.52156487242905869</v>
      </c>
    </row>
    <row r="17" spans="3:50" x14ac:dyDescent="0.35">
      <c r="C17" s="50">
        <v>2030</v>
      </c>
      <c r="D17" s="47">
        <f t="shared" si="5"/>
        <v>92.633673153326669</v>
      </c>
      <c r="E17" s="47">
        <f t="shared" si="0"/>
        <v>50.812695615823777</v>
      </c>
      <c r="F17" s="60">
        <f t="shared" si="1"/>
        <v>337.73038318950756</v>
      </c>
      <c r="G17" s="64">
        <f t="shared" si="2"/>
        <v>0.100436424487238</v>
      </c>
      <c r="H17" s="47">
        <f t="shared" si="3"/>
        <v>172.73847959774042</v>
      </c>
      <c r="I17" s="47">
        <f t="shared" si="4"/>
        <v>92.501799273264893</v>
      </c>
      <c r="J17" s="60">
        <f t="shared" si="6"/>
        <v>618.37243526035365</v>
      </c>
      <c r="K17" s="65">
        <f t="shared" si="7"/>
        <v>0.417368914344251</v>
      </c>
      <c r="L17" s="56">
        <f t="shared" si="8"/>
        <v>294.29423484545549</v>
      </c>
      <c r="M17" s="56">
        <f t="shared" si="9"/>
        <v>146.37963929444655</v>
      </c>
      <c r="N17" s="57">
        <f t="shared" si="10"/>
        <v>993.3173816451789</v>
      </c>
      <c r="O17" s="59">
        <f t="shared" si="11"/>
        <v>0.51297821969143431</v>
      </c>
      <c r="R17" s="33">
        <v>2030</v>
      </c>
      <c r="S17" s="48">
        <v>79.061948084336251</v>
      </c>
      <c r="T17" s="48">
        <v>0</v>
      </c>
      <c r="U17" s="60">
        <f t="shared" si="12"/>
        <v>92.633673153326669</v>
      </c>
      <c r="V17" s="48">
        <v>2.9464180695686135</v>
      </c>
      <c r="W17" s="48">
        <v>43.368146442319592</v>
      </c>
      <c r="X17" s="61">
        <f t="shared" si="13"/>
        <v>50.812695615823777</v>
      </c>
      <c r="Y17" s="48">
        <v>337.73038318950756</v>
      </c>
      <c r="Z17" s="62">
        <v>0.100436424487238</v>
      </c>
      <c r="AA17" s="34"/>
      <c r="AB17" s="33">
        <v>2030</v>
      </c>
      <c r="AC17" s="48">
        <v>147.430629070691</v>
      </c>
      <c r="AD17" s="48">
        <v>0</v>
      </c>
      <c r="AE17" s="60">
        <f t="shared" si="14"/>
        <v>172.73847959774042</v>
      </c>
      <c r="AF17" s="48">
        <v>1.4487757426549865</v>
      </c>
      <c r="AG17" s="48">
        <v>81.933750036393334</v>
      </c>
      <c r="AH17" s="48">
        <v>1.1708762767561911</v>
      </c>
      <c r="AI17" s="48">
        <v>78.94939499749205</v>
      </c>
      <c r="AJ17" s="60">
        <f t="shared" si="15"/>
        <v>92.501799273264893</v>
      </c>
      <c r="AK17" s="48">
        <v>618.37243526035365</v>
      </c>
      <c r="AL17" s="63">
        <v>0.417368914344251</v>
      </c>
      <c r="AN17" s="33">
        <v>2030</v>
      </c>
      <c r="AO17" s="48">
        <v>251.1772957373577</v>
      </c>
      <c r="AP17" s="48">
        <v>0</v>
      </c>
      <c r="AQ17" s="60">
        <f t="shared" si="16"/>
        <v>294.29423484545549</v>
      </c>
      <c r="AR17" s="48">
        <v>2.70820315282121</v>
      </c>
      <c r="AS17" s="48">
        <v>130.45184642468433</v>
      </c>
      <c r="AT17" s="48">
        <v>1.0572195501491646</v>
      </c>
      <c r="AU17" s="48">
        <v>124.93361267609183</v>
      </c>
      <c r="AV17" s="60">
        <f t="shared" si="17"/>
        <v>146.37963929444655</v>
      </c>
      <c r="AW17" s="48">
        <v>993.3173816451789</v>
      </c>
      <c r="AX17" s="63">
        <v>0.51297821969143431</v>
      </c>
    </row>
    <row r="18" spans="3:50" x14ac:dyDescent="0.35">
      <c r="C18" s="50">
        <v>2031</v>
      </c>
      <c r="D18" s="47">
        <f t="shared" si="5"/>
        <v>91.212921761536052</v>
      </c>
      <c r="E18" s="47">
        <f t="shared" si="0"/>
        <v>49.247553815963684</v>
      </c>
      <c r="F18" s="60">
        <f t="shared" si="1"/>
        <v>317.8683754434781</v>
      </c>
      <c r="G18" s="64">
        <f t="shared" si="2"/>
        <v>0.100436424487238</v>
      </c>
      <c r="H18" s="47">
        <f t="shared" si="3"/>
        <v>165.90234600010925</v>
      </c>
      <c r="I18" s="47">
        <f t="shared" si="4"/>
        <v>96.659776640627825</v>
      </c>
      <c r="J18" s="60">
        <f t="shared" si="6"/>
        <v>633.22893160444653</v>
      </c>
      <c r="K18" s="65">
        <f t="shared" si="7"/>
        <v>0.417368914344251</v>
      </c>
      <c r="L18" s="56">
        <f t="shared" si="8"/>
        <v>280.71090542575928</v>
      </c>
      <c r="M18" s="56">
        <f t="shared" si="9"/>
        <v>153.38999635606004</v>
      </c>
      <c r="N18" s="57">
        <f t="shared" si="10"/>
        <v>1016.4052459309517</v>
      </c>
      <c r="O18" s="59">
        <f t="shared" si="11"/>
        <v>0.54148910984571708</v>
      </c>
      <c r="R18" s="33">
        <v>2031</v>
      </c>
      <c r="S18" s="48">
        <v>76.322892599596088</v>
      </c>
      <c r="T18" s="48">
        <v>0</v>
      </c>
      <c r="U18" s="60">
        <f t="shared" si="12"/>
        <v>91.212921761536052</v>
      </c>
      <c r="V18" s="48">
        <v>2.9532928633225621</v>
      </c>
      <c r="W18" s="48">
        <v>41.20814998685475</v>
      </c>
      <c r="X18" s="61">
        <f t="shared" si="13"/>
        <v>49.247553815963684</v>
      </c>
      <c r="Y18" s="48">
        <v>317.8683754434781</v>
      </c>
      <c r="Z18" s="62">
        <v>0.100436424487238</v>
      </c>
      <c r="AA18" s="34"/>
      <c r="AB18" s="33">
        <v>2031</v>
      </c>
      <c r="AC18" s="48">
        <v>138.81966163621919</v>
      </c>
      <c r="AD18" s="48">
        <v>0</v>
      </c>
      <c r="AE18" s="60">
        <f t="shared" si="14"/>
        <v>165.90234600010925</v>
      </c>
      <c r="AF18" s="48">
        <v>1.4485983808745777</v>
      </c>
      <c r="AG18" s="48">
        <v>84.699656721813383</v>
      </c>
      <c r="AH18" s="48">
        <v>0.43779285936589374</v>
      </c>
      <c r="AI18" s="48">
        <v>80.880577102120313</v>
      </c>
      <c r="AJ18" s="60">
        <f t="shared" si="15"/>
        <v>96.659776640627825</v>
      </c>
      <c r="AK18" s="48">
        <v>633.22893160444653</v>
      </c>
      <c r="AL18" s="63">
        <v>0.417368914344251</v>
      </c>
      <c r="AN18" s="33">
        <v>2031</v>
      </c>
      <c r="AO18" s="48">
        <v>234.88632830288589</v>
      </c>
      <c r="AP18" s="48">
        <v>0</v>
      </c>
      <c r="AQ18" s="60">
        <f t="shared" si="16"/>
        <v>280.71090542575928</v>
      </c>
      <c r="AR18" s="48">
        <v>2.7195530162325996</v>
      </c>
      <c r="AS18" s="48">
        <v>134.7756820738542</v>
      </c>
      <c r="AT18" s="48">
        <v>0.3294623294312175</v>
      </c>
      <c r="AU18" s="48">
        <v>128.34988718312113</v>
      </c>
      <c r="AV18" s="60">
        <f t="shared" si="17"/>
        <v>153.38999635606004</v>
      </c>
      <c r="AW18" s="48">
        <v>1016.4052459309517</v>
      </c>
      <c r="AX18" s="63">
        <v>0.54148910984571708</v>
      </c>
    </row>
    <row r="19" spans="3:50" x14ac:dyDescent="0.35">
      <c r="C19" s="50">
        <v>2032</v>
      </c>
      <c r="D19" s="47">
        <f t="shared" si="5"/>
        <v>89.56299154248417</v>
      </c>
      <c r="E19" s="47">
        <f t="shared" si="0"/>
        <v>47.224060435083793</v>
      </c>
      <c r="F19" s="60">
        <f t="shared" si="1"/>
        <v>296.69246573862813</v>
      </c>
      <c r="G19" s="64">
        <f t="shared" si="2"/>
        <v>0.100436424487238</v>
      </c>
      <c r="H19" s="47">
        <f t="shared" si="3"/>
        <v>164.27910334582566</v>
      </c>
      <c r="I19" s="47">
        <f t="shared" si="4"/>
        <v>101.1159491370003</v>
      </c>
      <c r="J19" s="60">
        <f t="shared" si="6"/>
        <v>644.1708664292521</v>
      </c>
      <c r="K19" s="65">
        <f t="shared" si="7"/>
        <v>0.417368914344251</v>
      </c>
      <c r="L19" s="56">
        <f t="shared" si="8"/>
        <v>276.32907043174367</v>
      </c>
      <c r="M19" s="56">
        <f t="shared" si="9"/>
        <v>160.53756720700454</v>
      </c>
      <c r="N19" s="57">
        <f t="shared" si="10"/>
        <v>1034.0105029845013</v>
      </c>
      <c r="O19" s="59">
        <f t="shared" si="11"/>
        <v>0.56999999999999995</v>
      </c>
      <c r="R19" s="33">
        <v>2032</v>
      </c>
      <c r="S19" s="48">
        <v>73.472847843609799</v>
      </c>
      <c r="T19" s="48">
        <v>0</v>
      </c>
      <c r="U19" s="60">
        <f t="shared" si="12"/>
        <v>89.56299154248417</v>
      </c>
      <c r="V19" s="48">
        <v>2.9595325958680507</v>
      </c>
      <c r="W19" s="48">
        <v>38.740177691122575</v>
      </c>
      <c r="X19" s="61">
        <f t="shared" si="13"/>
        <v>47.224060435083793</v>
      </c>
      <c r="Y19" s="48">
        <v>296.69246573862813</v>
      </c>
      <c r="Z19" s="62">
        <v>0.100436424487238</v>
      </c>
      <c r="AA19" s="34"/>
      <c r="AB19" s="33">
        <v>2032</v>
      </c>
      <c r="AC19" s="48">
        <v>134.76608313476302</v>
      </c>
      <c r="AD19" s="48">
        <v>0</v>
      </c>
      <c r="AE19" s="60">
        <f t="shared" si="14"/>
        <v>164.27910334582566</v>
      </c>
      <c r="AF19" s="48">
        <v>1.4513865178498286</v>
      </c>
      <c r="AG19" s="48">
        <v>87.043003168952211</v>
      </c>
      <c r="AH19" s="48">
        <v>0.27309889925924102</v>
      </c>
      <c r="AI19" s="48">
        <v>82.95029696480087</v>
      </c>
      <c r="AJ19" s="60">
        <f t="shared" si="15"/>
        <v>101.1159491370003</v>
      </c>
      <c r="AK19" s="48">
        <v>644.1708664292521</v>
      </c>
      <c r="AL19" s="63">
        <v>0.417368914344251</v>
      </c>
      <c r="AN19" s="33">
        <v>2032</v>
      </c>
      <c r="AO19" s="48">
        <v>226.68608313476298</v>
      </c>
      <c r="AP19" s="48">
        <v>0</v>
      </c>
      <c r="AQ19" s="60">
        <f t="shared" si="16"/>
        <v>276.32907043174367</v>
      </c>
      <c r="AR19" s="48">
        <v>2.7314425847434851</v>
      </c>
      <c r="AS19" s="48">
        <v>138.43725843267578</v>
      </c>
      <c r="AT19" s="48">
        <v>0.19086822454491181</v>
      </c>
      <c r="AU19" s="48">
        <v>131.69672032435966</v>
      </c>
      <c r="AV19" s="60">
        <f t="shared" si="17"/>
        <v>160.53756720700454</v>
      </c>
      <c r="AW19" s="48">
        <v>1034.0105029845013</v>
      </c>
      <c r="AX19" s="63">
        <v>0.56999999999999995</v>
      </c>
    </row>
    <row r="20" spans="3:50" x14ac:dyDescent="0.35">
      <c r="C20" s="50">
        <v>2033</v>
      </c>
      <c r="D20" s="47">
        <f t="shared" si="5"/>
        <v>87.902898855045237</v>
      </c>
      <c r="E20" s="47">
        <f t="shared" si="0"/>
        <v>45.39146373512164</v>
      </c>
      <c r="F20" s="60">
        <f t="shared" si="1"/>
        <v>277.61464982022568</v>
      </c>
      <c r="G20" s="64">
        <f t="shared" si="2"/>
        <v>0.100436424487238</v>
      </c>
      <c r="H20" s="47">
        <f t="shared" si="3"/>
        <v>162.5166008636883</v>
      </c>
      <c r="I20" s="47">
        <f t="shared" si="4"/>
        <v>108.92278869845889</v>
      </c>
      <c r="J20" s="60">
        <f t="shared" si="6"/>
        <v>671.13534027812761</v>
      </c>
      <c r="K20" s="65">
        <f t="shared" si="7"/>
        <v>0.417368914344251</v>
      </c>
      <c r="L20" s="56">
        <f t="shared" si="8"/>
        <v>271.6351301684029</v>
      </c>
      <c r="M20" s="56">
        <f t="shared" si="9"/>
        <v>172.22768251382647</v>
      </c>
      <c r="N20" s="57">
        <f t="shared" si="10"/>
        <v>1074.3107385745907</v>
      </c>
      <c r="O20" s="59">
        <f t="shared" si="11"/>
        <v>0.59</v>
      </c>
      <c r="R20" s="33">
        <v>2033</v>
      </c>
      <c r="S20" s="48">
        <v>70.697052578268739</v>
      </c>
      <c r="T20" s="48">
        <v>0</v>
      </c>
      <c r="U20" s="60">
        <f t="shared" si="12"/>
        <v>87.902898855045237</v>
      </c>
      <c r="V20" s="48">
        <v>2.9654001439270075</v>
      </c>
      <c r="W20" s="48">
        <v>36.506676572501775</v>
      </c>
      <c r="X20" s="61">
        <f t="shared" si="13"/>
        <v>45.39146373512164</v>
      </c>
      <c r="Y20" s="48">
        <v>277.61464982022568</v>
      </c>
      <c r="Z20" s="62">
        <v>0.100436424487238</v>
      </c>
      <c r="AA20" s="34"/>
      <c r="AB20" s="33">
        <v>2033</v>
      </c>
      <c r="AC20" s="48">
        <v>130.70609531374109</v>
      </c>
      <c r="AD20" s="48">
        <v>0</v>
      </c>
      <c r="AE20" s="60">
        <f t="shared" si="14"/>
        <v>162.5166008636883</v>
      </c>
      <c r="AF20" s="48">
        <v>1.4557256694247598</v>
      </c>
      <c r="AG20" s="48">
        <v>92.062578460476757</v>
      </c>
      <c r="AH20" s="48">
        <v>0.15065634493247301</v>
      </c>
      <c r="AI20" s="48">
        <v>87.60257306513877</v>
      </c>
      <c r="AJ20" s="60">
        <f t="shared" si="15"/>
        <v>108.92278869845889</v>
      </c>
      <c r="AK20" s="48">
        <v>671.13534027812761</v>
      </c>
      <c r="AL20" s="63">
        <v>0.417368914344251</v>
      </c>
      <c r="AN20" s="33">
        <v>2033</v>
      </c>
      <c r="AO20" s="48">
        <v>218.46609531374102</v>
      </c>
      <c r="AP20" s="48">
        <v>0</v>
      </c>
      <c r="AQ20" s="60">
        <f t="shared" si="16"/>
        <v>271.6351301684029</v>
      </c>
      <c r="AR20" s="48">
        <v>2.7419059971962416</v>
      </c>
      <c r="AS20" s="48">
        <v>145.71169359653422</v>
      </c>
      <c r="AT20" s="48">
        <v>9.5000460901881134E-2</v>
      </c>
      <c r="AU20" s="48">
        <v>138.51635935456429</v>
      </c>
      <c r="AV20" s="60">
        <f t="shared" si="17"/>
        <v>172.22768251382647</v>
      </c>
      <c r="AW20" s="48">
        <v>1074.3107385745907</v>
      </c>
      <c r="AX20" s="63">
        <v>0.59</v>
      </c>
    </row>
    <row r="21" spans="3:50" x14ac:dyDescent="0.35">
      <c r="C21" s="50">
        <v>2034</v>
      </c>
      <c r="D21" s="47">
        <f t="shared" si="5"/>
        <v>86.153825627138104</v>
      </c>
      <c r="E21" s="47">
        <f t="shared" si="0"/>
        <v>46.373952921915098</v>
      </c>
      <c r="F21" s="60">
        <f t="shared" si="1"/>
        <v>276.05424871566419</v>
      </c>
      <c r="G21" s="64">
        <f t="shared" si="2"/>
        <v>0.100436424487238</v>
      </c>
      <c r="H21" s="47">
        <f t="shared" si="3"/>
        <v>160.62666796457322</v>
      </c>
      <c r="I21" s="47">
        <f t="shared" si="4"/>
        <v>113.24093496752617</v>
      </c>
      <c r="J21" s="60">
        <f t="shared" si="6"/>
        <v>678.12700757202333</v>
      </c>
      <c r="K21" s="65">
        <f t="shared" si="7"/>
        <v>0.417368914344251</v>
      </c>
      <c r="L21" s="56">
        <f t="shared" si="8"/>
        <v>266.65168199000198</v>
      </c>
      <c r="M21" s="56">
        <f t="shared" si="9"/>
        <v>178.87086702394043</v>
      </c>
      <c r="N21" s="57">
        <f t="shared" si="10"/>
        <v>1083.6727024079039</v>
      </c>
      <c r="O21" s="59">
        <f t="shared" si="11"/>
        <v>0.6178324109346951</v>
      </c>
      <c r="R21" s="33">
        <v>2034</v>
      </c>
      <c r="S21" s="48">
        <v>67.931703557250415</v>
      </c>
      <c r="T21" s="48">
        <v>0</v>
      </c>
      <c r="U21" s="60">
        <f t="shared" si="12"/>
        <v>86.153825627138104</v>
      </c>
      <c r="V21" s="48">
        <v>2.9707583909913438</v>
      </c>
      <c r="W21" s="48">
        <v>36.565545403675067</v>
      </c>
      <c r="X21" s="61">
        <f t="shared" si="13"/>
        <v>46.373952921915098</v>
      </c>
      <c r="Y21" s="48">
        <v>276.05424871566419</v>
      </c>
      <c r="Z21" s="62">
        <v>0.100436424487238</v>
      </c>
      <c r="AA21" s="34"/>
      <c r="AB21" s="33">
        <v>2034</v>
      </c>
      <c r="AC21" s="48">
        <v>126.65303150648664</v>
      </c>
      <c r="AD21" s="48">
        <v>0</v>
      </c>
      <c r="AE21" s="60">
        <f t="shared" si="14"/>
        <v>160.62666796457322</v>
      </c>
      <c r="AF21" s="48">
        <v>1.4562494477327037</v>
      </c>
      <c r="AG21" s="48">
        <v>93.874764677795142</v>
      </c>
      <c r="AH21" s="48">
        <v>0.11439786786860394</v>
      </c>
      <c r="AI21" s="48">
        <v>89.289704418380552</v>
      </c>
      <c r="AJ21" s="60">
        <f t="shared" si="15"/>
        <v>113.24093496752617</v>
      </c>
      <c r="AK21" s="48">
        <v>678.12700757202333</v>
      </c>
      <c r="AL21" s="63">
        <v>0.417368914344251</v>
      </c>
      <c r="AN21" s="33">
        <v>2034</v>
      </c>
      <c r="AO21" s="48">
        <v>210.25303150648662</v>
      </c>
      <c r="AP21" s="48">
        <v>0</v>
      </c>
      <c r="AQ21" s="60">
        <f t="shared" si="16"/>
        <v>266.65168199000198</v>
      </c>
      <c r="AR21" s="48">
        <v>2.7605738164181606</v>
      </c>
      <c r="AS21" s="48">
        <v>148.37514345917572</v>
      </c>
      <c r="AT21" s="48">
        <v>8.6391234246360832E-2</v>
      </c>
      <c r="AU21" s="48">
        <v>141.03845795875097</v>
      </c>
      <c r="AV21" s="60">
        <f t="shared" si="17"/>
        <v>178.87086702394043</v>
      </c>
      <c r="AW21" s="48">
        <v>1083.6727024079039</v>
      </c>
      <c r="AX21" s="63">
        <v>0.6178324109346951</v>
      </c>
    </row>
    <row r="22" spans="3:50" x14ac:dyDescent="0.35">
      <c r="C22" s="50">
        <v>2035</v>
      </c>
      <c r="D22" s="47">
        <f t="shared" si="5"/>
        <v>84.313141641491882</v>
      </c>
      <c r="E22" s="47">
        <f t="shared" si="0"/>
        <v>53.423797040507296</v>
      </c>
      <c r="F22" s="60">
        <f t="shared" si="1"/>
        <v>309.73540136029192</v>
      </c>
      <c r="G22" s="64">
        <f t="shared" si="2"/>
        <v>9.4282894883890994E-2</v>
      </c>
      <c r="H22" s="47">
        <f t="shared" si="3"/>
        <v>159.63133356462035</v>
      </c>
      <c r="I22" s="47">
        <f t="shared" si="4"/>
        <v>113.11207850772649</v>
      </c>
      <c r="J22" s="60">
        <f t="shared" si="6"/>
        <v>659.37244095005269</v>
      </c>
      <c r="K22" s="65">
        <f t="shared" si="7"/>
        <v>0.3974663078147917</v>
      </c>
      <c r="L22" s="56">
        <f t="shared" si="8"/>
        <v>263.55106621107535</v>
      </c>
      <c r="M22" s="56">
        <f t="shared" si="9"/>
        <v>176.6151186590709</v>
      </c>
      <c r="N22" s="57">
        <f t="shared" si="10"/>
        <v>1040.2694947828302</v>
      </c>
      <c r="O22" s="59">
        <f t="shared" si="11"/>
        <v>0.60333918267905329</v>
      </c>
      <c r="R22" s="33">
        <v>2035</v>
      </c>
      <c r="S22" s="48">
        <v>65.176800780554828</v>
      </c>
      <c r="T22" s="48">
        <v>0</v>
      </c>
      <c r="U22" s="60">
        <f t="shared" si="12"/>
        <v>84.313141641491882</v>
      </c>
      <c r="V22" s="48">
        <v>2.9707583909913438</v>
      </c>
      <c r="W22" s="48">
        <v>41.298332725587741</v>
      </c>
      <c r="X22" s="61">
        <f t="shared" si="13"/>
        <v>53.423797040507296</v>
      </c>
      <c r="Y22" s="48">
        <v>309.73540136029192</v>
      </c>
      <c r="Z22" s="62">
        <v>9.4282894883890994E-2</v>
      </c>
      <c r="AA22" s="34"/>
      <c r="AB22" s="33">
        <v>2035</v>
      </c>
      <c r="AC22" s="48">
        <v>123.40021286735505</v>
      </c>
      <c r="AD22" s="48">
        <v>0</v>
      </c>
      <c r="AE22" s="60">
        <f t="shared" si="14"/>
        <v>159.63133356462035</v>
      </c>
      <c r="AF22" s="48">
        <v>1.4555498947078285</v>
      </c>
      <c r="AG22" s="48">
        <v>92.005817436098539</v>
      </c>
      <c r="AH22" s="48">
        <v>3.5567475355438902E-2</v>
      </c>
      <c r="AI22" s="48">
        <v>87.439315665881267</v>
      </c>
      <c r="AJ22" s="60">
        <f t="shared" si="15"/>
        <v>113.11207850772649</v>
      </c>
      <c r="AK22" s="48">
        <v>659.37244095005269</v>
      </c>
      <c r="AL22" s="63">
        <v>0.3974663078147917</v>
      </c>
      <c r="AN22" s="33">
        <v>2035</v>
      </c>
      <c r="AO22" s="48">
        <v>203.73354620068844</v>
      </c>
      <c r="AP22" s="48">
        <v>0</v>
      </c>
      <c r="AQ22" s="60">
        <f t="shared" si="16"/>
        <v>263.55106621107535</v>
      </c>
      <c r="AR22" s="48">
        <v>2.7567098892676456</v>
      </c>
      <c r="AS22" s="48">
        <v>143.68755147068066</v>
      </c>
      <c r="AT22" s="48">
        <v>2.7428681251100394E-2</v>
      </c>
      <c r="AU22" s="48">
        <v>136.52923114433517</v>
      </c>
      <c r="AV22" s="60">
        <f t="shared" si="17"/>
        <v>176.6151186590709</v>
      </c>
      <c r="AW22" s="48">
        <v>1040.2694947828302</v>
      </c>
      <c r="AX22" s="63">
        <v>0.60333918267905329</v>
      </c>
    </row>
    <row r="23" spans="3:50" x14ac:dyDescent="0.35">
      <c r="C23" s="50">
        <v>2036</v>
      </c>
      <c r="D23" s="47">
        <f t="shared" si="5"/>
        <v>82.239446098935787</v>
      </c>
      <c r="E23" s="47">
        <f t="shared" si="0"/>
        <v>51.001095629354523</v>
      </c>
      <c r="F23" s="60">
        <f t="shared" si="1"/>
        <v>286.67254422475668</v>
      </c>
      <c r="G23" s="64">
        <f t="shared" si="2"/>
        <v>8.8129365280543992E-2</v>
      </c>
      <c r="H23" s="47">
        <f t="shared" si="3"/>
        <v>159.60532148822807</v>
      </c>
      <c r="I23" s="47">
        <f t="shared" si="4"/>
        <v>116.10173479054667</v>
      </c>
      <c r="J23" s="60">
        <f t="shared" si="6"/>
        <v>661.85866395035191</v>
      </c>
      <c r="K23" s="65">
        <f t="shared" si="7"/>
        <v>0.37756370128533234</v>
      </c>
      <c r="L23" s="56">
        <f t="shared" si="8"/>
        <v>262.4894789067838</v>
      </c>
      <c r="M23" s="56">
        <f t="shared" si="9"/>
        <v>184.04884587159688</v>
      </c>
      <c r="N23" s="57">
        <f t="shared" si="10"/>
        <v>1058.766061032733</v>
      </c>
      <c r="O23" s="59">
        <f t="shared" si="11"/>
        <v>0.58884595442341137</v>
      </c>
      <c r="R23" s="33">
        <v>2036</v>
      </c>
      <c r="S23" s="48">
        <v>62.327222234358267</v>
      </c>
      <c r="T23" s="48">
        <v>0</v>
      </c>
      <c r="U23" s="60">
        <f t="shared" si="12"/>
        <v>82.239446098935787</v>
      </c>
      <c r="V23" s="48">
        <v>2.9724755629126234</v>
      </c>
      <c r="W23" s="48">
        <v>38.652456604126762</v>
      </c>
      <c r="X23" s="61">
        <f t="shared" si="13"/>
        <v>51.001095629354523</v>
      </c>
      <c r="Y23" s="48">
        <v>286.67254422475668</v>
      </c>
      <c r="Z23" s="62">
        <v>8.8129365280543992E-2</v>
      </c>
      <c r="AA23" s="34"/>
      <c r="AB23" s="33">
        <v>2036</v>
      </c>
      <c r="AC23" s="48">
        <v>120.96088694731269</v>
      </c>
      <c r="AD23" s="48">
        <v>0</v>
      </c>
      <c r="AE23" s="60">
        <f t="shared" si="14"/>
        <v>159.60532148822807</v>
      </c>
      <c r="AF23" s="48">
        <v>1.4546692234243783</v>
      </c>
      <c r="AG23" s="48">
        <v>92.594603720821837</v>
      </c>
      <c r="AH23" s="48">
        <v>2.7085867734611625E-2</v>
      </c>
      <c r="AI23" s="48">
        <v>87.990605109128623</v>
      </c>
      <c r="AJ23" s="60">
        <f t="shared" si="15"/>
        <v>116.10173479054667</v>
      </c>
      <c r="AK23" s="48">
        <v>661.85866395035191</v>
      </c>
      <c r="AL23" s="63">
        <v>0.37756370128533234</v>
      </c>
      <c r="AN23" s="33">
        <v>2036</v>
      </c>
      <c r="AO23" s="48">
        <v>198.93422028064606</v>
      </c>
      <c r="AP23" s="48">
        <v>0</v>
      </c>
      <c r="AQ23" s="60">
        <f t="shared" si="16"/>
        <v>262.4894789067838</v>
      </c>
      <c r="AR23" s="48">
        <v>2.7821038633045392</v>
      </c>
      <c r="AS23" s="48">
        <v>146.80948536239796</v>
      </c>
      <c r="AT23" s="48">
        <v>1.7907890636566365E-2</v>
      </c>
      <c r="AU23" s="48">
        <v>139.48602359038279</v>
      </c>
      <c r="AV23" s="60">
        <f t="shared" si="17"/>
        <v>184.04884587159688</v>
      </c>
      <c r="AW23" s="48">
        <v>1058.766061032733</v>
      </c>
      <c r="AX23" s="63">
        <v>0.58884595442341137</v>
      </c>
    </row>
    <row r="24" spans="3:50" x14ac:dyDescent="0.35">
      <c r="C24" s="50">
        <v>2037</v>
      </c>
      <c r="D24" s="47">
        <f t="shared" si="5"/>
        <v>80.298384462680744</v>
      </c>
      <c r="E24" s="47">
        <f t="shared" si="0"/>
        <v>48.224708658386398</v>
      </c>
      <c r="F24" s="60">
        <f t="shared" si="1"/>
        <v>262.67497113654235</v>
      </c>
      <c r="G24" s="64">
        <f t="shared" si="2"/>
        <v>8.197583567719699E-2</v>
      </c>
      <c r="H24" s="47">
        <f t="shared" si="3"/>
        <v>160.6000671303014</v>
      </c>
      <c r="I24" s="47">
        <f t="shared" si="4"/>
        <v>123.09456808526937</v>
      </c>
      <c r="J24" s="60">
        <f t="shared" si="6"/>
        <v>679.56671180719172</v>
      </c>
      <c r="K24" s="65">
        <f t="shared" si="7"/>
        <v>0.35766109475587304</v>
      </c>
      <c r="L24" s="56">
        <f t="shared" si="8"/>
        <v>263.58591237886372</v>
      </c>
      <c r="M24" s="56">
        <f t="shared" si="9"/>
        <v>197.16548078569477</v>
      </c>
      <c r="N24" s="57">
        <f t="shared" si="10"/>
        <v>1099.6903834192481</v>
      </c>
      <c r="O24" s="59">
        <f t="shared" si="11"/>
        <v>0.57435272616776956</v>
      </c>
      <c r="R24" s="33">
        <v>2037</v>
      </c>
      <c r="S24" s="48">
        <v>59.662882450053047</v>
      </c>
      <c r="T24" s="48">
        <v>0</v>
      </c>
      <c r="U24" s="60">
        <f t="shared" si="12"/>
        <v>80.298384462680744</v>
      </c>
      <c r="V24" s="48">
        <v>2.9737721302377826</v>
      </c>
      <c r="W24" s="48">
        <v>35.83166888258598</v>
      </c>
      <c r="X24" s="61">
        <f t="shared" si="13"/>
        <v>48.224708658386398</v>
      </c>
      <c r="Y24" s="48">
        <v>262.67497113654235</v>
      </c>
      <c r="Z24" s="62">
        <v>8.197583567719699E-2</v>
      </c>
      <c r="AA24" s="34"/>
      <c r="AB24" s="33">
        <v>2037</v>
      </c>
      <c r="AC24" s="48">
        <v>119.32821551495897</v>
      </c>
      <c r="AD24" s="48">
        <v>0</v>
      </c>
      <c r="AE24" s="60">
        <f t="shared" si="14"/>
        <v>160.6000671303014</v>
      </c>
      <c r="AF24" s="48">
        <v>1.4569209047536675</v>
      </c>
      <c r="AG24" s="48">
        <v>96.257280200579117</v>
      </c>
      <c r="AH24" s="48">
        <v>1.7537977241765368E-2</v>
      </c>
      <c r="AI24" s="48">
        <v>91.461077268929827</v>
      </c>
      <c r="AJ24" s="60">
        <f t="shared" si="15"/>
        <v>123.09456808526937</v>
      </c>
      <c r="AK24" s="48">
        <v>679.56671180719172</v>
      </c>
      <c r="AL24" s="63">
        <v>0.35766109475587304</v>
      </c>
      <c r="AN24" s="33">
        <v>2037</v>
      </c>
      <c r="AO24" s="48">
        <v>195.84821551495895</v>
      </c>
      <c r="AP24" s="48">
        <v>0</v>
      </c>
      <c r="AQ24" s="60">
        <f t="shared" si="16"/>
        <v>263.58591237886372</v>
      </c>
      <c r="AR24" s="48">
        <v>2.8360625363797318</v>
      </c>
      <c r="AS24" s="48">
        <v>154.19699815088347</v>
      </c>
      <c r="AT24" s="48">
        <v>1.0219184947700261E-2</v>
      </c>
      <c r="AU24" s="48">
        <v>146.49685646903959</v>
      </c>
      <c r="AV24" s="60">
        <f t="shared" si="17"/>
        <v>197.16548078569477</v>
      </c>
      <c r="AW24" s="48">
        <v>1099.6903834192481</v>
      </c>
      <c r="AX24" s="63">
        <v>0.57435272616776956</v>
      </c>
    </row>
    <row r="25" spans="3:50" x14ac:dyDescent="0.35">
      <c r="C25" s="50">
        <v>2038</v>
      </c>
      <c r="D25" s="47">
        <f t="shared" si="5"/>
        <v>78.790951874982682</v>
      </c>
      <c r="E25" s="47">
        <f t="shared" si="0"/>
        <v>45.165871491915262</v>
      </c>
      <c r="F25" s="60">
        <f t="shared" si="1"/>
        <v>238.0049824963707</v>
      </c>
      <c r="G25" s="64">
        <f t="shared" si="2"/>
        <v>7.5822306073849974E-2</v>
      </c>
      <c r="H25" s="47">
        <f t="shared" si="3"/>
        <v>161.58437056570622</v>
      </c>
      <c r="I25" s="47">
        <f t="shared" si="4"/>
        <v>133.02105512928836</v>
      </c>
      <c r="J25" s="60">
        <f t="shared" si="6"/>
        <v>708.41685195503965</v>
      </c>
      <c r="K25" s="65">
        <f t="shared" si="7"/>
        <v>0.33775848822641374</v>
      </c>
      <c r="L25" s="56">
        <f t="shared" si="8"/>
        <v>264.65312130390936</v>
      </c>
      <c r="M25" s="56">
        <f t="shared" si="9"/>
        <v>215.04134950879723</v>
      </c>
      <c r="N25" s="57">
        <f t="shared" si="10"/>
        <v>1159.8449681193561</v>
      </c>
      <c r="O25" s="59">
        <f t="shared" si="11"/>
        <v>0.55985949791212763</v>
      </c>
      <c r="R25" s="33">
        <v>2038</v>
      </c>
      <c r="S25" s="48">
        <v>57.394939051890852</v>
      </c>
      <c r="T25" s="48">
        <v>0</v>
      </c>
      <c r="U25" s="60">
        <f t="shared" si="12"/>
        <v>78.790951874982682</v>
      </c>
      <c r="V25" s="48">
        <v>2.9750198095336451</v>
      </c>
      <c r="W25" s="48">
        <v>32.900890011040758</v>
      </c>
      <c r="X25" s="61">
        <f t="shared" si="13"/>
        <v>45.165871491915262</v>
      </c>
      <c r="Y25" s="48">
        <v>238.0049824963707</v>
      </c>
      <c r="Z25" s="62">
        <v>7.5822306073849974E-2</v>
      </c>
      <c r="AA25" s="34"/>
      <c r="AB25" s="33">
        <v>2038</v>
      </c>
      <c r="AC25" s="48">
        <v>117.70545830023828</v>
      </c>
      <c r="AD25" s="48">
        <v>0</v>
      </c>
      <c r="AE25" s="60">
        <f t="shared" si="14"/>
        <v>161.58437056570622</v>
      </c>
      <c r="AF25" s="48">
        <v>1.4562800374864553</v>
      </c>
      <c r="AG25" s="48">
        <v>101.98690543902779</v>
      </c>
      <c r="AH25" s="48">
        <v>1.1653239688511077E-2</v>
      </c>
      <c r="AI25" s="48">
        <v>96.89863074478049</v>
      </c>
      <c r="AJ25" s="60">
        <f t="shared" si="15"/>
        <v>133.02105512928836</v>
      </c>
      <c r="AK25" s="48">
        <v>708.41685195503965</v>
      </c>
      <c r="AL25" s="63">
        <v>0.33775848822641374</v>
      </c>
      <c r="AN25" s="33">
        <v>2038</v>
      </c>
      <c r="AO25" s="48">
        <v>192.78545830023828</v>
      </c>
      <c r="AP25" s="48">
        <v>0</v>
      </c>
      <c r="AQ25" s="60">
        <f t="shared" si="16"/>
        <v>264.65312130390936</v>
      </c>
      <c r="AR25" s="48">
        <v>2.8616769539320828</v>
      </c>
      <c r="AS25" s="48">
        <v>164.88581883584172</v>
      </c>
      <c r="AT25" s="48">
        <v>4.6767695718693061E-3</v>
      </c>
      <c r="AU25" s="48">
        <v>156.64597082514288</v>
      </c>
      <c r="AV25" s="60">
        <f t="shared" si="17"/>
        <v>215.04134950879723</v>
      </c>
      <c r="AW25" s="48">
        <v>1159.8449681193561</v>
      </c>
      <c r="AX25" s="63">
        <v>0.55985949791212763</v>
      </c>
    </row>
    <row r="26" spans="3:50" x14ac:dyDescent="0.35">
      <c r="C26" s="50">
        <v>2039</v>
      </c>
      <c r="D26" s="47">
        <f t="shared" si="5"/>
        <v>77.489513164900885</v>
      </c>
      <c r="E26" s="47">
        <f t="shared" si="0"/>
        <v>41.823873111526218</v>
      </c>
      <c r="F26" s="60">
        <f t="shared" si="1"/>
        <v>212.76469525182807</v>
      </c>
      <c r="G26" s="64">
        <f t="shared" si="2"/>
        <v>6.9668776470502972E-2</v>
      </c>
      <c r="H26" s="47">
        <f t="shared" si="3"/>
        <v>162.53901852425457</v>
      </c>
      <c r="I26" s="47">
        <f t="shared" si="4"/>
        <v>145.07490208786103</v>
      </c>
      <c r="J26" s="60">
        <f t="shared" si="6"/>
        <v>742.11941030960236</v>
      </c>
      <c r="K26" s="65">
        <f t="shared" si="7"/>
        <v>0.31785588169695445</v>
      </c>
      <c r="L26" s="56">
        <f t="shared" si="8"/>
        <v>265.65279663358467</v>
      </c>
      <c r="M26" s="56">
        <f t="shared" si="9"/>
        <v>236.22570555625487</v>
      </c>
      <c r="N26" s="57">
        <f t="shared" si="10"/>
        <v>1228.5013823815898</v>
      </c>
      <c r="O26" s="59">
        <f t="shared" si="11"/>
        <v>0.54536626965648582</v>
      </c>
      <c r="R26" s="33">
        <v>2039</v>
      </c>
      <c r="S26" s="48">
        <v>55.340109286005983</v>
      </c>
      <c r="T26" s="48">
        <v>0</v>
      </c>
      <c r="U26" s="60">
        <f t="shared" si="12"/>
        <v>77.489513164900885</v>
      </c>
      <c r="V26" s="48">
        <v>2.9759884484169183</v>
      </c>
      <c r="W26" s="48">
        <v>29.869044393535887</v>
      </c>
      <c r="X26" s="61">
        <f t="shared" si="13"/>
        <v>41.823873111526218</v>
      </c>
      <c r="Y26" s="48">
        <v>212.76469525182807</v>
      </c>
      <c r="Z26" s="62">
        <v>6.9668776470502972E-2</v>
      </c>
      <c r="AA26" s="34"/>
      <c r="AB26" s="33">
        <v>2039</v>
      </c>
      <c r="AC26" s="48">
        <v>116.0792819698173</v>
      </c>
      <c r="AD26" s="48">
        <v>0</v>
      </c>
      <c r="AE26" s="60">
        <f t="shared" si="14"/>
        <v>162.53901852425457</v>
      </c>
      <c r="AF26" s="48">
        <v>1.4549925073695986</v>
      </c>
      <c r="AG26" s="48">
        <v>109.05473854848425</v>
      </c>
      <c r="AH26" s="48">
        <v>5.3286351120494877E-3</v>
      </c>
      <c r="AI26" s="48">
        <v>103.60706382441649</v>
      </c>
      <c r="AJ26" s="60">
        <f t="shared" si="15"/>
        <v>145.07490208786103</v>
      </c>
      <c r="AK26" s="48">
        <v>742.11941030960236</v>
      </c>
      <c r="AL26" s="63">
        <v>0.31785588169695445</v>
      </c>
      <c r="AN26" s="33">
        <v>2039</v>
      </c>
      <c r="AO26" s="48">
        <v>189.71928196981727</v>
      </c>
      <c r="AP26" s="48">
        <v>0</v>
      </c>
      <c r="AQ26" s="60">
        <f t="shared" si="16"/>
        <v>265.65279663358467</v>
      </c>
      <c r="AR26" s="48">
        <v>2.8622900710471053</v>
      </c>
      <c r="AS26" s="48">
        <v>177.57948642738751</v>
      </c>
      <c r="AT26" s="48">
        <v>3.2032569729076661E-3</v>
      </c>
      <c r="AU26" s="48">
        <v>168.70355520014238</v>
      </c>
      <c r="AV26" s="60">
        <f t="shared" si="17"/>
        <v>236.22570555625487</v>
      </c>
      <c r="AW26" s="48">
        <v>1228.5013823815898</v>
      </c>
      <c r="AX26" s="63">
        <v>0.54536626965648582</v>
      </c>
    </row>
    <row r="27" spans="3:50" x14ac:dyDescent="0.35">
      <c r="C27" s="50">
        <v>2040</v>
      </c>
      <c r="D27" s="47">
        <f t="shared" si="5"/>
        <v>76.408879271273264</v>
      </c>
      <c r="E27" s="47">
        <f t="shared" si="0"/>
        <v>37.266158700728184</v>
      </c>
      <c r="F27" s="60">
        <f t="shared" si="1"/>
        <v>186.99888878268632</v>
      </c>
      <c r="G27" s="64">
        <f t="shared" si="2"/>
        <v>6.3515246867155969E-2</v>
      </c>
      <c r="H27" s="47">
        <f t="shared" si="3"/>
        <v>163.46721865291858</v>
      </c>
      <c r="I27" s="47">
        <f t="shared" si="4"/>
        <v>159.43405763159129</v>
      </c>
      <c r="J27" s="60">
        <f t="shared" si="6"/>
        <v>775.77542659206949</v>
      </c>
      <c r="K27" s="65">
        <f t="shared" si="7"/>
        <v>0.29795327516749509</v>
      </c>
      <c r="L27" s="56">
        <f t="shared" si="8"/>
        <v>266.58659772792544</v>
      </c>
      <c r="M27" s="56">
        <f t="shared" si="9"/>
        <v>261.37404209534958</v>
      </c>
      <c r="N27" s="57">
        <f t="shared" si="10"/>
        <v>1299.5904961647216</v>
      </c>
      <c r="O27" s="59">
        <f t="shared" si="11"/>
        <v>0.53087304140084401</v>
      </c>
      <c r="R27" s="33">
        <v>2040</v>
      </c>
      <c r="S27" s="48">
        <v>53.498393152398457</v>
      </c>
      <c r="T27" s="48">
        <v>0</v>
      </c>
      <c r="U27" s="60">
        <f t="shared" si="12"/>
        <v>76.408879271273264</v>
      </c>
      <c r="V27" s="48">
        <v>2.9768143799166062</v>
      </c>
      <c r="W27" s="48">
        <v>26.092250383271569</v>
      </c>
      <c r="X27" s="61">
        <f t="shared" si="13"/>
        <v>37.266158700728184</v>
      </c>
      <c r="Y27" s="48">
        <v>186.99888878268632</v>
      </c>
      <c r="Z27" s="62">
        <v>6.3515246867155969E-2</v>
      </c>
      <c r="AA27" s="34"/>
      <c r="AB27" s="33">
        <v>2040</v>
      </c>
      <c r="AC27" s="48">
        <v>114.45310563939636</v>
      </c>
      <c r="AD27" s="48">
        <v>0</v>
      </c>
      <c r="AE27" s="60">
        <f t="shared" si="14"/>
        <v>163.46721865291858</v>
      </c>
      <c r="AF27" s="48">
        <v>1.4535180209032452</v>
      </c>
      <c r="AG27" s="48">
        <v>117.50447383112434</v>
      </c>
      <c r="AH27" s="48">
        <v>0</v>
      </c>
      <c r="AI27" s="48">
        <v>111.62925013956811</v>
      </c>
      <c r="AJ27" s="60">
        <f t="shared" si="15"/>
        <v>159.43405763159129</v>
      </c>
      <c r="AK27" s="48">
        <v>775.77542659206949</v>
      </c>
      <c r="AL27" s="63">
        <v>0.29795327516749509</v>
      </c>
      <c r="AN27" s="33">
        <v>2040</v>
      </c>
      <c r="AO27" s="48">
        <v>186.65310563939633</v>
      </c>
      <c r="AP27" s="48">
        <v>0</v>
      </c>
      <c r="AQ27" s="60">
        <f t="shared" si="16"/>
        <v>266.58659772792544</v>
      </c>
      <c r="AR27" s="48">
        <v>2.8559587360027199</v>
      </c>
      <c r="AS27" s="48">
        <v>192.6352483639142</v>
      </c>
      <c r="AT27" s="48">
        <v>0</v>
      </c>
      <c r="AU27" s="48">
        <v>183.0034859457185</v>
      </c>
      <c r="AV27" s="60">
        <f t="shared" si="17"/>
        <v>261.37404209534958</v>
      </c>
      <c r="AW27" s="48">
        <v>1299.5904961647216</v>
      </c>
      <c r="AX27" s="63">
        <v>0.53087304140084401</v>
      </c>
    </row>
    <row r="28" spans="3:50" x14ac:dyDescent="0.35">
      <c r="C28" s="50">
        <v>2041</v>
      </c>
      <c r="D28" s="47">
        <f t="shared" si="5"/>
        <v>75.564490537154128</v>
      </c>
      <c r="E28" s="47">
        <f t="shared" si="0"/>
        <v>34.927095794785224</v>
      </c>
      <c r="F28" s="60">
        <f t="shared" si="1"/>
        <v>169.38357456566348</v>
      </c>
      <c r="G28" s="64">
        <f t="shared" si="2"/>
        <v>5.736171726380896E-2</v>
      </c>
      <c r="H28" s="47">
        <f t="shared" si="3"/>
        <v>164.36740621060881</v>
      </c>
      <c r="I28" s="47">
        <f t="shared" si="4"/>
        <v>162.3066082278832</v>
      </c>
      <c r="J28" s="60">
        <f t="shared" si="6"/>
        <v>752.14636193444142</v>
      </c>
      <c r="K28" s="65">
        <f t="shared" si="7"/>
        <v>0.27805066863803579</v>
      </c>
      <c r="L28" s="56">
        <f t="shared" si="8"/>
        <v>267.45136477867578</v>
      </c>
      <c r="M28" s="56">
        <f t="shared" si="9"/>
        <v>264.37741073132543</v>
      </c>
      <c r="N28" s="57">
        <f t="shared" si="10"/>
        <v>1248.2567651933732</v>
      </c>
      <c r="O28" s="59">
        <f t="shared" si="11"/>
        <v>0.51637981314520209</v>
      </c>
      <c r="R28" s="33">
        <v>2041</v>
      </c>
      <c r="S28" s="48">
        <v>51.869790651068229</v>
      </c>
      <c r="T28" s="48">
        <v>0.13600000000000001</v>
      </c>
      <c r="U28" s="60">
        <f t="shared" si="12"/>
        <v>75.564490537154128</v>
      </c>
      <c r="V28" s="48">
        <v>2.968755268219772</v>
      </c>
      <c r="W28" s="48">
        <v>23.975032902981638</v>
      </c>
      <c r="X28" s="61">
        <f t="shared" si="13"/>
        <v>34.927095794785224</v>
      </c>
      <c r="Y28" s="48">
        <v>169.38357456566348</v>
      </c>
      <c r="Z28" s="62">
        <v>5.736171726380896E-2</v>
      </c>
      <c r="AA28" s="34"/>
      <c r="AB28" s="33">
        <v>2041</v>
      </c>
      <c r="AC28" s="48">
        <v>112.82684352660841</v>
      </c>
      <c r="AD28" s="48">
        <v>0</v>
      </c>
      <c r="AE28" s="60">
        <f t="shared" si="14"/>
        <v>164.36740621060881</v>
      </c>
      <c r="AF28" s="48">
        <v>1.4554853615247845</v>
      </c>
      <c r="AG28" s="48">
        <v>117.27605094904543</v>
      </c>
      <c r="AH28" s="48">
        <v>0</v>
      </c>
      <c r="AI28" s="48">
        <v>111.41224840159315</v>
      </c>
      <c r="AJ28" s="60">
        <f t="shared" si="15"/>
        <v>162.3066082278832</v>
      </c>
      <c r="AK28" s="48">
        <v>752.14636193444142</v>
      </c>
      <c r="AL28" s="63">
        <v>0.27805066863803579</v>
      </c>
      <c r="AN28" s="33">
        <v>2041</v>
      </c>
      <c r="AO28" s="48">
        <v>183.58684352660839</v>
      </c>
      <c r="AP28" s="48">
        <v>0.96199999999999997</v>
      </c>
      <c r="AQ28" s="60">
        <f t="shared" si="16"/>
        <v>267.45136477867578</v>
      </c>
      <c r="AR28" s="48">
        <v>2.8684206823893734</v>
      </c>
      <c r="AS28" s="48">
        <v>191.02819675198629</v>
      </c>
      <c r="AT28" s="48">
        <v>0</v>
      </c>
      <c r="AU28" s="48">
        <v>181.47678691438696</v>
      </c>
      <c r="AV28" s="60">
        <f t="shared" si="17"/>
        <v>264.37741073132543</v>
      </c>
      <c r="AW28" s="48">
        <v>1248.2567651933732</v>
      </c>
      <c r="AX28" s="63">
        <v>0.51637981314520209</v>
      </c>
    </row>
    <row r="29" spans="3:50" x14ac:dyDescent="0.35">
      <c r="C29" s="50">
        <v>2042</v>
      </c>
      <c r="D29" s="47">
        <f t="shared" si="5"/>
        <v>74.972438348891771</v>
      </c>
      <c r="E29" s="47">
        <f t="shared" si="0"/>
        <v>32.39813506325288</v>
      </c>
      <c r="F29" s="60">
        <f t="shared" si="1"/>
        <v>151.33013187807785</v>
      </c>
      <c r="G29" s="64">
        <f t="shared" si="2"/>
        <v>7.8187954614523214E-2</v>
      </c>
      <c r="H29" s="47">
        <f t="shared" si="3"/>
        <v>165.22818059908755</v>
      </c>
      <c r="I29" s="47">
        <f t="shared" si="4"/>
        <v>169.39957786108545</v>
      </c>
      <c r="J29" s="60">
        <f t="shared" si="6"/>
        <v>739.44928739883051</v>
      </c>
      <c r="K29" s="65">
        <f t="shared" si="7"/>
        <v>0.2358389637689276</v>
      </c>
      <c r="L29" s="56">
        <f t="shared" si="8"/>
        <v>268.23405408830706</v>
      </c>
      <c r="M29" s="56">
        <f t="shared" si="9"/>
        <v>272.39442625889086</v>
      </c>
      <c r="N29" s="57">
        <f t="shared" si="10"/>
        <v>1211.2358706412533</v>
      </c>
      <c r="O29" s="59">
        <f t="shared" si="11"/>
        <v>0.43798664696574563</v>
      </c>
      <c r="R29" s="33">
        <v>2042</v>
      </c>
      <c r="S29" s="48">
        <v>50.454301782015364</v>
      </c>
      <c r="T29" s="48">
        <v>0.27200000000000002</v>
      </c>
      <c r="U29" s="60">
        <f t="shared" si="12"/>
        <v>74.972438348891771</v>
      </c>
      <c r="V29" s="48">
        <v>2.9620765240991824</v>
      </c>
      <c r="W29" s="48">
        <v>21.803016143732201</v>
      </c>
      <c r="X29" s="61">
        <f t="shared" si="13"/>
        <v>32.39813506325288</v>
      </c>
      <c r="Y29" s="48">
        <v>151.33013187807785</v>
      </c>
      <c r="Z29" s="62">
        <v>7.8187954614523214E-2</v>
      </c>
      <c r="AA29" s="34"/>
      <c r="AB29" s="33">
        <v>2042</v>
      </c>
      <c r="AC29" s="48">
        <v>111.19382896478687</v>
      </c>
      <c r="AD29" s="48">
        <v>0</v>
      </c>
      <c r="AE29" s="60">
        <f t="shared" si="14"/>
        <v>165.22818059908755</v>
      </c>
      <c r="AF29" s="48">
        <v>1.4574664682876406</v>
      </c>
      <c r="AG29" s="48">
        <v>120.00111551696516</v>
      </c>
      <c r="AH29" s="48">
        <v>0</v>
      </c>
      <c r="AI29" s="48">
        <v>114.00105974111689</v>
      </c>
      <c r="AJ29" s="60">
        <f t="shared" si="15"/>
        <v>169.39957786108545</v>
      </c>
      <c r="AK29" s="48">
        <v>739.44928739883051</v>
      </c>
      <c r="AL29" s="63">
        <v>0.2358389637689276</v>
      </c>
      <c r="AN29" s="33">
        <v>2042</v>
      </c>
      <c r="AO29" s="48">
        <v>180.51382896478685</v>
      </c>
      <c r="AP29" s="48">
        <v>1.9239999999999999</v>
      </c>
      <c r="AQ29" s="60">
        <f t="shared" si="16"/>
        <v>268.23405408830706</v>
      </c>
      <c r="AR29" s="48">
        <v>2.8733624080478104</v>
      </c>
      <c r="AS29" s="48">
        <v>192.96172649542137</v>
      </c>
      <c r="AT29" s="48">
        <v>0</v>
      </c>
      <c r="AU29" s="48">
        <v>183.3136401706503</v>
      </c>
      <c r="AV29" s="60">
        <f t="shared" si="17"/>
        <v>272.39442625889086</v>
      </c>
      <c r="AW29" s="48">
        <v>1211.2358706412533</v>
      </c>
      <c r="AX29" s="63">
        <v>0.43798664696574563</v>
      </c>
    </row>
    <row r="30" spans="3:50" x14ac:dyDescent="0.35">
      <c r="C30" s="50">
        <v>2043</v>
      </c>
      <c r="D30" s="47">
        <f t="shared" si="5"/>
        <v>74.048682775432837</v>
      </c>
      <c r="E30" s="47">
        <f t="shared" si="0"/>
        <v>29.711108583033145</v>
      </c>
      <c r="F30" s="60">
        <f t="shared" si="1"/>
        <v>133.26675820207663</v>
      </c>
      <c r="G30" s="64">
        <f t="shared" si="2"/>
        <v>9.9014191965237475E-2</v>
      </c>
      <c r="H30" s="47">
        <f t="shared" si="3"/>
        <v>166.05245676202836</v>
      </c>
      <c r="I30" s="47">
        <f t="shared" si="4"/>
        <v>176.23561957630614</v>
      </c>
      <c r="J30" s="60">
        <f t="shared" si="6"/>
        <v>738.74394366164699</v>
      </c>
      <c r="K30" s="65">
        <f t="shared" si="7"/>
        <v>0.19362725889981938</v>
      </c>
      <c r="L30" s="56">
        <f t="shared" si="8"/>
        <v>268.93588818581918</v>
      </c>
      <c r="M30" s="56">
        <f t="shared" si="9"/>
        <v>280.69881607934963</v>
      </c>
      <c r="N30" s="57">
        <f t="shared" si="10"/>
        <v>1199.7148379021087</v>
      </c>
      <c r="O30" s="59">
        <f t="shared" si="11"/>
        <v>0.35959348078628928</v>
      </c>
      <c r="R30" s="33">
        <v>2043</v>
      </c>
      <c r="S30" s="48">
        <v>48.85553015909678</v>
      </c>
      <c r="T30" s="48">
        <v>0.40800000000000003</v>
      </c>
      <c r="U30" s="60">
        <f t="shared" si="12"/>
        <v>74.048682775432837</v>
      </c>
      <c r="V30" s="48">
        <v>2.9564514787425189</v>
      </c>
      <c r="W30" s="48">
        <v>19.602670932590268</v>
      </c>
      <c r="X30" s="61">
        <f t="shared" si="13"/>
        <v>29.711108583033145</v>
      </c>
      <c r="Y30" s="48">
        <v>133.26675820207663</v>
      </c>
      <c r="Z30" s="62">
        <v>9.9014191965237475E-2</v>
      </c>
      <c r="AA30" s="34"/>
      <c r="AB30" s="33">
        <v>2043</v>
      </c>
      <c r="AC30" s="48">
        <v>109.55739528726504</v>
      </c>
      <c r="AD30" s="48">
        <v>0</v>
      </c>
      <c r="AE30" s="60">
        <f t="shared" si="14"/>
        <v>166.05245676202836</v>
      </c>
      <c r="AF30" s="48">
        <v>1.4577118119757495</v>
      </c>
      <c r="AG30" s="48">
        <v>122.39578931619326</v>
      </c>
      <c r="AH30" s="48">
        <v>0</v>
      </c>
      <c r="AI30" s="48">
        <v>116.27599985038358</v>
      </c>
      <c r="AJ30" s="60">
        <f t="shared" si="15"/>
        <v>176.23561957630614</v>
      </c>
      <c r="AK30" s="48">
        <v>738.74394366164699</v>
      </c>
      <c r="AL30" s="63">
        <v>0.19362725889981938</v>
      </c>
      <c r="AN30" s="33">
        <v>2043</v>
      </c>
      <c r="AO30" s="48">
        <v>177.43739528726499</v>
      </c>
      <c r="AP30" s="48">
        <v>2.8860000000000001</v>
      </c>
      <c r="AQ30" s="60">
        <f t="shared" si="16"/>
        <v>268.93588818581918</v>
      </c>
      <c r="AR30" s="48">
        <v>2.8773238646363399</v>
      </c>
      <c r="AS30" s="48">
        <v>194.94556910090139</v>
      </c>
      <c r="AT30" s="48">
        <v>0</v>
      </c>
      <c r="AU30" s="48">
        <v>185.1982906458563</v>
      </c>
      <c r="AV30" s="60">
        <f t="shared" si="17"/>
        <v>280.69881607934963</v>
      </c>
      <c r="AW30" s="48">
        <v>1199.7148379021087</v>
      </c>
      <c r="AX30" s="63">
        <v>0.35959348078628928</v>
      </c>
    </row>
    <row r="31" spans="3:50" x14ac:dyDescent="0.35">
      <c r="C31" s="50">
        <v>2044</v>
      </c>
      <c r="D31" s="47">
        <f t="shared" si="5"/>
        <v>74.293822217318791</v>
      </c>
      <c r="E31" s="47">
        <f t="shared" si="0"/>
        <v>26.861276052479862</v>
      </c>
      <c r="F31" s="60">
        <f t="shared" si="1"/>
        <v>115.1733789825268</v>
      </c>
      <c r="G31" s="64">
        <f t="shared" si="2"/>
        <v>0.11984042931595174</v>
      </c>
      <c r="H31" s="47">
        <f t="shared" si="3"/>
        <v>166.84889858261181</v>
      </c>
      <c r="I31" s="47">
        <f t="shared" si="4"/>
        <v>185.54262787649995</v>
      </c>
      <c r="J31" s="60">
        <f t="shared" si="6"/>
        <v>742.99714684930336</v>
      </c>
      <c r="K31" s="65">
        <f t="shared" si="7"/>
        <v>0.15141555403071119</v>
      </c>
      <c r="L31" s="56">
        <f t="shared" si="8"/>
        <v>269.56378790896122</v>
      </c>
      <c r="M31" s="56">
        <f t="shared" si="9"/>
        <v>293.45154671751868</v>
      </c>
      <c r="N31" s="57">
        <f t="shared" si="10"/>
        <v>1202.675751482027</v>
      </c>
      <c r="O31" s="59">
        <f t="shared" si="11"/>
        <v>0.28120031460683287</v>
      </c>
      <c r="R31" s="33">
        <v>2044</v>
      </c>
      <c r="S31" s="48">
        <v>48.056144347637506</v>
      </c>
      <c r="T31" s="48">
        <v>0.54400000000000004</v>
      </c>
      <c r="U31" s="60">
        <f t="shared" si="12"/>
        <v>74.293822217318791</v>
      </c>
      <c r="V31" s="48">
        <v>2.9516490031491656</v>
      </c>
      <c r="W31" s="48">
        <v>17.374921908901307</v>
      </c>
      <c r="X31" s="61">
        <f t="shared" si="13"/>
        <v>26.861276052479862</v>
      </c>
      <c r="Y31" s="48">
        <v>115.1733789825268</v>
      </c>
      <c r="Z31" s="62">
        <v>0.11984042931595174</v>
      </c>
      <c r="AA31" s="34"/>
      <c r="AB31" s="33">
        <v>2044</v>
      </c>
      <c r="AC31" s="48">
        <v>107.92438072544348</v>
      </c>
      <c r="AD31" s="48">
        <v>0</v>
      </c>
      <c r="AE31" s="60">
        <f t="shared" si="14"/>
        <v>166.84889858261181</v>
      </c>
      <c r="AF31" s="48">
        <v>1.4564375456458656</v>
      </c>
      <c r="AG31" s="48">
        <v>126.33285743380122</v>
      </c>
      <c r="AH31" s="48">
        <v>0</v>
      </c>
      <c r="AI31" s="48">
        <v>120.01621456211116</v>
      </c>
      <c r="AJ31" s="60">
        <f t="shared" si="15"/>
        <v>185.54262787649995</v>
      </c>
      <c r="AK31" s="48">
        <v>742.99714684930336</v>
      </c>
      <c r="AL31" s="63">
        <v>0.15141555403071119</v>
      </c>
      <c r="AN31" s="33">
        <v>2044</v>
      </c>
      <c r="AO31" s="48">
        <v>174.36438072544345</v>
      </c>
      <c r="AP31" s="48">
        <v>3.8479999999999999</v>
      </c>
      <c r="AQ31" s="60">
        <f t="shared" si="16"/>
        <v>269.56378790896122</v>
      </c>
      <c r="AR31" s="48">
        <v>2.8659043531982991</v>
      </c>
      <c r="AS31" s="48">
        <v>199.80622695431921</v>
      </c>
      <c r="AT31" s="48">
        <v>0</v>
      </c>
      <c r="AU31" s="48">
        <v>189.81591560660326</v>
      </c>
      <c r="AV31" s="60">
        <f t="shared" si="17"/>
        <v>293.45154671751868</v>
      </c>
      <c r="AW31" s="48">
        <v>1202.675751482027</v>
      </c>
      <c r="AX31" s="63">
        <v>0.28120031460683287</v>
      </c>
    </row>
    <row r="32" spans="3:50" x14ac:dyDescent="0.35">
      <c r="C32" s="94">
        <v>2045</v>
      </c>
      <c r="D32" s="47">
        <f t="shared" si="5"/>
        <v>74.519147763769951</v>
      </c>
      <c r="E32" s="47">
        <f t="shared" si="0"/>
        <v>23.31212491560213</v>
      </c>
      <c r="F32" s="60">
        <f t="shared" si="1"/>
        <v>97.033684711627288</v>
      </c>
      <c r="G32" s="64">
        <f t="shared" si="2"/>
        <v>0.140666666666666</v>
      </c>
      <c r="H32" s="47">
        <f t="shared" si="3"/>
        <v>170.18587655426401</v>
      </c>
      <c r="I32" s="47">
        <f t="shared" si="4"/>
        <v>197.06779939286696</v>
      </c>
      <c r="J32" s="60">
        <f t="shared" si="6"/>
        <v>751.17188434937225</v>
      </c>
      <c r="K32" s="65">
        <f t="shared" si="7"/>
        <v>0.109203849161603</v>
      </c>
      <c r="L32" s="56">
        <f t="shared" si="8"/>
        <v>274.95506366714039</v>
      </c>
      <c r="M32" s="56">
        <f t="shared" si="9"/>
        <v>311.12955415472305</v>
      </c>
      <c r="N32" s="57">
        <f t="shared" si="10"/>
        <v>1220.6094212160851</v>
      </c>
      <c r="O32" s="59">
        <f t="shared" si="11"/>
        <v>0.20280714842737643</v>
      </c>
      <c r="R32" s="35">
        <v>2045</v>
      </c>
      <c r="S32" s="48">
        <v>47.256758536178218</v>
      </c>
      <c r="T32" s="48">
        <v>0.68</v>
      </c>
      <c r="U32" s="60">
        <f t="shared" si="12"/>
        <v>74.519147763769951</v>
      </c>
      <c r="V32" s="48">
        <v>2.9475009601418796</v>
      </c>
      <c r="W32" s="48">
        <v>14.783521969335263</v>
      </c>
      <c r="X32" s="61">
        <f t="shared" si="13"/>
        <v>23.31212491560213</v>
      </c>
      <c r="Y32" s="48">
        <v>97.033684711627288</v>
      </c>
      <c r="Z32" s="62">
        <v>0.140666666666666</v>
      </c>
      <c r="AA32" s="34"/>
      <c r="AB32" s="35">
        <v>2045</v>
      </c>
      <c r="AC32" s="48">
        <v>107.92438072544348</v>
      </c>
      <c r="AD32" s="48">
        <v>0</v>
      </c>
      <c r="AE32" s="60">
        <f t="shared" si="14"/>
        <v>170.18587655426401</v>
      </c>
      <c r="AF32" s="48">
        <v>1.4487681746155909</v>
      </c>
      <c r="AG32" s="48">
        <v>131.54916965540463</v>
      </c>
      <c r="AH32" s="48">
        <v>0</v>
      </c>
      <c r="AI32" s="48">
        <v>124.97171117263439</v>
      </c>
      <c r="AJ32" s="60">
        <f t="shared" si="15"/>
        <v>197.06779939286696</v>
      </c>
      <c r="AK32" s="48">
        <v>751.17188434937225</v>
      </c>
      <c r="AL32" s="63">
        <v>0.109203849161603</v>
      </c>
      <c r="AN32" s="35">
        <v>2045</v>
      </c>
      <c r="AO32" s="48">
        <v>174.36438072544345</v>
      </c>
      <c r="AP32" s="48">
        <v>4.8099999999999996</v>
      </c>
      <c r="AQ32" s="60">
        <f t="shared" si="16"/>
        <v>274.95506366714039</v>
      </c>
      <c r="AR32" s="48">
        <v>2.802556649464552</v>
      </c>
      <c r="AS32" s="48">
        <v>207.68910309246351</v>
      </c>
      <c r="AT32" s="48">
        <v>0</v>
      </c>
      <c r="AU32" s="48">
        <v>197.30464793784031</v>
      </c>
      <c r="AV32" s="60">
        <f t="shared" si="17"/>
        <v>311.12955415472305</v>
      </c>
      <c r="AW32" s="48">
        <v>1220.6094212160851</v>
      </c>
      <c r="AX32" s="63">
        <v>0.20280714842737643</v>
      </c>
    </row>
    <row r="33" spans="10:14" x14ac:dyDescent="0.35">
      <c r="J33" s="36"/>
      <c r="N33" s="36"/>
    </row>
    <row r="34" spans="10:14" ht="16" customHeight="1" x14ac:dyDescent="0.35">
      <c r="J34" s="36"/>
      <c r="N34" s="36"/>
    </row>
  </sheetData>
  <mergeCells count="3">
    <mergeCell ref="D8:G8"/>
    <mergeCell ref="H8:K8"/>
    <mergeCell ref="L8:O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5220-1A95-9C48-BE47-026AFFEB33AB}">
  <sheetPr>
    <tabColor theme="0" tint="-4.9989318521683403E-2"/>
  </sheetPr>
  <dimension ref="A1:GZ6"/>
  <sheetViews>
    <sheetView zoomScaleNormal="100" workbookViewId="0"/>
  </sheetViews>
  <sheetFormatPr defaultColWidth="11.453125" defaultRowHeight="14.5" x14ac:dyDescent="0.35"/>
  <cols>
    <col min="2" max="2" width="11.6328125" bestFit="1" customWidth="1"/>
    <col min="4" max="4" width="32.6328125" customWidth="1"/>
    <col min="5" max="5" width="37.36328125" customWidth="1"/>
  </cols>
  <sheetData>
    <row r="1" spans="1:208" s="13" customFormat="1" ht="21" x14ac:dyDescent="0.5">
      <c r="A1" s="11" t="s">
        <v>71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row>
    <row r="3" spans="1:208" x14ac:dyDescent="0.35">
      <c r="B3" s="39" t="s">
        <v>51</v>
      </c>
      <c r="C3" s="39" t="s">
        <v>52</v>
      </c>
      <c r="D3" s="39" t="s">
        <v>50</v>
      </c>
      <c r="E3" s="39" t="s">
        <v>56</v>
      </c>
      <c r="F3" s="39" t="s">
        <v>57</v>
      </c>
    </row>
    <row r="4" spans="1:208" x14ac:dyDescent="0.35">
      <c r="B4" t="s">
        <v>55</v>
      </c>
      <c r="C4" t="s">
        <v>132</v>
      </c>
      <c r="D4" t="s">
        <v>54</v>
      </c>
      <c r="E4" s="38" t="s">
        <v>61</v>
      </c>
      <c r="F4" t="s">
        <v>62</v>
      </c>
    </row>
    <row r="5" spans="1:208" ht="43.5" x14ac:dyDescent="0.35">
      <c r="B5" t="s">
        <v>55</v>
      </c>
      <c r="C5" t="s">
        <v>131</v>
      </c>
      <c r="D5" t="s">
        <v>112</v>
      </c>
      <c r="E5" s="38" t="s">
        <v>114</v>
      </c>
      <c r="F5" t="s">
        <v>113</v>
      </c>
    </row>
    <row r="6" spans="1:208" x14ac:dyDescent="0.35">
      <c r="B6" t="s">
        <v>53</v>
      </c>
      <c r="D6" t="s">
        <v>60</v>
      </c>
      <c r="E6" s="38" t="s">
        <v>59</v>
      </c>
      <c r="F6"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2b8bedc-0fcb-47cf-97d0-3e95d67c491f" xsi:nil="true"/>
    <test xmlns="b48abb86-6b75-4cc9-8ac7-293f3cb026c9" xsi:nil="true"/>
    <_ip_UnifiedCompliancePolicyProperties xmlns="http://schemas.microsoft.com/sharepoint/v3" xsi:nil="true"/>
    <lcf76f155ced4ddcb4097134ff3c332f xmlns="b48abb86-6b75-4cc9-8ac7-293f3cb026c9">
      <Terms xmlns="http://schemas.microsoft.com/office/infopath/2007/PartnerControls"/>
    </lcf76f155ced4ddcb4097134ff3c332f>
    <Workingon xmlns="b48abb86-6b75-4cc9-8ac7-293f3cb026c9">
      <UserInfo>
        <DisplayName/>
        <AccountId xsi:nil="true"/>
        <AccountType/>
      </UserInfo>
    </Working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5B365957C7CB40992C2FD98AC36155" ma:contentTypeVersion="21" ma:contentTypeDescription="Create a new document." ma:contentTypeScope="" ma:versionID="856c54db37803a61818da05f1926e1b4">
  <xsd:schema xmlns:xsd="http://www.w3.org/2001/XMLSchema" xmlns:xs="http://www.w3.org/2001/XMLSchema" xmlns:p="http://schemas.microsoft.com/office/2006/metadata/properties" xmlns:ns1="http://schemas.microsoft.com/sharepoint/v3" xmlns:ns2="b48abb86-6b75-4cc9-8ac7-293f3cb026c9" xmlns:ns3="b2b8bedc-0fcb-47cf-97d0-3e95d67c491f" targetNamespace="http://schemas.microsoft.com/office/2006/metadata/properties" ma:root="true" ma:fieldsID="adee9f8d9203460234800317c1d17fa4" ns1:_="" ns2:_="" ns3:_="">
    <xsd:import namespace="http://schemas.microsoft.com/sharepoint/v3"/>
    <xsd:import namespace="b48abb86-6b75-4cc9-8ac7-293f3cb026c9"/>
    <xsd:import namespace="b2b8bedc-0fcb-47cf-97d0-3e95d67c49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Workingon" minOccurs="0"/>
                <xsd:element ref="ns2:test"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abb86-6b75-4cc9-8ac7-293f3cb02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Workingon" ma:index="18" nillable="true" ma:displayName="Working on" ma:description="Who is working on the document" ma:format="Dropdown" ma:list="UserInfo" ma:SharePointGroup="0" ma:internalName="Working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 ma:index="19" nillable="true" ma:displayName="test" ma:format="Dropdown" ma:internalName="test">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5d88ab5-8cf0-45ea-9ae7-0517292233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b8bedc-0fcb-47cf-97d0-3e95d67c49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a55c05a-23b9-47f8-b20a-12e0714192d7}" ma:internalName="TaxCatchAll" ma:showField="CatchAllData" ma:web="b2b8bedc-0fcb-47cf-97d0-3e95d67c4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675CDB-0367-4C27-A886-613C366A7492}">
  <ds:schemaRefs>
    <ds:schemaRef ds:uri="http://schemas.microsoft.com/office/2006/metadata/properties"/>
    <ds:schemaRef ds:uri="http://purl.org/dc/dcmitype/"/>
    <ds:schemaRef ds:uri="b2b8bedc-0fcb-47cf-97d0-3e95d67c491f"/>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b48abb86-6b75-4cc9-8ac7-293f3cb026c9"/>
    <ds:schemaRef ds:uri="http://schemas.microsoft.com/sharepoint/v3"/>
  </ds:schemaRefs>
</ds:datastoreItem>
</file>

<file path=customXml/itemProps2.xml><?xml version="1.0" encoding="utf-8"?>
<ds:datastoreItem xmlns:ds="http://schemas.openxmlformats.org/officeDocument/2006/customXml" ds:itemID="{FDDB0F16-0151-416B-9819-1444A7892684}">
  <ds:schemaRefs>
    <ds:schemaRef ds:uri="http://schemas.microsoft.com/sharepoint/v3/contenttype/forms"/>
  </ds:schemaRefs>
</ds:datastoreItem>
</file>

<file path=customXml/itemProps3.xml><?xml version="1.0" encoding="utf-8"?>
<ds:datastoreItem xmlns:ds="http://schemas.openxmlformats.org/officeDocument/2006/customXml" ds:itemID="{0FAD7137-6480-44C7-94B3-D8B8B7A83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abb86-6b75-4cc9-8ac7-293f3cb026c9"/>
    <ds:schemaRef ds:uri="b2b8bedc-0fcb-47cf-97d0-3e95d67c4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Cover</vt:lpstr>
      <vt:lpstr>Result Summary</vt:lpstr>
      <vt:lpstr>Calculations - 4hr</vt:lpstr>
      <vt:lpstr>Calculations - 8hr</vt:lpstr>
      <vt:lpstr>Inputs</vt:lpstr>
      <vt:lpstr>References</vt:lpstr>
      <vt:lpstr>'Calculations - 4hr'!discount_rate</vt:lpstr>
      <vt:lpstr>'Calculations - 8hr'!discount_rate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Schlag</dc:creator>
  <cp:keywords/>
  <dc:description/>
  <cp:lastModifiedBy>Tara Hamilton</cp:lastModifiedBy>
  <cp:revision/>
  <dcterms:created xsi:type="dcterms:W3CDTF">2023-05-12T03:32:39Z</dcterms:created>
  <dcterms:modified xsi:type="dcterms:W3CDTF">2026-06-04T15:54:00Z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{B6F9854B-14B1-457C-84CF-6A15FDC67B00}</vt:lpwstr>
  </property>
  <property fmtid="{D5CDD505-2E9C-101B-9397-08002B2CF9AE}" pid="3" name="ContentTypeId">
    <vt:lpwstr>0x010100685B365957C7CB40992C2FD98AC36155</vt:lpwstr>
  </property>
  <property fmtid="{D5CDD505-2E9C-101B-9397-08002B2CF9AE}" pid="4" name="MediaServiceImageTags">
    <vt:lpwstr/>
  </property>
</Properties>
</file>