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CPUC-VDIFS\DEM-User-Profiles\MF6\Archives\Desktop\"/>
    </mc:Choice>
  </mc:AlternateContent>
  <xr:revisionPtr revIDLastSave="0" documentId="13_ncr:1_{4E2B340A-DB9B-43CA-8CBC-D346EBB414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shboard" sheetId="19" r:id="rId1"/>
    <sheet name="Final_Output" sheetId="39" r:id="rId2"/>
    <sheet name="Output" sheetId="35" r:id="rId3"/>
    <sheet name="Sep_Profiles" sheetId="23" r:id="rId4"/>
    <sheet name="Storage" sheetId="14" r:id="rId5"/>
    <sheet name="PSH" sheetId="15" r:id="rId6"/>
    <sheet name="Hydro" sheetId="16" r:id="rId7"/>
    <sheet name="Managed_load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Storage!$A$1:$H$139</definedName>
    <definedName name="Balancing_Authority">[1]Choices!$A$2:$A$41</definedName>
    <definedName name="Boolean">[1]Choices!$AG$2:$AG$3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>[4]Lists!#REF!</definedName>
    <definedName name="DeliverabilityStatusOptions">[5]Lists!$B$36:$B$37</definedName>
    <definedName name="Draft2016EFC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>[6]Lists!$B$11:$B$21</definedName>
    <definedName name="LSEs">[2]DataValidation!$A$2:$A$22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>#REF!</definedName>
    <definedName name="RAM_Auction_Round">[1]Choices!$AX$2:$AX$6</definedName>
    <definedName name="raw_data">#REF!</definedName>
    <definedName name="Reporting_LSE">[1]Choices!$J$2:$J$5</definedName>
    <definedName name="Resource_Designation">[7]Lists!$A$6:$A$8</definedName>
    <definedName name="Resource_ID">'[8]ID and Local Area'!$A$2:$A$1008</definedName>
    <definedName name="ResourceIDs">[2]DataValidation!$X$2:$X$1235</definedName>
    <definedName name="RMR">'[8]ID and Local Area'!$F$22:$F$23</definedName>
    <definedName name="SchedulingID">#REF!</definedName>
    <definedName name="sds">[5]Lists!$B$11:$B$21</definedName>
    <definedName name="solver_adj" localSheetId="0" hidden="1">Dashboard!$F$36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ng" localSheetId="0" hidden="1">1</definedName>
    <definedName name="solver_eng" localSheetId="3" hidden="1">2</definedName>
    <definedName name="solver_est" localSheetId="0" hidden="1">1</definedName>
    <definedName name="solver_est" localSheetId="3" hidden="1">1</definedName>
    <definedName name="solver_itr" localSheetId="0" hidden="1">2147483647</definedName>
    <definedName name="solver_itr" localSheetId="3" hidden="1">2147483647</definedName>
    <definedName name="solver_lhs1" localSheetId="0" hidden="1">Dashboard!$D$36</definedName>
    <definedName name="solver_lhs2" localSheetId="0" hidden="1">Dashboard!$E$36</definedName>
    <definedName name="solver_lhs3" localSheetId="0" hidden="1">Dashboard!$F$36</definedName>
    <definedName name="solver_lhs4" localSheetId="0" hidden="1">Dashboard!$E$36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od" localSheetId="0" hidden="1">2147483647</definedName>
    <definedName name="solver_nod" localSheetId="3" hidden="1">2147483647</definedName>
    <definedName name="solver_num" localSheetId="0" hidden="1">3</definedName>
    <definedName name="solver_num" localSheetId="3" hidden="1">0</definedName>
    <definedName name="solver_nwt" localSheetId="0" hidden="1">1</definedName>
    <definedName name="solver_nwt" localSheetId="3" hidden="1">1</definedName>
    <definedName name="solver_opt" localSheetId="0" hidden="1">Dashboard!$G$36</definedName>
    <definedName name="solver_opt" localSheetId="3" hidden="1">Sep_Profiles!$AD$18</definedName>
    <definedName name="solver_pre" localSheetId="0" hidden="1">0.000001</definedName>
    <definedName name="solver_pre" localSheetId="3" hidden="1">0.000001</definedName>
    <definedName name="solver_rbv" localSheetId="0" hidden="1">2</definedName>
    <definedName name="solver_rbv" localSheetId="3" hidden="1">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0</definedName>
    <definedName name="solver_rhs2" localSheetId="0" hidden="1">0</definedName>
    <definedName name="solver_rhs3" localSheetId="0" hidden="1">"integer"</definedName>
    <definedName name="solver_rhs4" localSheetId="0" hidden="1">0</definedName>
    <definedName name="solver_rlx" localSheetId="0" hidden="1">2</definedName>
    <definedName name="solver_rlx" localSheetId="3" hidden="1">2</definedName>
    <definedName name="solver_rsd" localSheetId="0" hidden="1">0</definedName>
    <definedName name="solver_rsd" localSheetId="3" hidden="1">0</definedName>
    <definedName name="solver_scl" localSheetId="0" hidden="1">2</definedName>
    <definedName name="solver_scl" localSheetId="3" hidden="1">1</definedName>
    <definedName name="solver_sho" localSheetId="0" hidden="1">2</definedName>
    <definedName name="solver_sho" localSheetId="3" hidden="1">2</definedName>
    <definedName name="solver_ssz" localSheetId="0" hidden="1">0</definedName>
    <definedName name="solver_ssz" localSheetId="3" hidden="1">100</definedName>
    <definedName name="solver_tim" localSheetId="0" hidden="1">2147483647</definedName>
    <definedName name="solver_tim" localSheetId="3" hidden="1">2147483647</definedName>
    <definedName name="solver_tol" localSheetId="0" hidden="1">0.01</definedName>
    <definedName name="solver_tol" localSheetId="3" hidden="1">0.01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solver_ver" localSheetId="0" hidden="1">3</definedName>
    <definedName name="solver_ver" localSheetId="3" hidden="1">3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[9]Lists!$A$2:$A$3</definedName>
    <definedName name="TACCalcOptions">[10]Lists!$B$32:$B$34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9" l="1"/>
  <c r="M2" i="14" l="1"/>
  <c r="AA15" i="23"/>
  <c r="X29" i="19" l="1"/>
  <c r="Y29" i="19"/>
  <c r="G36" i="19"/>
  <c r="X30" i="19" l="1"/>
  <c r="Y30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Z29" i="19"/>
  <c r="AA29" i="19"/>
  <c r="AB29" i="19"/>
  <c r="AC29" i="19"/>
  <c r="W22" i="35" l="1"/>
  <c r="V23" i="39" s="1"/>
  <c r="Z25" i="19" s="1"/>
  <c r="K25" i="35"/>
  <c r="Y11" i="39" s="1"/>
  <c r="AC13" i="19" s="1"/>
  <c r="W25" i="35"/>
  <c r="Y23" i="39" s="1"/>
  <c r="AC25" i="19" s="1"/>
  <c r="V25" i="35"/>
  <c r="Y22" i="39" s="1"/>
  <c r="AC24" i="19" s="1"/>
  <c r="U25" i="35"/>
  <c r="Y21" i="39" s="1"/>
  <c r="AC23" i="19" s="1"/>
  <c r="T25" i="35"/>
  <c r="Y20" i="39" s="1"/>
  <c r="AC22" i="19" s="1"/>
  <c r="S25" i="35"/>
  <c r="Y19" i="39" s="1"/>
  <c r="AC21" i="19" s="1"/>
  <c r="R25" i="35"/>
  <c r="Y18" i="39" s="1"/>
  <c r="AC20" i="19" s="1"/>
  <c r="Q25" i="35"/>
  <c r="Y17" i="39" s="1"/>
  <c r="AC19" i="19" s="1"/>
  <c r="P25" i="35"/>
  <c r="Y16" i="39" s="1"/>
  <c r="AC18" i="19" s="1"/>
  <c r="O25" i="35"/>
  <c r="Y15" i="39" s="1"/>
  <c r="AC17" i="19" s="1"/>
  <c r="N25" i="35"/>
  <c r="Y14" i="39" s="1"/>
  <c r="AC16" i="19" s="1"/>
  <c r="M25" i="35"/>
  <c r="Y13" i="39" s="1"/>
  <c r="AC15" i="19" s="1"/>
  <c r="L25" i="35"/>
  <c r="Y12" i="39" s="1"/>
  <c r="AC14" i="19" s="1"/>
  <c r="J25" i="35"/>
  <c r="Y10" i="39" s="1"/>
  <c r="AC12" i="19" s="1"/>
  <c r="I25" i="35"/>
  <c r="Y9" i="39" s="1"/>
  <c r="AC11" i="19" s="1"/>
  <c r="H25" i="35"/>
  <c r="Y8" i="39" s="1"/>
  <c r="AC10" i="19" s="1"/>
  <c r="G25" i="35"/>
  <c r="Y7" i="39" s="1"/>
  <c r="AC9" i="19" s="1"/>
  <c r="F25" i="35"/>
  <c r="Y6" i="39" s="1"/>
  <c r="AC8" i="19" s="1"/>
  <c r="E25" i="35"/>
  <c r="Y5" i="39" s="1"/>
  <c r="AC7" i="19" s="1"/>
  <c r="D25" i="35"/>
  <c r="Y4" i="39" s="1"/>
  <c r="AC6" i="19" s="1"/>
  <c r="C25" i="35"/>
  <c r="Y3" i="39" s="1"/>
  <c r="AC5" i="19" s="1"/>
  <c r="B25" i="35"/>
  <c r="Y2" i="39" s="1"/>
  <c r="AC4" i="19" s="1"/>
  <c r="W24" i="35"/>
  <c r="X23" i="39" s="1"/>
  <c r="AB25" i="19" s="1"/>
  <c r="V24" i="35"/>
  <c r="X22" i="39" s="1"/>
  <c r="AB24" i="19" s="1"/>
  <c r="U24" i="35"/>
  <c r="X21" i="39" s="1"/>
  <c r="AB23" i="19" s="1"/>
  <c r="T24" i="35"/>
  <c r="X20" i="39" s="1"/>
  <c r="AB22" i="19" s="1"/>
  <c r="S24" i="35"/>
  <c r="X19" i="39" s="1"/>
  <c r="AB21" i="19" s="1"/>
  <c r="R24" i="35"/>
  <c r="X18" i="39" s="1"/>
  <c r="AB20" i="19" s="1"/>
  <c r="Q24" i="35"/>
  <c r="X17" i="39" s="1"/>
  <c r="AB19" i="19" s="1"/>
  <c r="P24" i="35"/>
  <c r="X16" i="39" s="1"/>
  <c r="AB18" i="19" s="1"/>
  <c r="O24" i="35"/>
  <c r="X15" i="39" s="1"/>
  <c r="AB17" i="19" s="1"/>
  <c r="N24" i="35"/>
  <c r="X14" i="39" s="1"/>
  <c r="AB16" i="19" s="1"/>
  <c r="M24" i="35"/>
  <c r="X13" i="39" s="1"/>
  <c r="AB15" i="19" s="1"/>
  <c r="L24" i="35"/>
  <c r="X12" i="39" s="1"/>
  <c r="AB14" i="19" s="1"/>
  <c r="K24" i="35"/>
  <c r="X11" i="39" s="1"/>
  <c r="AB13" i="19" s="1"/>
  <c r="J24" i="35"/>
  <c r="X10" i="39" s="1"/>
  <c r="AB12" i="19" s="1"/>
  <c r="I24" i="35"/>
  <c r="X9" i="39" s="1"/>
  <c r="AB11" i="19" s="1"/>
  <c r="H24" i="35"/>
  <c r="X8" i="39" s="1"/>
  <c r="AB10" i="19" s="1"/>
  <c r="G24" i="35"/>
  <c r="X7" i="39" s="1"/>
  <c r="AB9" i="19" s="1"/>
  <c r="F24" i="35"/>
  <c r="X6" i="39" s="1"/>
  <c r="AB8" i="19" s="1"/>
  <c r="E24" i="35"/>
  <c r="X5" i="39" s="1"/>
  <c r="AB7" i="19" s="1"/>
  <c r="D24" i="35"/>
  <c r="X4" i="39" s="1"/>
  <c r="AB6" i="19" s="1"/>
  <c r="C24" i="35"/>
  <c r="X3" i="39" s="1"/>
  <c r="AB5" i="19" s="1"/>
  <c r="B24" i="35"/>
  <c r="X2" i="39" s="1"/>
  <c r="AB4" i="19" s="1"/>
  <c r="W23" i="35"/>
  <c r="W23" i="39" s="1"/>
  <c r="AA25" i="19" s="1"/>
  <c r="V23" i="35"/>
  <c r="W22" i="39" s="1"/>
  <c r="AA24" i="19" s="1"/>
  <c r="U23" i="35"/>
  <c r="W21" i="39" s="1"/>
  <c r="AA23" i="19" s="1"/>
  <c r="T23" i="35"/>
  <c r="W20" i="39" s="1"/>
  <c r="AA22" i="19" s="1"/>
  <c r="S23" i="35"/>
  <c r="W19" i="39" s="1"/>
  <c r="AA21" i="19" s="1"/>
  <c r="R23" i="35"/>
  <c r="W18" i="39" s="1"/>
  <c r="AA20" i="19" s="1"/>
  <c r="Q23" i="35"/>
  <c r="W17" i="39" s="1"/>
  <c r="AA19" i="19" s="1"/>
  <c r="P23" i="35"/>
  <c r="W16" i="39" s="1"/>
  <c r="AA18" i="19" s="1"/>
  <c r="O23" i="35"/>
  <c r="W15" i="39" s="1"/>
  <c r="AA17" i="19" s="1"/>
  <c r="N23" i="35"/>
  <c r="W14" i="39" s="1"/>
  <c r="AA16" i="19" s="1"/>
  <c r="M23" i="35"/>
  <c r="W13" i="39" s="1"/>
  <c r="AA15" i="19" s="1"/>
  <c r="L23" i="35"/>
  <c r="W12" i="39" s="1"/>
  <c r="AA14" i="19" s="1"/>
  <c r="K23" i="35"/>
  <c r="W11" i="39" s="1"/>
  <c r="AA13" i="19" s="1"/>
  <c r="J23" i="35"/>
  <c r="W10" i="39" s="1"/>
  <c r="AA12" i="19" s="1"/>
  <c r="I23" i="35"/>
  <c r="W9" i="39" s="1"/>
  <c r="AA11" i="19" s="1"/>
  <c r="H23" i="35"/>
  <c r="W8" i="39" s="1"/>
  <c r="AA10" i="19" s="1"/>
  <c r="G23" i="35"/>
  <c r="W7" i="39" s="1"/>
  <c r="AA9" i="19" s="1"/>
  <c r="F23" i="35"/>
  <c r="W6" i="39" s="1"/>
  <c r="AA8" i="19" s="1"/>
  <c r="E23" i="35"/>
  <c r="W5" i="39" s="1"/>
  <c r="AA7" i="19" s="1"/>
  <c r="D23" i="35"/>
  <c r="W4" i="39" s="1"/>
  <c r="AA6" i="19" s="1"/>
  <c r="C23" i="35"/>
  <c r="W3" i="39" s="1"/>
  <c r="AA5" i="19" s="1"/>
  <c r="B23" i="35"/>
  <c r="W2" i="39" s="1"/>
  <c r="AA4" i="19" s="1"/>
  <c r="V22" i="35"/>
  <c r="V22" i="39" s="1"/>
  <c r="Z24" i="19" s="1"/>
  <c r="U22" i="35"/>
  <c r="V21" i="39" s="1"/>
  <c r="Z23" i="19" s="1"/>
  <c r="T22" i="35"/>
  <c r="V20" i="39" s="1"/>
  <c r="Z22" i="19" s="1"/>
  <c r="S22" i="35"/>
  <c r="V19" i="39" s="1"/>
  <c r="Z21" i="19" s="1"/>
  <c r="R22" i="35"/>
  <c r="V18" i="39" s="1"/>
  <c r="Z20" i="19" s="1"/>
  <c r="Q22" i="35"/>
  <c r="V17" i="39" s="1"/>
  <c r="Z19" i="19" s="1"/>
  <c r="P22" i="35"/>
  <c r="V16" i="39" s="1"/>
  <c r="Z18" i="19" s="1"/>
  <c r="O22" i="35"/>
  <c r="V15" i="39" s="1"/>
  <c r="Z17" i="19" s="1"/>
  <c r="N22" i="35"/>
  <c r="V14" i="39" s="1"/>
  <c r="Z16" i="19" s="1"/>
  <c r="M22" i="35"/>
  <c r="V13" i="39" s="1"/>
  <c r="Z15" i="19" s="1"/>
  <c r="L22" i="35"/>
  <c r="V12" i="39" s="1"/>
  <c r="Z14" i="19" s="1"/>
  <c r="K22" i="35"/>
  <c r="V11" i="39" s="1"/>
  <c r="Z13" i="19" s="1"/>
  <c r="J22" i="35"/>
  <c r="V10" i="39" s="1"/>
  <c r="Z12" i="19" s="1"/>
  <c r="I22" i="35"/>
  <c r="V9" i="39" s="1"/>
  <c r="Z11" i="19" s="1"/>
  <c r="H22" i="35"/>
  <c r="V8" i="39" s="1"/>
  <c r="Z10" i="19" s="1"/>
  <c r="G22" i="35"/>
  <c r="V7" i="39" s="1"/>
  <c r="Z9" i="19" s="1"/>
  <c r="F22" i="35"/>
  <c r="V6" i="39" s="1"/>
  <c r="Z8" i="19" s="1"/>
  <c r="E22" i="35"/>
  <c r="V5" i="39" s="1"/>
  <c r="Z7" i="19" s="1"/>
  <c r="D22" i="35"/>
  <c r="V4" i="39" s="1"/>
  <c r="Z6" i="19" s="1"/>
  <c r="C22" i="35"/>
  <c r="V3" i="39" s="1"/>
  <c r="Z5" i="19" s="1"/>
  <c r="B22" i="35"/>
  <c r="V2" i="39" s="1"/>
  <c r="Z4" i="19" s="1"/>
  <c r="W21" i="35"/>
  <c r="U23" i="39" s="1"/>
  <c r="Y25" i="19" s="1"/>
  <c r="V21" i="35"/>
  <c r="U22" i="39" s="1"/>
  <c r="Y24" i="19" s="1"/>
  <c r="U21" i="35"/>
  <c r="U21" i="39" s="1"/>
  <c r="Y23" i="19" s="1"/>
  <c r="T21" i="35"/>
  <c r="U20" i="39" s="1"/>
  <c r="Y22" i="19" s="1"/>
  <c r="S21" i="35"/>
  <c r="U19" i="39" s="1"/>
  <c r="Y21" i="19" s="1"/>
  <c r="R21" i="35"/>
  <c r="U18" i="39" s="1"/>
  <c r="Y20" i="19" s="1"/>
  <c r="Q21" i="35"/>
  <c r="U17" i="39" s="1"/>
  <c r="Y19" i="19" s="1"/>
  <c r="P21" i="35"/>
  <c r="U16" i="39" s="1"/>
  <c r="Y18" i="19" s="1"/>
  <c r="O21" i="35"/>
  <c r="U15" i="39" s="1"/>
  <c r="Y17" i="19" s="1"/>
  <c r="N21" i="35"/>
  <c r="U14" i="39" s="1"/>
  <c r="Y16" i="19" s="1"/>
  <c r="M21" i="35"/>
  <c r="U13" i="39" s="1"/>
  <c r="Y15" i="19" s="1"/>
  <c r="L21" i="35"/>
  <c r="U12" i="39" s="1"/>
  <c r="Y14" i="19" s="1"/>
  <c r="K21" i="35"/>
  <c r="U11" i="39" s="1"/>
  <c r="Y13" i="19" s="1"/>
  <c r="J21" i="35"/>
  <c r="U10" i="39" s="1"/>
  <c r="Y12" i="19" s="1"/>
  <c r="I21" i="35"/>
  <c r="U9" i="39" s="1"/>
  <c r="Y11" i="19" s="1"/>
  <c r="H21" i="35"/>
  <c r="U8" i="39" s="1"/>
  <c r="Y10" i="19" s="1"/>
  <c r="G21" i="35"/>
  <c r="U7" i="39" s="1"/>
  <c r="Y9" i="19" s="1"/>
  <c r="F21" i="35"/>
  <c r="U6" i="39" s="1"/>
  <c r="Y8" i="19" s="1"/>
  <c r="E21" i="35"/>
  <c r="U5" i="39" s="1"/>
  <c r="Y7" i="19" s="1"/>
  <c r="D21" i="35"/>
  <c r="U4" i="39" s="1"/>
  <c r="Y6" i="19" s="1"/>
  <c r="C21" i="35"/>
  <c r="U3" i="39" s="1"/>
  <c r="Y5" i="19" s="1"/>
  <c r="B21" i="35"/>
  <c r="U2" i="39" s="1"/>
  <c r="Y4" i="19" s="1"/>
  <c r="W20" i="35"/>
  <c r="T23" i="39" s="1"/>
  <c r="X25" i="19" s="1"/>
  <c r="V20" i="35"/>
  <c r="T22" i="39" s="1"/>
  <c r="X24" i="19" s="1"/>
  <c r="U20" i="35"/>
  <c r="T21" i="39" s="1"/>
  <c r="X23" i="19" s="1"/>
  <c r="T20" i="35"/>
  <c r="T20" i="39" s="1"/>
  <c r="X22" i="19" s="1"/>
  <c r="S20" i="35"/>
  <c r="T19" i="39" s="1"/>
  <c r="X21" i="19" s="1"/>
  <c r="R20" i="35"/>
  <c r="T18" i="39" s="1"/>
  <c r="X20" i="19" s="1"/>
  <c r="Q20" i="35"/>
  <c r="T17" i="39" s="1"/>
  <c r="X19" i="19" s="1"/>
  <c r="P20" i="35"/>
  <c r="T16" i="39" s="1"/>
  <c r="X18" i="19" s="1"/>
  <c r="O20" i="35"/>
  <c r="T15" i="39" s="1"/>
  <c r="X17" i="19" s="1"/>
  <c r="N20" i="35"/>
  <c r="T14" i="39" s="1"/>
  <c r="X16" i="19" s="1"/>
  <c r="M20" i="35"/>
  <c r="T13" i="39" s="1"/>
  <c r="X15" i="19" s="1"/>
  <c r="L20" i="35"/>
  <c r="T12" i="39" s="1"/>
  <c r="X14" i="19" s="1"/>
  <c r="K20" i="35"/>
  <c r="T11" i="39" s="1"/>
  <c r="X13" i="19" s="1"/>
  <c r="J20" i="35"/>
  <c r="T10" i="39" s="1"/>
  <c r="X12" i="19" s="1"/>
  <c r="I20" i="35"/>
  <c r="T9" i="39" s="1"/>
  <c r="X11" i="19" s="1"/>
  <c r="H20" i="35"/>
  <c r="T8" i="39" s="1"/>
  <c r="X10" i="19" s="1"/>
  <c r="G20" i="35"/>
  <c r="T7" i="39" s="1"/>
  <c r="X9" i="19" s="1"/>
  <c r="F20" i="35"/>
  <c r="T6" i="39" s="1"/>
  <c r="X8" i="19" s="1"/>
  <c r="E20" i="35"/>
  <c r="T5" i="39" s="1"/>
  <c r="X7" i="19" s="1"/>
  <c r="D20" i="35"/>
  <c r="T4" i="39" s="1"/>
  <c r="X6" i="19" s="1"/>
  <c r="C20" i="35"/>
  <c r="T3" i="39" s="1"/>
  <c r="X5" i="19" s="1"/>
  <c r="B20" i="35"/>
  <c r="T2" i="39" s="1"/>
  <c r="X4" i="19" s="1"/>
  <c r="W19" i="35"/>
  <c r="S23" i="39" s="1"/>
  <c r="W25" i="19" s="1"/>
  <c r="V19" i="35"/>
  <c r="S22" i="39" s="1"/>
  <c r="W24" i="19" s="1"/>
  <c r="U19" i="35"/>
  <c r="S21" i="39" s="1"/>
  <c r="W23" i="19" s="1"/>
  <c r="T19" i="35"/>
  <c r="S20" i="39" s="1"/>
  <c r="W22" i="19" s="1"/>
  <c r="S19" i="35"/>
  <c r="S19" i="39" s="1"/>
  <c r="W21" i="19" s="1"/>
  <c r="R19" i="35"/>
  <c r="S18" i="39" s="1"/>
  <c r="W20" i="19" s="1"/>
  <c r="Q19" i="35"/>
  <c r="S17" i="39" s="1"/>
  <c r="W19" i="19" s="1"/>
  <c r="P19" i="35"/>
  <c r="S16" i="39" s="1"/>
  <c r="W18" i="19" s="1"/>
  <c r="O19" i="35"/>
  <c r="S15" i="39" s="1"/>
  <c r="W17" i="19" s="1"/>
  <c r="N19" i="35"/>
  <c r="S14" i="39" s="1"/>
  <c r="W16" i="19" s="1"/>
  <c r="M19" i="35"/>
  <c r="S13" i="39" s="1"/>
  <c r="W15" i="19" s="1"/>
  <c r="L19" i="35"/>
  <c r="S12" i="39" s="1"/>
  <c r="W14" i="19" s="1"/>
  <c r="K19" i="35"/>
  <c r="S11" i="39" s="1"/>
  <c r="W13" i="19" s="1"/>
  <c r="J19" i="35"/>
  <c r="S10" i="39" s="1"/>
  <c r="W12" i="19" s="1"/>
  <c r="I19" i="35"/>
  <c r="S9" i="39" s="1"/>
  <c r="W11" i="19" s="1"/>
  <c r="H19" i="35"/>
  <c r="S8" i="39" s="1"/>
  <c r="W10" i="19" s="1"/>
  <c r="G19" i="35"/>
  <c r="S7" i="39" s="1"/>
  <c r="W9" i="19" s="1"/>
  <c r="F19" i="35"/>
  <c r="S6" i="39" s="1"/>
  <c r="W8" i="19" s="1"/>
  <c r="E19" i="35"/>
  <c r="S5" i="39" s="1"/>
  <c r="W7" i="19" s="1"/>
  <c r="D19" i="35"/>
  <c r="S4" i="39" s="1"/>
  <c r="W6" i="19" s="1"/>
  <c r="C19" i="35"/>
  <c r="S3" i="39" s="1"/>
  <c r="W5" i="19" s="1"/>
  <c r="B19" i="35"/>
  <c r="W18" i="35"/>
  <c r="R23" i="39" s="1"/>
  <c r="V25" i="19" s="1"/>
  <c r="V18" i="35"/>
  <c r="R22" i="39" s="1"/>
  <c r="V24" i="19" s="1"/>
  <c r="U18" i="35"/>
  <c r="R21" i="39" s="1"/>
  <c r="V23" i="19" s="1"/>
  <c r="T18" i="35"/>
  <c r="R20" i="39" s="1"/>
  <c r="V22" i="19" s="1"/>
  <c r="S18" i="35"/>
  <c r="R19" i="39" s="1"/>
  <c r="V21" i="19" s="1"/>
  <c r="R18" i="35"/>
  <c r="R18" i="39" s="1"/>
  <c r="V20" i="19" s="1"/>
  <c r="Q18" i="35"/>
  <c r="R17" i="39" s="1"/>
  <c r="V19" i="19" s="1"/>
  <c r="P18" i="35"/>
  <c r="R16" i="39" s="1"/>
  <c r="V18" i="19" s="1"/>
  <c r="O18" i="35"/>
  <c r="R15" i="39" s="1"/>
  <c r="V17" i="19" s="1"/>
  <c r="N18" i="35"/>
  <c r="R14" i="39" s="1"/>
  <c r="V16" i="19" s="1"/>
  <c r="M18" i="35"/>
  <c r="R13" i="39" s="1"/>
  <c r="V15" i="19" s="1"/>
  <c r="L18" i="35"/>
  <c r="R12" i="39" s="1"/>
  <c r="V14" i="19" s="1"/>
  <c r="K18" i="35"/>
  <c r="R11" i="39" s="1"/>
  <c r="V13" i="19" s="1"/>
  <c r="J18" i="35"/>
  <c r="R10" i="39" s="1"/>
  <c r="V12" i="19" s="1"/>
  <c r="I18" i="35"/>
  <c r="R9" i="39" s="1"/>
  <c r="V11" i="19" s="1"/>
  <c r="H18" i="35"/>
  <c r="R8" i="39" s="1"/>
  <c r="V10" i="19" s="1"/>
  <c r="G18" i="35"/>
  <c r="R7" i="39" s="1"/>
  <c r="V9" i="19" s="1"/>
  <c r="F18" i="35"/>
  <c r="R6" i="39" s="1"/>
  <c r="V8" i="19" s="1"/>
  <c r="E18" i="35"/>
  <c r="R5" i="39" s="1"/>
  <c r="V7" i="19" s="1"/>
  <c r="D18" i="35"/>
  <c r="R4" i="39" s="1"/>
  <c r="V6" i="19" s="1"/>
  <c r="C18" i="35"/>
  <c r="R3" i="39" s="1"/>
  <c r="V5" i="19" s="1"/>
  <c r="B18" i="35"/>
  <c r="R2" i="39" s="1"/>
  <c r="V4" i="19" s="1"/>
  <c r="W17" i="35"/>
  <c r="Q23" i="39" s="1"/>
  <c r="U25" i="19" s="1"/>
  <c r="V17" i="35"/>
  <c r="Q22" i="39" s="1"/>
  <c r="U24" i="19" s="1"/>
  <c r="U17" i="35"/>
  <c r="Q21" i="39" s="1"/>
  <c r="U23" i="19" s="1"/>
  <c r="T17" i="35"/>
  <c r="Q20" i="39" s="1"/>
  <c r="U22" i="19" s="1"/>
  <c r="S17" i="35"/>
  <c r="Q19" i="39" s="1"/>
  <c r="U21" i="19" s="1"/>
  <c r="R17" i="35"/>
  <c r="Q18" i="39" s="1"/>
  <c r="U20" i="19" s="1"/>
  <c r="Q17" i="35"/>
  <c r="Q17" i="39" s="1"/>
  <c r="U19" i="19" s="1"/>
  <c r="P17" i="35"/>
  <c r="Q16" i="39" s="1"/>
  <c r="U18" i="19" s="1"/>
  <c r="O17" i="35"/>
  <c r="Q15" i="39" s="1"/>
  <c r="N17" i="35"/>
  <c r="Q14" i="39" s="1"/>
  <c r="U16" i="19" s="1"/>
  <c r="M17" i="35"/>
  <c r="Q13" i="39" s="1"/>
  <c r="U15" i="19" s="1"/>
  <c r="L17" i="35"/>
  <c r="Q12" i="39" s="1"/>
  <c r="U14" i="19" s="1"/>
  <c r="K17" i="35"/>
  <c r="Q11" i="39" s="1"/>
  <c r="U13" i="19" s="1"/>
  <c r="J17" i="35"/>
  <c r="Q10" i="39" s="1"/>
  <c r="U12" i="19" s="1"/>
  <c r="I17" i="35"/>
  <c r="Q9" i="39" s="1"/>
  <c r="U11" i="19" s="1"/>
  <c r="H17" i="35"/>
  <c r="Q8" i="39" s="1"/>
  <c r="U10" i="19" s="1"/>
  <c r="G17" i="35"/>
  <c r="Q7" i="39" s="1"/>
  <c r="U9" i="19" s="1"/>
  <c r="F17" i="35"/>
  <c r="Q6" i="39" s="1"/>
  <c r="U8" i="19" s="1"/>
  <c r="E17" i="35"/>
  <c r="Q5" i="39" s="1"/>
  <c r="U7" i="19" s="1"/>
  <c r="D17" i="35"/>
  <c r="Q4" i="39" s="1"/>
  <c r="U6" i="19" s="1"/>
  <c r="C17" i="35"/>
  <c r="Q3" i="39" s="1"/>
  <c r="U5" i="19" s="1"/>
  <c r="B17" i="35"/>
  <c r="Q2" i="39" s="1"/>
  <c r="U4" i="19" s="1"/>
  <c r="W16" i="35"/>
  <c r="P23" i="39" s="1"/>
  <c r="T25" i="19" s="1"/>
  <c r="V16" i="35"/>
  <c r="P22" i="39" s="1"/>
  <c r="T24" i="19" s="1"/>
  <c r="U16" i="35"/>
  <c r="P21" i="39" s="1"/>
  <c r="T23" i="19" s="1"/>
  <c r="T16" i="35"/>
  <c r="P20" i="39" s="1"/>
  <c r="T22" i="19" s="1"/>
  <c r="S16" i="35"/>
  <c r="P19" i="39" s="1"/>
  <c r="T21" i="19" s="1"/>
  <c r="R16" i="35"/>
  <c r="P18" i="39" s="1"/>
  <c r="T20" i="19" s="1"/>
  <c r="Q16" i="35"/>
  <c r="P17" i="39" s="1"/>
  <c r="T19" i="19" s="1"/>
  <c r="P16" i="35"/>
  <c r="P16" i="39" s="1"/>
  <c r="T18" i="19" s="1"/>
  <c r="O16" i="35"/>
  <c r="P15" i="39" s="1"/>
  <c r="T17" i="19" s="1"/>
  <c r="N16" i="35"/>
  <c r="P14" i="39" s="1"/>
  <c r="T16" i="19" s="1"/>
  <c r="M16" i="35"/>
  <c r="P13" i="39" s="1"/>
  <c r="T15" i="19" s="1"/>
  <c r="L16" i="35"/>
  <c r="P12" i="39" s="1"/>
  <c r="T14" i="19" s="1"/>
  <c r="K16" i="35"/>
  <c r="P11" i="39" s="1"/>
  <c r="T13" i="19" s="1"/>
  <c r="J16" i="35"/>
  <c r="P10" i="39" s="1"/>
  <c r="T12" i="19" s="1"/>
  <c r="I16" i="35"/>
  <c r="P9" i="39" s="1"/>
  <c r="T11" i="19" s="1"/>
  <c r="H16" i="35"/>
  <c r="P8" i="39" s="1"/>
  <c r="T10" i="19" s="1"/>
  <c r="G16" i="35"/>
  <c r="P7" i="39" s="1"/>
  <c r="T9" i="19" s="1"/>
  <c r="F16" i="35"/>
  <c r="P6" i="39" s="1"/>
  <c r="T8" i="19" s="1"/>
  <c r="E16" i="35"/>
  <c r="P5" i="39" s="1"/>
  <c r="T7" i="19" s="1"/>
  <c r="D16" i="35"/>
  <c r="P4" i="39" s="1"/>
  <c r="T6" i="19" s="1"/>
  <c r="C16" i="35"/>
  <c r="P3" i="39" s="1"/>
  <c r="T5" i="19" s="1"/>
  <c r="B16" i="35"/>
  <c r="P2" i="39" s="1"/>
  <c r="T4" i="19" s="1"/>
  <c r="W15" i="35"/>
  <c r="O23" i="39" s="1"/>
  <c r="S25" i="19" s="1"/>
  <c r="V15" i="35"/>
  <c r="O22" i="39" s="1"/>
  <c r="S24" i="19" s="1"/>
  <c r="U15" i="35"/>
  <c r="O21" i="39" s="1"/>
  <c r="S23" i="19" s="1"/>
  <c r="T15" i="35"/>
  <c r="O20" i="39" s="1"/>
  <c r="S22" i="19" s="1"/>
  <c r="S15" i="35"/>
  <c r="O19" i="39" s="1"/>
  <c r="S21" i="19" s="1"/>
  <c r="R15" i="35"/>
  <c r="O18" i="39" s="1"/>
  <c r="S20" i="19" s="1"/>
  <c r="Q15" i="35"/>
  <c r="O17" i="39" s="1"/>
  <c r="S19" i="19" s="1"/>
  <c r="P15" i="35"/>
  <c r="O16" i="39" s="1"/>
  <c r="S18" i="19" s="1"/>
  <c r="O15" i="35"/>
  <c r="O15" i="39" s="1"/>
  <c r="S17" i="19" s="1"/>
  <c r="N15" i="35"/>
  <c r="O14" i="39" s="1"/>
  <c r="S16" i="19" s="1"/>
  <c r="M15" i="35"/>
  <c r="O13" i="39" s="1"/>
  <c r="S15" i="19" s="1"/>
  <c r="L15" i="35"/>
  <c r="O12" i="39" s="1"/>
  <c r="S14" i="19" s="1"/>
  <c r="K15" i="35"/>
  <c r="O11" i="39" s="1"/>
  <c r="S13" i="19" s="1"/>
  <c r="J15" i="35"/>
  <c r="O10" i="39" s="1"/>
  <c r="S12" i="19" s="1"/>
  <c r="I15" i="35"/>
  <c r="O9" i="39" s="1"/>
  <c r="S11" i="19" s="1"/>
  <c r="H15" i="35"/>
  <c r="O8" i="39" s="1"/>
  <c r="S10" i="19" s="1"/>
  <c r="G15" i="35"/>
  <c r="O7" i="39" s="1"/>
  <c r="S9" i="19" s="1"/>
  <c r="F15" i="35"/>
  <c r="O6" i="39" s="1"/>
  <c r="S8" i="19" s="1"/>
  <c r="E15" i="35"/>
  <c r="O5" i="39" s="1"/>
  <c r="S7" i="19" s="1"/>
  <c r="D15" i="35"/>
  <c r="O4" i="39" s="1"/>
  <c r="S6" i="19" s="1"/>
  <c r="C15" i="35"/>
  <c r="O3" i="39" s="1"/>
  <c r="S5" i="19" s="1"/>
  <c r="B15" i="35"/>
  <c r="O2" i="39" s="1"/>
  <c r="S4" i="19" s="1"/>
  <c r="W14" i="35"/>
  <c r="N23" i="39" s="1"/>
  <c r="R25" i="19" s="1"/>
  <c r="V14" i="35"/>
  <c r="N22" i="39" s="1"/>
  <c r="R24" i="19" s="1"/>
  <c r="U14" i="35"/>
  <c r="N21" i="39" s="1"/>
  <c r="R23" i="19" s="1"/>
  <c r="T14" i="35"/>
  <c r="N20" i="39" s="1"/>
  <c r="R22" i="19" s="1"/>
  <c r="S14" i="35"/>
  <c r="N19" i="39" s="1"/>
  <c r="R21" i="19" s="1"/>
  <c r="R14" i="35"/>
  <c r="N18" i="39" s="1"/>
  <c r="R20" i="19" s="1"/>
  <c r="Q14" i="35"/>
  <c r="N17" i="39" s="1"/>
  <c r="R19" i="19" s="1"/>
  <c r="P14" i="35"/>
  <c r="N16" i="39" s="1"/>
  <c r="R18" i="19" s="1"/>
  <c r="O14" i="35"/>
  <c r="N15" i="39" s="1"/>
  <c r="R17" i="19" s="1"/>
  <c r="N14" i="35"/>
  <c r="N14" i="39" s="1"/>
  <c r="R16" i="19" s="1"/>
  <c r="M14" i="35"/>
  <c r="N13" i="39" s="1"/>
  <c r="R15" i="19" s="1"/>
  <c r="L14" i="35"/>
  <c r="N12" i="39" s="1"/>
  <c r="R14" i="19" s="1"/>
  <c r="K14" i="35"/>
  <c r="N11" i="39" s="1"/>
  <c r="R13" i="19" s="1"/>
  <c r="J14" i="35"/>
  <c r="N10" i="39" s="1"/>
  <c r="R12" i="19" s="1"/>
  <c r="I14" i="35"/>
  <c r="N9" i="39" s="1"/>
  <c r="R11" i="19" s="1"/>
  <c r="H14" i="35"/>
  <c r="N8" i="39" s="1"/>
  <c r="R10" i="19" s="1"/>
  <c r="G14" i="35"/>
  <c r="N7" i="39" s="1"/>
  <c r="R9" i="19" s="1"/>
  <c r="F14" i="35"/>
  <c r="N6" i="39" s="1"/>
  <c r="R8" i="19" s="1"/>
  <c r="E14" i="35"/>
  <c r="N5" i="39" s="1"/>
  <c r="R7" i="19" s="1"/>
  <c r="D14" i="35"/>
  <c r="N4" i="39" s="1"/>
  <c r="R6" i="19" s="1"/>
  <c r="C14" i="35"/>
  <c r="N3" i="39" s="1"/>
  <c r="R5" i="19" s="1"/>
  <c r="B14" i="35"/>
  <c r="N2" i="39" s="1"/>
  <c r="R4" i="19" s="1"/>
  <c r="W13" i="35"/>
  <c r="M23" i="39" s="1"/>
  <c r="Q25" i="19" s="1"/>
  <c r="V13" i="35"/>
  <c r="M22" i="39" s="1"/>
  <c r="Q24" i="19" s="1"/>
  <c r="U13" i="35"/>
  <c r="M21" i="39" s="1"/>
  <c r="Q23" i="19" s="1"/>
  <c r="T13" i="35"/>
  <c r="M20" i="39" s="1"/>
  <c r="Q22" i="19" s="1"/>
  <c r="S13" i="35"/>
  <c r="M19" i="39" s="1"/>
  <c r="Q21" i="19" s="1"/>
  <c r="R13" i="35"/>
  <c r="M18" i="39" s="1"/>
  <c r="Q20" i="19" s="1"/>
  <c r="Q13" i="35"/>
  <c r="M17" i="39" s="1"/>
  <c r="Q19" i="19" s="1"/>
  <c r="P13" i="35"/>
  <c r="M16" i="39" s="1"/>
  <c r="Q18" i="19" s="1"/>
  <c r="O13" i="35"/>
  <c r="M15" i="39" s="1"/>
  <c r="Q17" i="19" s="1"/>
  <c r="N13" i="35"/>
  <c r="M14" i="39" s="1"/>
  <c r="Q16" i="19" s="1"/>
  <c r="M13" i="35"/>
  <c r="M13" i="39" s="1"/>
  <c r="Q15" i="19" s="1"/>
  <c r="L13" i="35"/>
  <c r="M12" i="39" s="1"/>
  <c r="Q14" i="19" s="1"/>
  <c r="K13" i="35"/>
  <c r="M11" i="39" s="1"/>
  <c r="Q13" i="19" s="1"/>
  <c r="J13" i="35"/>
  <c r="M10" i="39" s="1"/>
  <c r="Q12" i="19" s="1"/>
  <c r="I13" i="35"/>
  <c r="M9" i="39" s="1"/>
  <c r="Q11" i="19" s="1"/>
  <c r="H13" i="35"/>
  <c r="M8" i="39" s="1"/>
  <c r="Q10" i="19" s="1"/>
  <c r="G13" i="35"/>
  <c r="M7" i="39" s="1"/>
  <c r="Q9" i="19" s="1"/>
  <c r="F13" i="35"/>
  <c r="M6" i="39" s="1"/>
  <c r="Q8" i="19" s="1"/>
  <c r="E13" i="35"/>
  <c r="M5" i="39" s="1"/>
  <c r="Q7" i="19" s="1"/>
  <c r="D13" i="35"/>
  <c r="M4" i="39" s="1"/>
  <c r="Q6" i="19" s="1"/>
  <c r="C13" i="35"/>
  <c r="M3" i="39" s="1"/>
  <c r="Q5" i="19" s="1"/>
  <c r="B13" i="35"/>
  <c r="M2" i="39" s="1"/>
  <c r="Q4" i="19" s="1"/>
  <c r="W12" i="35"/>
  <c r="L23" i="39" s="1"/>
  <c r="P25" i="19" s="1"/>
  <c r="V12" i="35"/>
  <c r="L22" i="39" s="1"/>
  <c r="P24" i="19" s="1"/>
  <c r="U12" i="35"/>
  <c r="L21" i="39" s="1"/>
  <c r="P23" i="19" s="1"/>
  <c r="T12" i="35"/>
  <c r="L20" i="39" s="1"/>
  <c r="P22" i="19" s="1"/>
  <c r="S12" i="35"/>
  <c r="L19" i="39" s="1"/>
  <c r="P21" i="19" s="1"/>
  <c r="R12" i="35"/>
  <c r="L18" i="39" s="1"/>
  <c r="P20" i="19" s="1"/>
  <c r="Q12" i="35"/>
  <c r="L17" i="39" s="1"/>
  <c r="P19" i="19" s="1"/>
  <c r="P12" i="35"/>
  <c r="L16" i="39" s="1"/>
  <c r="P18" i="19" s="1"/>
  <c r="O12" i="35"/>
  <c r="L15" i="39" s="1"/>
  <c r="P17" i="19" s="1"/>
  <c r="N12" i="35"/>
  <c r="L14" i="39" s="1"/>
  <c r="P16" i="19" s="1"/>
  <c r="M12" i="35"/>
  <c r="L13" i="39" s="1"/>
  <c r="P15" i="19" s="1"/>
  <c r="L12" i="35"/>
  <c r="L12" i="39" s="1"/>
  <c r="P14" i="19" s="1"/>
  <c r="K12" i="35"/>
  <c r="L11" i="39" s="1"/>
  <c r="P13" i="19" s="1"/>
  <c r="J12" i="35"/>
  <c r="L10" i="39" s="1"/>
  <c r="P12" i="19" s="1"/>
  <c r="I12" i="35"/>
  <c r="L9" i="39" s="1"/>
  <c r="P11" i="19" s="1"/>
  <c r="H12" i="35"/>
  <c r="L8" i="39" s="1"/>
  <c r="P10" i="19" s="1"/>
  <c r="G12" i="35"/>
  <c r="L7" i="39" s="1"/>
  <c r="P9" i="19" s="1"/>
  <c r="F12" i="35"/>
  <c r="L6" i="39" s="1"/>
  <c r="P8" i="19" s="1"/>
  <c r="E12" i="35"/>
  <c r="L5" i="39" s="1"/>
  <c r="P7" i="19" s="1"/>
  <c r="D12" i="35"/>
  <c r="L4" i="39" s="1"/>
  <c r="P6" i="19" s="1"/>
  <c r="C12" i="35"/>
  <c r="L3" i="39" s="1"/>
  <c r="P5" i="19" s="1"/>
  <c r="B12" i="35"/>
  <c r="L2" i="39" s="1"/>
  <c r="P4" i="19" s="1"/>
  <c r="W11" i="35"/>
  <c r="K23" i="39" s="1"/>
  <c r="O25" i="19" s="1"/>
  <c r="V11" i="35"/>
  <c r="K22" i="39" s="1"/>
  <c r="O24" i="19" s="1"/>
  <c r="U11" i="35"/>
  <c r="K21" i="39" s="1"/>
  <c r="O23" i="19" s="1"/>
  <c r="T11" i="35"/>
  <c r="K20" i="39" s="1"/>
  <c r="O22" i="19" s="1"/>
  <c r="S11" i="35"/>
  <c r="K19" i="39" s="1"/>
  <c r="O21" i="19" s="1"/>
  <c r="R11" i="35"/>
  <c r="K18" i="39" s="1"/>
  <c r="O20" i="19" s="1"/>
  <c r="Q11" i="35"/>
  <c r="K17" i="39" s="1"/>
  <c r="O19" i="19" s="1"/>
  <c r="P11" i="35"/>
  <c r="K16" i="39" s="1"/>
  <c r="O18" i="19" s="1"/>
  <c r="O11" i="35"/>
  <c r="K15" i="39" s="1"/>
  <c r="O17" i="19" s="1"/>
  <c r="N11" i="35"/>
  <c r="K14" i="39" s="1"/>
  <c r="O16" i="19" s="1"/>
  <c r="M11" i="35"/>
  <c r="K13" i="39" s="1"/>
  <c r="O15" i="19" s="1"/>
  <c r="L11" i="35"/>
  <c r="K12" i="39" s="1"/>
  <c r="O14" i="19" s="1"/>
  <c r="K11" i="35"/>
  <c r="K11" i="39" s="1"/>
  <c r="O13" i="19" s="1"/>
  <c r="J11" i="35"/>
  <c r="K10" i="39" s="1"/>
  <c r="O12" i="19" s="1"/>
  <c r="I11" i="35"/>
  <c r="K9" i="39" s="1"/>
  <c r="O11" i="19" s="1"/>
  <c r="H11" i="35"/>
  <c r="K8" i="39" s="1"/>
  <c r="O10" i="19" s="1"/>
  <c r="G11" i="35"/>
  <c r="K7" i="39" s="1"/>
  <c r="O9" i="19" s="1"/>
  <c r="F11" i="35"/>
  <c r="K6" i="39" s="1"/>
  <c r="O8" i="19" s="1"/>
  <c r="E11" i="35"/>
  <c r="K5" i="39" s="1"/>
  <c r="O7" i="19" s="1"/>
  <c r="D11" i="35"/>
  <c r="K4" i="39" s="1"/>
  <c r="O6" i="19" s="1"/>
  <c r="C11" i="35"/>
  <c r="K3" i="39" s="1"/>
  <c r="O5" i="19" s="1"/>
  <c r="B11" i="35"/>
  <c r="W10" i="35"/>
  <c r="J23" i="39" s="1"/>
  <c r="N25" i="19" s="1"/>
  <c r="V10" i="35"/>
  <c r="J22" i="39" s="1"/>
  <c r="N24" i="19" s="1"/>
  <c r="U10" i="35"/>
  <c r="J21" i="39" s="1"/>
  <c r="N23" i="19" s="1"/>
  <c r="T10" i="35"/>
  <c r="J20" i="39" s="1"/>
  <c r="N22" i="19" s="1"/>
  <c r="S10" i="35"/>
  <c r="J19" i="39" s="1"/>
  <c r="N21" i="19" s="1"/>
  <c r="R10" i="35"/>
  <c r="J18" i="39" s="1"/>
  <c r="N20" i="19" s="1"/>
  <c r="Q10" i="35"/>
  <c r="J17" i="39" s="1"/>
  <c r="N19" i="19" s="1"/>
  <c r="P10" i="35"/>
  <c r="J16" i="39" s="1"/>
  <c r="N18" i="19" s="1"/>
  <c r="O10" i="35"/>
  <c r="J15" i="39" s="1"/>
  <c r="N17" i="19" s="1"/>
  <c r="N10" i="35"/>
  <c r="J14" i="39" s="1"/>
  <c r="N16" i="19" s="1"/>
  <c r="M10" i="35"/>
  <c r="J13" i="39" s="1"/>
  <c r="N15" i="19" s="1"/>
  <c r="L10" i="35"/>
  <c r="J12" i="39" s="1"/>
  <c r="N14" i="19" s="1"/>
  <c r="K10" i="35"/>
  <c r="J11" i="39" s="1"/>
  <c r="N13" i="19" s="1"/>
  <c r="J10" i="35"/>
  <c r="J10" i="39" s="1"/>
  <c r="N12" i="19" s="1"/>
  <c r="I10" i="35"/>
  <c r="J9" i="39" s="1"/>
  <c r="N11" i="19" s="1"/>
  <c r="H10" i="35"/>
  <c r="J8" i="39" s="1"/>
  <c r="N10" i="19" s="1"/>
  <c r="G10" i="35"/>
  <c r="J7" i="39" s="1"/>
  <c r="N9" i="19" s="1"/>
  <c r="F10" i="35"/>
  <c r="J6" i="39" s="1"/>
  <c r="N8" i="19" s="1"/>
  <c r="E10" i="35"/>
  <c r="J5" i="39" s="1"/>
  <c r="N7" i="19" s="1"/>
  <c r="D10" i="35"/>
  <c r="J4" i="39" s="1"/>
  <c r="N6" i="19" s="1"/>
  <c r="C10" i="35"/>
  <c r="J3" i="39" s="1"/>
  <c r="N5" i="19" s="1"/>
  <c r="B10" i="35"/>
  <c r="J2" i="39" s="1"/>
  <c r="N4" i="19" s="1"/>
  <c r="W9" i="35"/>
  <c r="I23" i="39" s="1"/>
  <c r="M25" i="19" s="1"/>
  <c r="V9" i="35"/>
  <c r="I22" i="39" s="1"/>
  <c r="M24" i="19" s="1"/>
  <c r="U9" i="35"/>
  <c r="I21" i="39" s="1"/>
  <c r="M23" i="19" s="1"/>
  <c r="T9" i="35"/>
  <c r="I20" i="39" s="1"/>
  <c r="M22" i="19" s="1"/>
  <c r="S9" i="35"/>
  <c r="I19" i="39" s="1"/>
  <c r="M21" i="19" s="1"/>
  <c r="R9" i="35"/>
  <c r="I18" i="39" s="1"/>
  <c r="M20" i="19" s="1"/>
  <c r="Q9" i="35"/>
  <c r="I17" i="39" s="1"/>
  <c r="M19" i="19" s="1"/>
  <c r="P9" i="35"/>
  <c r="I16" i="39" s="1"/>
  <c r="M18" i="19" s="1"/>
  <c r="O9" i="35"/>
  <c r="I15" i="39" s="1"/>
  <c r="M17" i="19" s="1"/>
  <c r="N9" i="35"/>
  <c r="I14" i="39" s="1"/>
  <c r="M16" i="19" s="1"/>
  <c r="M9" i="35"/>
  <c r="I13" i="39" s="1"/>
  <c r="M15" i="19" s="1"/>
  <c r="L9" i="35"/>
  <c r="I12" i="39" s="1"/>
  <c r="M14" i="19" s="1"/>
  <c r="K9" i="35"/>
  <c r="I11" i="39" s="1"/>
  <c r="M13" i="19" s="1"/>
  <c r="J9" i="35"/>
  <c r="I10" i="39" s="1"/>
  <c r="M12" i="19" s="1"/>
  <c r="I9" i="35"/>
  <c r="I9" i="39" s="1"/>
  <c r="M11" i="19" s="1"/>
  <c r="H9" i="35"/>
  <c r="I8" i="39" s="1"/>
  <c r="M10" i="19" s="1"/>
  <c r="G9" i="35"/>
  <c r="I7" i="39" s="1"/>
  <c r="M9" i="19" s="1"/>
  <c r="F9" i="35"/>
  <c r="I6" i="39" s="1"/>
  <c r="M8" i="19" s="1"/>
  <c r="E9" i="35"/>
  <c r="I5" i="39" s="1"/>
  <c r="M7" i="19" s="1"/>
  <c r="D9" i="35"/>
  <c r="I4" i="39" s="1"/>
  <c r="M6" i="19" s="1"/>
  <c r="C9" i="35"/>
  <c r="I3" i="39" s="1"/>
  <c r="M5" i="19" s="1"/>
  <c r="B9" i="35"/>
  <c r="I2" i="39" s="1"/>
  <c r="M4" i="19" s="1"/>
  <c r="W8" i="35"/>
  <c r="H23" i="39" s="1"/>
  <c r="L25" i="19" s="1"/>
  <c r="V8" i="35"/>
  <c r="H22" i="39" s="1"/>
  <c r="L24" i="19" s="1"/>
  <c r="U8" i="35"/>
  <c r="H21" i="39" s="1"/>
  <c r="L23" i="19" s="1"/>
  <c r="T8" i="35"/>
  <c r="H20" i="39" s="1"/>
  <c r="L22" i="19" s="1"/>
  <c r="S8" i="35"/>
  <c r="H19" i="39" s="1"/>
  <c r="L21" i="19" s="1"/>
  <c r="R8" i="35"/>
  <c r="H18" i="39" s="1"/>
  <c r="L20" i="19" s="1"/>
  <c r="Q8" i="35"/>
  <c r="H17" i="39" s="1"/>
  <c r="L19" i="19" s="1"/>
  <c r="P8" i="35"/>
  <c r="H16" i="39" s="1"/>
  <c r="L18" i="19" s="1"/>
  <c r="O8" i="35"/>
  <c r="H15" i="39" s="1"/>
  <c r="L17" i="19" s="1"/>
  <c r="N8" i="35"/>
  <c r="H14" i="39" s="1"/>
  <c r="L16" i="19" s="1"/>
  <c r="M8" i="35"/>
  <c r="H13" i="39" s="1"/>
  <c r="L15" i="19" s="1"/>
  <c r="L8" i="35"/>
  <c r="H12" i="39" s="1"/>
  <c r="L14" i="19" s="1"/>
  <c r="K8" i="35"/>
  <c r="H11" i="39" s="1"/>
  <c r="L13" i="19" s="1"/>
  <c r="J8" i="35"/>
  <c r="H10" i="39" s="1"/>
  <c r="L12" i="19" s="1"/>
  <c r="I8" i="35"/>
  <c r="H9" i="39" s="1"/>
  <c r="L11" i="19" s="1"/>
  <c r="H8" i="35"/>
  <c r="H8" i="39" s="1"/>
  <c r="L10" i="19" s="1"/>
  <c r="G8" i="35"/>
  <c r="H7" i="39" s="1"/>
  <c r="L9" i="19" s="1"/>
  <c r="F8" i="35"/>
  <c r="H6" i="39" s="1"/>
  <c r="L8" i="19" s="1"/>
  <c r="E8" i="35"/>
  <c r="H5" i="39" s="1"/>
  <c r="L7" i="19" s="1"/>
  <c r="D8" i="35"/>
  <c r="H4" i="39" s="1"/>
  <c r="L6" i="19" s="1"/>
  <c r="C8" i="35"/>
  <c r="H3" i="39" s="1"/>
  <c r="L5" i="19" s="1"/>
  <c r="B8" i="35"/>
  <c r="H2" i="39" s="1"/>
  <c r="L4" i="19" s="1"/>
  <c r="W7" i="35"/>
  <c r="G23" i="39" s="1"/>
  <c r="K25" i="19" s="1"/>
  <c r="V7" i="35"/>
  <c r="G22" i="39" s="1"/>
  <c r="K24" i="19" s="1"/>
  <c r="U7" i="35"/>
  <c r="G21" i="39" s="1"/>
  <c r="K23" i="19" s="1"/>
  <c r="T7" i="35"/>
  <c r="G20" i="39" s="1"/>
  <c r="K22" i="19" s="1"/>
  <c r="S7" i="35"/>
  <c r="G19" i="39" s="1"/>
  <c r="K21" i="19" s="1"/>
  <c r="R7" i="35"/>
  <c r="G18" i="39" s="1"/>
  <c r="K20" i="19" s="1"/>
  <c r="Q7" i="35"/>
  <c r="G17" i="39" s="1"/>
  <c r="K19" i="19" s="1"/>
  <c r="P7" i="35"/>
  <c r="G16" i="39" s="1"/>
  <c r="K18" i="19" s="1"/>
  <c r="O7" i="35"/>
  <c r="G15" i="39" s="1"/>
  <c r="K17" i="19" s="1"/>
  <c r="N7" i="35"/>
  <c r="G14" i="39" s="1"/>
  <c r="K16" i="19" s="1"/>
  <c r="M7" i="35"/>
  <c r="G13" i="39" s="1"/>
  <c r="K15" i="19" s="1"/>
  <c r="L7" i="35"/>
  <c r="G12" i="39" s="1"/>
  <c r="K14" i="19" s="1"/>
  <c r="K7" i="35"/>
  <c r="G11" i="39" s="1"/>
  <c r="K13" i="19" s="1"/>
  <c r="J7" i="35"/>
  <c r="G10" i="39" s="1"/>
  <c r="K12" i="19" s="1"/>
  <c r="I7" i="35"/>
  <c r="G9" i="39" s="1"/>
  <c r="K11" i="19" s="1"/>
  <c r="H7" i="35"/>
  <c r="G8" i="39" s="1"/>
  <c r="K10" i="19" s="1"/>
  <c r="G7" i="35"/>
  <c r="G7" i="39" s="1"/>
  <c r="K9" i="19" s="1"/>
  <c r="F7" i="35"/>
  <c r="G6" i="39" s="1"/>
  <c r="K8" i="19" s="1"/>
  <c r="E7" i="35"/>
  <c r="G5" i="39" s="1"/>
  <c r="K7" i="19" s="1"/>
  <c r="D7" i="35"/>
  <c r="G4" i="39" s="1"/>
  <c r="K6" i="19" s="1"/>
  <c r="C7" i="35"/>
  <c r="G3" i="39" s="1"/>
  <c r="K5" i="19" s="1"/>
  <c r="B7" i="35"/>
  <c r="G2" i="39" s="1"/>
  <c r="K4" i="19" s="1"/>
  <c r="W6" i="35"/>
  <c r="F23" i="39" s="1"/>
  <c r="J25" i="19" s="1"/>
  <c r="V6" i="35"/>
  <c r="F22" i="39" s="1"/>
  <c r="J24" i="19" s="1"/>
  <c r="U6" i="35"/>
  <c r="F21" i="39" s="1"/>
  <c r="J23" i="19" s="1"/>
  <c r="T6" i="35"/>
  <c r="F20" i="39" s="1"/>
  <c r="J22" i="19" s="1"/>
  <c r="S6" i="35"/>
  <c r="F19" i="39" s="1"/>
  <c r="J21" i="19" s="1"/>
  <c r="R6" i="35"/>
  <c r="F18" i="39" s="1"/>
  <c r="J20" i="19" s="1"/>
  <c r="Q6" i="35"/>
  <c r="F17" i="39" s="1"/>
  <c r="J19" i="19" s="1"/>
  <c r="P6" i="35"/>
  <c r="F16" i="39" s="1"/>
  <c r="J18" i="19" s="1"/>
  <c r="O6" i="35"/>
  <c r="F15" i="39" s="1"/>
  <c r="J17" i="19" s="1"/>
  <c r="N6" i="35"/>
  <c r="F14" i="39" s="1"/>
  <c r="J16" i="19" s="1"/>
  <c r="M6" i="35"/>
  <c r="F13" i="39" s="1"/>
  <c r="J15" i="19" s="1"/>
  <c r="L6" i="35"/>
  <c r="F12" i="39" s="1"/>
  <c r="J14" i="19" s="1"/>
  <c r="K6" i="35"/>
  <c r="F11" i="39" s="1"/>
  <c r="J13" i="19" s="1"/>
  <c r="J6" i="35"/>
  <c r="F10" i="39" s="1"/>
  <c r="J12" i="19" s="1"/>
  <c r="I6" i="35"/>
  <c r="F9" i="39" s="1"/>
  <c r="J11" i="19" s="1"/>
  <c r="H6" i="35"/>
  <c r="F8" i="39" s="1"/>
  <c r="J10" i="19" s="1"/>
  <c r="G6" i="35"/>
  <c r="F7" i="39" s="1"/>
  <c r="J9" i="19" s="1"/>
  <c r="F6" i="35"/>
  <c r="F6" i="39" s="1"/>
  <c r="J8" i="19" s="1"/>
  <c r="E6" i="35"/>
  <c r="F5" i="39" s="1"/>
  <c r="J7" i="19" s="1"/>
  <c r="D6" i="35"/>
  <c r="F4" i="39" s="1"/>
  <c r="J6" i="19" s="1"/>
  <c r="C6" i="35"/>
  <c r="F3" i="39" s="1"/>
  <c r="J5" i="19" s="1"/>
  <c r="B6" i="35"/>
  <c r="F2" i="39" s="1"/>
  <c r="J4" i="19" s="1"/>
  <c r="W5" i="35"/>
  <c r="E23" i="39" s="1"/>
  <c r="I25" i="19" s="1"/>
  <c r="V5" i="35"/>
  <c r="E22" i="39" s="1"/>
  <c r="I24" i="19" s="1"/>
  <c r="U5" i="35"/>
  <c r="E21" i="39" s="1"/>
  <c r="I23" i="19" s="1"/>
  <c r="T5" i="35"/>
  <c r="E20" i="39" s="1"/>
  <c r="I22" i="19" s="1"/>
  <c r="S5" i="35"/>
  <c r="E19" i="39" s="1"/>
  <c r="I21" i="19" s="1"/>
  <c r="R5" i="35"/>
  <c r="E18" i="39" s="1"/>
  <c r="I20" i="19" s="1"/>
  <c r="Q5" i="35"/>
  <c r="E17" i="39" s="1"/>
  <c r="I19" i="19" s="1"/>
  <c r="P5" i="35"/>
  <c r="E16" i="39" s="1"/>
  <c r="I18" i="19" s="1"/>
  <c r="O5" i="35"/>
  <c r="E15" i="39" s="1"/>
  <c r="I17" i="19" s="1"/>
  <c r="N5" i="35"/>
  <c r="E14" i="39" s="1"/>
  <c r="I16" i="19" s="1"/>
  <c r="M5" i="35"/>
  <c r="E13" i="39" s="1"/>
  <c r="I15" i="19" s="1"/>
  <c r="L5" i="35"/>
  <c r="E12" i="39" s="1"/>
  <c r="I14" i="19" s="1"/>
  <c r="K5" i="35"/>
  <c r="E11" i="39" s="1"/>
  <c r="I13" i="19" s="1"/>
  <c r="J5" i="35"/>
  <c r="E10" i="39" s="1"/>
  <c r="I12" i="19" s="1"/>
  <c r="I5" i="35"/>
  <c r="E9" i="39" s="1"/>
  <c r="I11" i="19" s="1"/>
  <c r="H5" i="35"/>
  <c r="E8" i="39" s="1"/>
  <c r="I10" i="19" s="1"/>
  <c r="G5" i="35"/>
  <c r="E7" i="39" s="1"/>
  <c r="I9" i="19" s="1"/>
  <c r="F5" i="35"/>
  <c r="E6" i="39" s="1"/>
  <c r="I8" i="19" s="1"/>
  <c r="E5" i="35"/>
  <c r="E5" i="39" s="1"/>
  <c r="I7" i="19" s="1"/>
  <c r="D5" i="35"/>
  <c r="E4" i="39" s="1"/>
  <c r="I6" i="19" s="1"/>
  <c r="C5" i="35"/>
  <c r="E3" i="39" s="1"/>
  <c r="I5" i="19" s="1"/>
  <c r="B5" i="35"/>
  <c r="E2" i="39" s="1"/>
  <c r="I4" i="19" s="1"/>
  <c r="W4" i="35"/>
  <c r="D23" i="39" s="1"/>
  <c r="H25" i="19" s="1"/>
  <c r="V4" i="35"/>
  <c r="D22" i="39" s="1"/>
  <c r="H24" i="19" s="1"/>
  <c r="U4" i="35"/>
  <c r="D21" i="39" s="1"/>
  <c r="H23" i="19" s="1"/>
  <c r="T4" i="35"/>
  <c r="D20" i="39" s="1"/>
  <c r="H22" i="19" s="1"/>
  <c r="S4" i="35"/>
  <c r="D19" i="39" s="1"/>
  <c r="H21" i="19" s="1"/>
  <c r="R4" i="35"/>
  <c r="D18" i="39" s="1"/>
  <c r="H20" i="19" s="1"/>
  <c r="Q4" i="35"/>
  <c r="D17" i="39" s="1"/>
  <c r="H19" i="19" s="1"/>
  <c r="P4" i="35"/>
  <c r="D16" i="39" s="1"/>
  <c r="H18" i="19" s="1"/>
  <c r="O4" i="35"/>
  <c r="D15" i="39" s="1"/>
  <c r="H17" i="19" s="1"/>
  <c r="N4" i="35"/>
  <c r="D14" i="39" s="1"/>
  <c r="H16" i="19" s="1"/>
  <c r="M4" i="35"/>
  <c r="D13" i="39" s="1"/>
  <c r="H15" i="19" s="1"/>
  <c r="L4" i="35"/>
  <c r="D12" i="39" s="1"/>
  <c r="H14" i="19" s="1"/>
  <c r="K4" i="35"/>
  <c r="D11" i="39" s="1"/>
  <c r="H13" i="19" s="1"/>
  <c r="J4" i="35"/>
  <c r="D10" i="39" s="1"/>
  <c r="H12" i="19" s="1"/>
  <c r="I4" i="35"/>
  <c r="D9" i="39" s="1"/>
  <c r="H11" i="19" s="1"/>
  <c r="H4" i="35"/>
  <c r="D8" i="39" s="1"/>
  <c r="H10" i="19" s="1"/>
  <c r="G4" i="35"/>
  <c r="D7" i="39" s="1"/>
  <c r="H9" i="19" s="1"/>
  <c r="F4" i="35"/>
  <c r="D6" i="39" s="1"/>
  <c r="H8" i="19" s="1"/>
  <c r="E4" i="35"/>
  <c r="D5" i="39" s="1"/>
  <c r="H7" i="19" s="1"/>
  <c r="D4" i="35"/>
  <c r="D4" i="39" s="1"/>
  <c r="H6" i="19" s="1"/>
  <c r="C4" i="35"/>
  <c r="D3" i="39" s="1"/>
  <c r="H5" i="19" s="1"/>
  <c r="B4" i="35"/>
  <c r="D2" i="39" s="1"/>
  <c r="H4" i="19" s="1"/>
  <c r="W3" i="35"/>
  <c r="C23" i="39" s="1"/>
  <c r="G25" i="19" s="1"/>
  <c r="V3" i="35"/>
  <c r="C22" i="39" s="1"/>
  <c r="G24" i="19" s="1"/>
  <c r="U3" i="35"/>
  <c r="C21" i="39" s="1"/>
  <c r="G23" i="19" s="1"/>
  <c r="T3" i="35"/>
  <c r="C20" i="39" s="1"/>
  <c r="G22" i="19" s="1"/>
  <c r="S3" i="35"/>
  <c r="C19" i="39" s="1"/>
  <c r="G21" i="19" s="1"/>
  <c r="R3" i="35"/>
  <c r="C18" i="39" s="1"/>
  <c r="G20" i="19" s="1"/>
  <c r="Q3" i="35"/>
  <c r="C17" i="39" s="1"/>
  <c r="G19" i="19" s="1"/>
  <c r="P3" i="35"/>
  <c r="C16" i="39" s="1"/>
  <c r="G18" i="19" s="1"/>
  <c r="O3" i="35"/>
  <c r="C15" i="39" s="1"/>
  <c r="G17" i="19" s="1"/>
  <c r="N3" i="35"/>
  <c r="C14" i="39" s="1"/>
  <c r="G16" i="19" s="1"/>
  <c r="M3" i="35"/>
  <c r="C13" i="39" s="1"/>
  <c r="G15" i="19" s="1"/>
  <c r="L3" i="35"/>
  <c r="C12" i="39" s="1"/>
  <c r="G14" i="19" s="1"/>
  <c r="K3" i="35"/>
  <c r="C11" i="39" s="1"/>
  <c r="G13" i="19" s="1"/>
  <c r="J3" i="35"/>
  <c r="C10" i="39" s="1"/>
  <c r="G12" i="19" s="1"/>
  <c r="I3" i="35"/>
  <c r="C9" i="39" s="1"/>
  <c r="G11" i="19" s="1"/>
  <c r="H3" i="35"/>
  <c r="C8" i="39" s="1"/>
  <c r="G10" i="19" s="1"/>
  <c r="G3" i="35"/>
  <c r="C7" i="39" s="1"/>
  <c r="G9" i="19" s="1"/>
  <c r="F3" i="35"/>
  <c r="C6" i="39" s="1"/>
  <c r="G8" i="19" s="1"/>
  <c r="E3" i="35"/>
  <c r="C5" i="39" s="1"/>
  <c r="G7" i="19" s="1"/>
  <c r="D3" i="35"/>
  <c r="C4" i="39" s="1"/>
  <c r="G6" i="19" s="1"/>
  <c r="C3" i="35"/>
  <c r="C3" i="39" s="1"/>
  <c r="G5" i="19" s="1"/>
  <c r="B3" i="35"/>
  <c r="W2" i="35"/>
  <c r="B23" i="39" s="1"/>
  <c r="F25" i="19" s="1"/>
  <c r="V2" i="35"/>
  <c r="B22" i="39" s="1"/>
  <c r="F24" i="19" s="1"/>
  <c r="U2" i="35"/>
  <c r="B21" i="39" s="1"/>
  <c r="F23" i="19" s="1"/>
  <c r="T2" i="35"/>
  <c r="B20" i="39" s="1"/>
  <c r="F22" i="19" s="1"/>
  <c r="S2" i="35"/>
  <c r="B19" i="39" s="1"/>
  <c r="F21" i="19" s="1"/>
  <c r="R2" i="35"/>
  <c r="B18" i="39" s="1"/>
  <c r="F20" i="19" s="1"/>
  <c r="Q2" i="35"/>
  <c r="B17" i="39" s="1"/>
  <c r="F19" i="19" s="1"/>
  <c r="P2" i="35"/>
  <c r="B16" i="39" s="1"/>
  <c r="F18" i="19" s="1"/>
  <c r="O2" i="35"/>
  <c r="B15" i="39" s="1"/>
  <c r="F17" i="19" s="1"/>
  <c r="N2" i="35"/>
  <c r="B14" i="39" s="1"/>
  <c r="F16" i="19" s="1"/>
  <c r="M2" i="35"/>
  <c r="B13" i="39" s="1"/>
  <c r="F15" i="19" s="1"/>
  <c r="L2" i="35"/>
  <c r="B12" i="39" s="1"/>
  <c r="F14" i="19" s="1"/>
  <c r="K2" i="35"/>
  <c r="B11" i="39" s="1"/>
  <c r="F13" i="19" s="1"/>
  <c r="J2" i="35"/>
  <c r="B10" i="39" s="1"/>
  <c r="F12" i="19" s="1"/>
  <c r="I2" i="35"/>
  <c r="B9" i="39" s="1"/>
  <c r="F11" i="19" s="1"/>
  <c r="H2" i="35"/>
  <c r="B8" i="39" s="1"/>
  <c r="F10" i="19" s="1"/>
  <c r="G2" i="35"/>
  <c r="B7" i="39" s="1"/>
  <c r="F9" i="19" s="1"/>
  <c r="F2" i="35"/>
  <c r="B6" i="39" s="1"/>
  <c r="F8" i="19" s="1"/>
  <c r="E2" i="35"/>
  <c r="B5" i="39" s="1"/>
  <c r="F7" i="19" s="1"/>
  <c r="D2" i="35"/>
  <c r="B4" i="39" s="1"/>
  <c r="F6" i="19" s="1"/>
  <c r="C2" i="35"/>
  <c r="B3" i="39" s="1"/>
  <c r="F5" i="19" s="1"/>
  <c r="B2" i="35"/>
  <c r="B2" i="39" s="1"/>
  <c r="F4" i="19" s="1"/>
  <c r="X3" i="35" l="1"/>
  <c r="X11" i="35"/>
  <c r="X19" i="35"/>
  <c r="X25" i="35"/>
  <c r="X18" i="35"/>
  <c r="X10" i="35"/>
  <c r="X9" i="35"/>
  <c r="X24" i="35"/>
  <c r="X16" i="35"/>
  <c r="X8" i="35"/>
  <c r="X17" i="35"/>
  <c r="C2" i="39"/>
  <c r="G4" i="19" s="1"/>
  <c r="X23" i="35"/>
  <c r="X15" i="35"/>
  <c r="X7" i="35"/>
  <c r="K2" i="39"/>
  <c r="O4" i="19" s="1"/>
  <c r="X22" i="35"/>
  <c r="X14" i="35"/>
  <c r="X6" i="35"/>
  <c r="S2" i="39"/>
  <c r="W4" i="19" s="1"/>
  <c r="X2" i="35"/>
  <c r="X21" i="35"/>
  <c r="X13" i="35"/>
  <c r="X5" i="35"/>
  <c r="X20" i="35"/>
  <c r="X12" i="35"/>
  <c r="X4" i="35"/>
  <c r="F29" i="19"/>
  <c r="H28" i="19" l="1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G28" i="19"/>
  <c r="F28" i="19"/>
  <c r="H30" i="19"/>
  <c r="F30" i="19" l="1"/>
  <c r="F31" i="19" s="1"/>
  <c r="S30" i="19"/>
  <c r="S31" i="19" s="1"/>
  <c r="AC30" i="19"/>
  <c r="AC31" i="19" s="1"/>
  <c r="R30" i="19"/>
  <c r="R31" i="19" s="1"/>
  <c r="AB30" i="19"/>
  <c r="AB31" i="19" s="1"/>
  <c r="N30" i="19"/>
  <c r="N31" i="19" s="1"/>
  <c r="T30" i="19"/>
  <c r="T31" i="19" s="1"/>
  <c r="AA30" i="19"/>
  <c r="AA31" i="19" s="1"/>
  <c r="M30" i="19"/>
  <c r="M31" i="19" s="1"/>
  <c r="Z30" i="19"/>
  <c r="Z31" i="19" s="1"/>
  <c r="L30" i="19"/>
  <c r="L31" i="19" s="1"/>
  <c r="V30" i="19"/>
  <c r="V31" i="19" s="1"/>
  <c r="K30" i="19"/>
  <c r="K31" i="19" s="1"/>
  <c r="U30" i="19"/>
  <c r="U31" i="19" s="1"/>
  <c r="J30" i="19"/>
  <c r="J31" i="19" s="1"/>
  <c r="Y31" i="19"/>
  <c r="Q30" i="19"/>
  <c r="Q31" i="19" s="1"/>
  <c r="I30" i="19"/>
  <c r="I31" i="19" s="1"/>
  <c r="X31" i="19"/>
  <c r="P30" i="19"/>
  <c r="P31" i="19" s="1"/>
  <c r="W30" i="19"/>
  <c r="W31" i="19" s="1"/>
  <c r="O30" i="19"/>
  <c r="O31" i="19" s="1"/>
  <c r="G30" i="19"/>
  <c r="G31" i="19" s="1"/>
  <c r="H31" i="19"/>
  <c r="E36" i="19" l="1"/>
</calcChain>
</file>

<file path=xl/sharedStrings.xml><?xml version="1.0" encoding="utf-8"?>
<sst xmlns="http://schemas.openxmlformats.org/spreadsheetml/2006/main" count="142" uniqueCount="51">
  <si>
    <t>Legend</t>
  </si>
  <si>
    <t>User Input</t>
  </si>
  <si>
    <t>Load</t>
  </si>
  <si>
    <t>Imputed Input</t>
  </si>
  <si>
    <t>Obj Function Elements</t>
  </si>
  <si>
    <t>Decision Variable</t>
  </si>
  <si>
    <t>Constraint</t>
  </si>
  <si>
    <t>Storage</t>
  </si>
  <si>
    <t>Biomass/Wood</t>
  </si>
  <si>
    <t>CC</t>
  </si>
  <si>
    <t>Cogen</t>
  </si>
  <si>
    <t>CT</t>
  </si>
  <si>
    <t>DR</t>
  </si>
  <si>
    <t>Geothermal</t>
  </si>
  <si>
    <t>Hydro</t>
  </si>
  <si>
    <t>ICE</t>
  </si>
  <si>
    <t>Nuclear</t>
  </si>
  <si>
    <t>Interchange</t>
  </si>
  <si>
    <t>Biogas</t>
  </si>
  <si>
    <t>SoD PRM</t>
  </si>
  <si>
    <t>Resource Portfolio</t>
  </si>
  <si>
    <t>PRM</t>
  </si>
  <si>
    <t>Hour</t>
  </si>
  <si>
    <t>Unit Category</t>
  </si>
  <si>
    <t>PSH</t>
  </si>
  <si>
    <t>RA Requirement (MW)</t>
  </si>
  <si>
    <t>Total Supply (MW)</t>
  </si>
  <si>
    <t>Short (Long) MW</t>
  </si>
  <si>
    <t>Max Short (Long)</t>
  </si>
  <si>
    <t>Remainning Excess PRM</t>
  </si>
  <si>
    <t>Hour Ending</t>
  </si>
  <si>
    <t>Coal</t>
  </si>
  <si>
    <t>NQC</t>
  </si>
  <si>
    <t>Solar Fixed_Norcal</t>
  </si>
  <si>
    <t>Solar Fixed_Socal</t>
  </si>
  <si>
    <t>Solar Thermal_Socal</t>
  </si>
  <si>
    <t>Solar Tracking_Norcal</t>
  </si>
  <si>
    <t>Solar Tracking_Socal</t>
  </si>
  <si>
    <t>Wind_Norcal</t>
  </si>
  <si>
    <t>Wind_Socal</t>
  </si>
  <si>
    <t>HOUR</t>
  </si>
  <si>
    <t>MANAGED_NET_LOAD</t>
  </si>
  <si>
    <t>Pndcap</t>
  </si>
  <si>
    <t>Total</t>
  </si>
  <si>
    <t>Total NQC</t>
  </si>
  <si>
    <t>Total Energy</t>
  </si>
  <si>
    <t>Solar Thermal_Norcal</t>
  </si>
  <si>
    <t>Total Hourly Energy</t>
  </si>
  <si>
    <t>Total Hourly Energy_12hrs</t>
  </si>
  <si>
    <t xml:space="preserve">                                       
--Objective Function: Maximize Σ PRMs
--Decision Variables: Hourly PRMs
--Constraints: 
--- Integer 
--- Remaining Excess
---Short_Long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</si>
  <si>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_5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</si>
</sst>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0"/>
      <color theme="1"/>
      <name val="Arial Unicode MS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 Unicode MS"/>
    </font>
    <font>
      <b/>
      <sz val="10"/>
      <color theme="1"/>
      <name val="Arial Unicode MS"/>
      <family val="2"/>
    </font>
    <font>
      <b/>
      <sz val="11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9" applyNumberFormat="0" applyAlignment="0" applyProtection="0"/>
    <xf numFmtId="0" fontId="12" fillId="15" borderId="10" applyNumberFormat="0" applyAlignment="0" applyProtection="0"/>
    <xf numFmtId="0" fontId="13" fillId="15" borderId="9" applyNumberFormat="0" applyAlignment="0" applyProtection="0"/>
    <xf numFmtId="0" fontId="14" fillId="0" borderId="11" applyNumberFormat="0" applyFill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0" fontId="1" fillId="17" borderId="13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2" fillId="0" borderId="0"/>
    <xf numFmtId="0" fontId="19" fillId="0" borderId="0" applyNumberFormat="0" applyFont="0" applyFill="0" applyBorder="0" applyAlignment="0" applyProtection="0"/>
    <xf numFmtId="0" fontId="1" fillId="0" borderId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3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9" fontId="0" fillId="3" borderId="1" xfId="1" applyFont="1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0" fontId="2" fillId="7" borderId="1" xfId="0" applyFont="1" applyFill="1" applyBorder="1"/>
    <xf numFmtId="165" fontId="0" fillId="6" borderId="1" xfId="2" applyNumberFormat="1" applyFont="1" applyFill="1" applyBorder="1"/>
    <xf numFmtId="0" fontId="2" fillId="0" borderId="0" xfId="0" applyFont="1"/>
    <xf numFmtId="165" fontId="0" fillId="0" borderId="0" xfId="0" applyNumberFormat="1"/>
    <xf numFmtId="0" fontId="2" fillId="7" borderId="2" xfId="0" applyFont="1" applyFill="1" applyBorder="1"/>
    <xf numFmtId="0" fontId="2" fillId="7" borderId="4" xfId="0" applyFont="1" applyFill="1" applyBorder="1"/>
    <xf numFmtId="0" fontId="2" fillId="7" borderId="3" xfId="0" applyFont="1" applyFill="1" applyBorder="1"/>
    <xf numFmtId="165" fontId="3" fillId="0" borderId="0" xfId="2" applyNumberFormat="1" applyFont="1" applyBorder="1" applyAlignment="1">
      <alignment horizontal="left"/>
    </xf>
    <xf numFmtId="165" fontId="3" fillId="0" borderId="0" xfId="2" applyNumberFormat="1" applyFont="1" applyBorder="1"/>
    <xf numFmtId="0" fontId="2" fillId="10" borderId="0" xfId="0" applyFont="1" applyFill="1" applyAlignment="1">
      <alignment horizontal="center" vertical="center" wrapText="1"/>
    </xf>
    <xf numFmtId="43" fontId="2" fillId="10" borderId="0" xfId="0" applyNumberFormat="1" applyFont="1" applyFill="1" applyAlignment="1">
      <alignment horizontal="center" vertical="center" wrapText="1"/>
    </xf>
    <xf numFmtId="165" fontId="3" fillId="43" borderId="1" xfId="2" applyNumberFormat="1" applyFont="1" applyFill="1" applyBorder="1" applyAlignment="1">
      <alignment horizontal="left"/>
    </xf>
    <xf numFmtId="165" fontId="3" fillId="0" borderId="1" xfId="2" applyNumberFormat="1" applyFont="1" applyBorder="1"/>
    <xf numFmtId="43" fontId="0" fillId="0" borderId="1" xfId="0" applyNumberFormat="1" applyBorder="1" applyAlignment="1">
      <alignment horizontal="centerContinuous"/>
    </xf>
    <xf numFmtId="0" fontId="0" fillId="6" borderId="0" xfId="0" applyFill="1"/>
    <xf numFmtId="0" fontId="0" fillId="42" borderId="0" xfId="0" applyFill="1" applyAlignment="1">
      <alignment horizontal="center" vertical="center" wrapText="1"/>
    </xf>
    <xf numFmtId="0" fontId="0" fillId="42" borderId="1" xfId="0" applyFill="1" applyBorder="1"/>
    <xf numFmtId="165" fontId="1" fillId="42" borderId="1" xfId="2" applyNumberFormat="1" applyFont="1" applyFill="1" applyBorder="1"/>
    <xf numFmtId="0" fontId="0" fillId="42" borderId="0" xfId="0" applyFill="1"/>
    <xf numFmtId="165" fontId="3" fillId="43" borderId="5" xfId="2" applyNumberFormat="1" applyFont="1" applyFill="1" applyBorder="1" applyAlignment="1">
      <alignment horizontal="left"/>
    </xf>
    <xf numFmtId="43" fontId="0" fillId="0" borderId="3" xfId="0" applyNumberFormat="1" applyBorder="1" applyAlignment="1">
      <alignment horizontal="centerContinuous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0" fillId="0" borderId="0" xfId="46" applyNumberFormat="1" applyFont="1"/>
    <xf numFmtId="0" fontId="24" fillId="0" borderId="0" xfId="0" applyFont="1" applyAlignment="1">
      <alignment vertical="center"/>
    </xf>
    <xf numFmtId="0" fontId="2" fillId="44" borderId="0" xfId="0" applyFont="1" applyFill="1"/>
    <xf numFmtId="0" fontId="2" fillId="45" borderId="16" xfId="0" applyFont="1" applyFill="1" applyBorder="1"/>
    <xf numFmtId="0" fontId="0" fillId="46" borderId="0" xfId="0" applyFill="1"/>
    <xf numFmtId="9" fontId="3" fillId="0" borderId="0" xfId="1" applyFont="1" applyBorder="1" applyAlignment="1">
      <alignment horizontal="left"/>
    </xf>
    <xf numFmtId="0" fontId="2" fillId="0" borderId="16" xfId="0" applyFont="1" applyBorder="1"/>
    <xf numFmtId="166" fontId="2" fillId="43" borderId="0" xfId="0" applyNumberFormat="1" applyFont="1" applyFill="1"/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25" fillId="0" borderId="0" xfId="0" applyFont="1"/>
    <xf numFmtId="0" fontId="26" fillId="6" borderId="1" xfId="0" applyFont="1" applyFill="1" applyBorder="1" applyAlignment="1">
      <alignment vertical="top" wrapText="1"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" fillId="0" borderId="0" xfId="0" applyNumberFormat="1" applyFont="1"/>
    <xf numFmtId="2" fontId="2" fillId="0" borderId="0" xfId="0" applyNumberFormat="1" applyFont="1"/>
    <xf numFmtId="2" fontId="2" fillId="0" borderId="0" xfId="1" applyNumberFormat="1" applyFont="1" applyAlignment="1">
      <alignment horizontal="center"/>
    </xf>
    <xf numFmtId="0" fontId="2" fillId="47" borderId="0" xfId="0" applyFont="1" applyFill="1"/>
    <xf numFmtId="0" fontId="2" fillId="47" borderId="0" xfId="0" applyFont="1" applyFill="1" applyAlignment="1">
      <alignment horizontal="center"/>
    </xf>
    <xf numFmtId="4" fontId="29" fillId="0" borderId="0" xfId="0" applyNumberFormat="1" applyFont="1" applyAlignment="1">
      <alignment horizontal="right" vertical="center"/>
    </xf>
  </cellXfs>
  <cellStyles count="8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66" xr:uid="{00000000-0005-0000-0000-00000D000000}"/>
    <cellStyle name="60% - Accent1 3" xfId="63" xr:uid="{00000000-0005-0000-0000-00000E000000}"/>
    <cellStyle name="60% - Accent2" xfId="27" builtinId="36" customBuiltin="1"/>
    <cellStyle name="60% - Accent2 2" xfId="67" xr:uid="{00000000-0005-0000-0000-000010000000}"/>
    <cellStyle name="60% - Accent2 3" xfId="64" xr:uid="{00000000-0005-0000-0000-000011000000}"/>
    <cellStyle name="60% - Accent3" xfId="31" builtinId="40" customBuiltin="1"/>
    <cellStyle name="60% - Accent3 2" xfId="68" xr:uid="{00000000-0005-0000-0000-000013000000}"/>
    <cellStyle name="60% - Accent3 3" xfId="62" xr:uid="{00000000-0005-0000-0000-000014000000}"/>
    <cellStyle name="60% - Accent4" xfId="35" builtinId="44" customBuiltin="1"/>
    <cellStyle name="60% - Accent4 2" xfId="69" xr:uid="{00000000-0005-0000-0000-000016000000}"/>
    <cellStyle name="60% - Accent4 3" xfId="73" xr:uid="{00000000-0005-0000-0000-000017000000}"/>
    <cellStyle name="60% - Accent5" xfId="39" builtinId="48" customBuiltin="1"/>
    <cellStyle name="60% - Accent5 2" xfId="70" xr:uid="{00000000-0005-0000-0000-000019000000}"/>
    <cellStyle name="60% - Accent5 3" xfId="74" xr:uid="{00000000-0005-0000-0000-00001A000000}"/>
    <cellStyle name="60% - Accent6" xfId="43" builtinId="52" customBuiltin="1"/>
    <cellStyle name="60% - Accent6 2" xfId="72" xr:uid="{00000000-0005-0000-0000-00001C000000}"/>
    <cellStyle name="60% - Accent6 3" xfId="75" xr:uid="{00000000-0005-0000-0000-00001D000000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omma 2" xfId="54" xr:uid="{00000000-0005-0000-0000-000028000000}"/>
    <cellStyle name="Comma 2 2" xfId="84" xr:uid="{00000000-0005-0000-0000-000029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65" xr:uid="{00000000-0005-0000-0000-000033000000}"/>
    <cellStyle name="Neutral 3" xfId="61" xr:uid="{00000000-0005-0000-0000-000034000000}"/>
    <cellStyle name="Normal" xfId="0" builtinId="0"/>
    <cellStyle name="Normal 2" xfId="44" xr:uid="{00000000-0005-0000-0000-000036000000}"/>
    <cellStyle name="Normal 2 2" xfId="55" xr:uid="{00000000-0005-0000-0000-000037000000}"/>
    <cellStyle name="Normal 2 3" xfId="49" xr:uid="{00000000-0005-0000-0000-000038000000}"/>
    <cellStyle name="Normal 2 4" xfId="48" xr:uid="{00000000-0005-0000-0000-000039000000}"/>
    <cellStyle name="Normal 2 5" xfId="76" xr:uid="{00000000-0005-0000-0000-00003A000000}"/>
    <cellStyle name="Normal 2 6" xfId="78" xr:uid="{00000000-0005-0000-0000-00003B000000}"/>
    <cellStyle name="Normal 3" xfId="45" xr:uid="{00000000-0005-0000-0000-00003C000000}"/>
    <cellStyle name="Normal 3 2" xfId="56" xr:uid="{00000000-0005-0000-0000-00003D000000}"/>
    <cellStyle name="Normal 3 2 2" xfId="85" xr:uid="{00000000-0005-0000-0000-00003E000000}"/>
    <cellStyle name="Normal 3 3" xfId="79" xr:uid="{00000000-0005-0000-0000-00003F000000}"/>
    <cellStyle name="Normal 4" xfId="50" xr:uid="{00000000-0005-0000-0000-000040000000}"/>
    <cellStyle name="Normal 4 2" xfId="57" xr:uid="{00000000-0005-0000-0000-000041000000}"/>
    <cellStyle name="Normal 4 2 2" xfId="86" xr:uid="{00000000-0005-0000-0000-000042000000}"/>
    <cellStyle name="Normal 4 3" xfId="81" xr:uid="{00000000-0005-0000-0000-000043000000}"/>
    <cellStyle name="Normal 5" xfId="47" xr:uid="{00000000-0005-0000-0000-000044000000}"/>
    <cellStyle name="Normal 5 2" xfId="71" xr:uid="{00000000-0005-0000-0000-000045000000}"/>
    <cellStyle name="Normal 5 3" xfId="77" xr:uid="{00000000-0005-0000-0000-000046000000}"/>
    <cellStyle name="Normal 5 4" xfId="80" xr:uid="{00000000-0005-0000-0000-000047000000}"/>
    <cellStyle name="Normal 6" xfId="51" xr:uid="{00000000-0005-0000-0000-000048000000}"/>
    <cellStyle name="Normal 6 2" xfId="58" xr:uid="{00000000-0005-0000-0000-000049000000}"/>
    <cellStyle name="Note" xfId="17" builtinId="10" customBuiltin="1"/>
    <cellStyle name="Output" xfId="12" builtinId="21" customBuiltin="1"/>
    <cellStyle name="Percent" xfId="1" builtinId="5"/>
    <cellStyle name="Percent 2" xfId="46" xr:uid="{00000000-0005-0000-0000-00004D000000}"/>
    <cellStyle name="Percent 2 2" xfId="59" xr:uid="{00000000-0005-0000-0000-00004E000000}"/>
    <cellStyle name="Percent 3" xfId="53" xr:uid="{00000000-0005-0000-0000-00004F000000}"/>
    <cellStyle name="Percent 3 2" xfId="60" xr:uid="{00000000-0005-0000-0000-000050000000}"/>
    <cellStyle name="Percent 3 2 2" xfId="87" xr:uid="{00000000-0005-0000-0000-000051000000}"/>
    <cellStyle name="Percent 3 3" xfId="83" xr:uid="{00000000-0005-0000-0000-000052000000}"/>
    <cellStyle name="Percent 4" xfId="52" xr:uid="{00000000-0005-0000-0000-000053000000}"/>
    <cellStyle name="Percent 4 2" xfId="82" xr:uid="{00000000-0005-0000-0000-000054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E07D"/>
      <color rgb="FF8FDCFF"/>
      <color rgb="FF22BBFF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elat/AppData/Local/Microsoft/Windows/Temporary%20Internet%20Files/Content.Outlook/WAZU1Z5G/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6/AppData/Local/Microsoft/Windows/INetCache/Content.Outlook/FB4QUM2C/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22A35"/>
      </a:accent1>
      <a:accent2>
        <a:srgbClr val="C2A5B1"/>
      </a:accent2>
      <a:accent3>
        <a:srgbClr val="664618"/>
      </a:accent3>
      <a:accent4>
        <a:srgbClr val="A4D681"/>
      </a:accent4>
      <a:accent5>
        <a:srgbClr val="315A94"/>
      </a:accent5>
      <a:accent6>
        <a:srgbClr val="D17B0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7"/>
  <sheetViews>
    <sheetView tabSelected="1" topLeftCell="C1" zoomScale="60" zoomScaleNormal="60" workbookViewId="0">
      <selection activeCell="F58" sqref="F58"/>
    </sheetView>
  </sheetViews>
  <sheetFormatPr defaultRowHeight="14.5"/>
  <cols>
    <col min="1" max="1" width="18.453125" hidden="1" customWidth="1"/>
    <col min="2" max="2" width="0" hidden="1" customWidth="1"/>
    <col min="3" max="3" width="27.453125" customWidth="1"/>
    <col min="4" max="4" width="29.1796875" customWidth="1"/>
    <col min="5" max="5" width="25.1796875" bestFit="1" customWidth="1"/>
    <col min="6" max="6" width="27.26953125" customWidth="1"/>
    <col min="7" max="7" width="22.453125" customWidth="1"/>
    <col min="8" max="8" width="21.7265625" customWidth="1"/>
    <col min="9" max="9" width="20.453125" customWidth="1"/>
    <col min="10" max="10" width="16.54296875" bestFit="1" customWidth="1"/>
    <col min="11" max="11" width="17.81640625" bestFit="1" customWidth="1"/>
    <col min="12" max="12" width="17.54296875" bestFit="1" customWidth="1"/>
    <col min="13" max="13" width="14.54296875" bestFit="1" customWidth="1"/>
    <col min="14" max="14" width="17.26953125" customWidth="1"/>
    <col min="15" max="15" width="14.26953125" bestFit="1" customWidth="1"/>
    <col min="16" max="16" width="15.453125" bestFit="1" customWidth="1"/>
    <col min="17" max="17" width="13.26953125" bestFit="1" customWidth="1"/>
    <col min="18" max="18" width="15.1796875" bestFit="1" customWidth="1"/>
    <col min="19" max="19" width="13.1796875" bestFit="1" customWidth="1"/>
    <col min="20" max="20" width="12.81640625" customWidth="1"/>
    <col min="21" max="21" width="21.1796875" customWidth="1"/>
    <col min="22" max="22" width="19.1796875" customWidth="1"/>
    <col min="23" max="23" width="12.26953125" customWidth="1"/>
    <col min="24" max="24" width="15" customWidth="1"/>
    <col min="25" max="25" width="12.26953125" customWidth="1"/>
    <col min="26" max="26" width="18.54296875" customWidth="1"/>
    <col min="27" max="27" width="10.81640625" customWidth="1"/>
    <col min="28" max="28" width="20.1796875" customWidth="1"/>
    <col min="29" max="29" width="15.26953125" customWidth="1"/>
  </cols>
  <sheetData>
    <row r="2" spans="1:29" ht="14.5" customHeight="1">
      <c r="D2" s="44" t="s">
        <v>20</v>
      </c>
      <c r="E2" s="7" t="s">
        <v>20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38" t="s">
        <v>22</v>
      </c>
      <c r="Q2" s="3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>
      <c r="D3" s="44"/>
      <c r="E3" s="7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>
        <v>9</v>
      </c>
      <c r="O3" s="7">
        <v>10</v>
      </c>
      <c r="P3" s="7">
        <v>11</v>
      </c>
      <c r="Q3" s="7">
        <v>12</v>
      </c>
      <c r="R3" s="7">
        <v>13</v>
      </c>
      <c r="S3" s="7">
        <v>14</v>
      </c>
      <c r="T3" s="7">
        <v>15</v>
      </c>
      <c r="U3" s="7">
        <v>16</v>
      </c>
      <c r="V3" s="7">
        <v>17</v>
      </c>
      <c r="W3" s="7">
        <v>18</v>
      </c>
      <c r="X3" s="7">
        <v>19</v>
      </c>
      <c r="Y3" s="7">
        <v>20</v>
      </c>
      <c r="Z3" s="7">
        <v>21</v>
      </c>
      <c r="AA3" s="7">
        <v>22</v>
      </c>
      <c r="AB3" s="7">
        <v>23</v>
      </c>
      <c r="AC3" s="7">
        <v>24</v>
      </c>
    </row>
    <row r="4" spans="1:29">
      <c r="D4" s="44"/>
      <c r="E4" s="7" t="s">
        <v>18</v>
      </c>
      <c r="F4" s="8">
        <f>Final_Output!B2</f>
        <v>288</v>
      </c>
      <c r="G4" s="8">
        <f>Final_Output!C2</f>
        <v>288</v>
      </c>
      <c r="H4" s="8">
        <f>Final_Output!D2</f>
        <v>288</v>
      </c>
      <c r="I4" s="8">
        <f>Final_Output!E2</f>
        <v>288</v>
      </c>
      <c r="J4" s="8">
        <f>Final_Output!F2</f>
        <v>288</v>
      </c>
      <c r="K4" s="8">
        <f>Final_Output!G2</f>
        <v>288</v>
      </c>
      <c r="L4" s="8">
        <f>Final_Output!H2</f>
        <v>288</v>
      </c>
      <c r="M4" s="8">
        <f>Final_Output!I2</f>
        <v>288</v>
      </c>
      <c r="N4" s="8">
        <f>Final_Output!J2</f>
        <v>288</v>
      </c>
      <c r="O4" s="8">
        <f>Final_Output!K2</f>
        <v>288</v>
      </c>
      <c r="P4" s="8">
        <f>Final_Output!L2</f>
        <v>288</v>
      </c>
      <c r="Q4" s="8">
        <f>Final_Output!M2</f>
        <v>288</v>
      </c>
      <c r="R4" s="8">
        <f>Final_Output!N2</f>
        <v>288</v>
      </c>
      <c r="S4" s="8">
        <f>Final_Output!O2</f>
        <v>288</v>
      </c>
      <c r="T4" s="8">
        <f>Final_Output!P2</f>
        <v>288</v>
      </c>
      <c r="U4" s="8">
        <f>Final_Output!Q2</f>
        <v>288</v>
      </c>
      <c r="V4" s="8">
        <f>Final_Output!R2</f>
        <v>288</v>
      </c>
      <c r="W4" s="8">
        <f>Final_Output!S2</f>
        <v>288</v>
      </c>
      <c r="X4" s="8">
        <f>Final_Output!T2</f>
        <v>288</v>
      </c>
      <c r="Y4" s="8">
        <f>Final_Output!U2</f>
        <v>288</v>
      </c>
      <c r="Z4" s="8">
        <f>Final_Output!V2</f>
        <v>288</v>
      </c>
      <c r="AA4" s="8">
        <f>Final_Output!W2</f>
        <v>288</v>
      </c>
      <c r="AB4" s="8">
        <f>Final_Output!X2</f>
        <v>288</v>
      </c>
      <c r="AC4" s="8">
        <f>Final_Output!Y2</f>
        <v>288</v>
      </c>
    </row>
    <row r="5" spans="1:29">
      <c r="D5" s="44"/>
      <c r="E5" s="7" t="s">
        <v>8</v>
      </c>
      <c r="F5" s="8">
        <f>Final_Output!B3</f>
        <v>508</v>
      </c>
      <c r="G5" s="8">
        <f>Final_Output!C3</f>
        <v>508</v>
      </c>
      <c r="H5" s="8">
        <f>Final_Output!D3</f>
        <v>508</v>
      </c>
      <c r="I5" s="8">
        <f>Final_Output!E3</f>
        <v>508</v>
      </c>
      <c r="J5" s="8">
        <f>Final_Output!F3</f>
        <v>508</v>
      </c>
      <c r="K5" s="8">
        <f>Final_Output!G3</f>
        <v>508</v>
      </c>
      <c r="L5" s="8">
        <f>Final_Output!H3</f>
        <v>508</v>
      </c>
      <c r="M5" s="8">
        <f>Final_Output!I3</f>
        <v>508</v>
      </c>
      <c r="N5" s="8">
        <f>Final_Output!J3</f>
        <v>508</v>
      </c>
      <c r="O5" s="8">
        <f>Final_Output!K3</f>
        <v>508</v>
      </c>
      <c r="P5" s="8">
        <f>Final_Output!L3</f>
        <v>508</v>
      </c>
      <c r="Q5" s="8">
        <f>Final_Output!M3</f>
        <v>508</v>
      </c>
      <c r="R5" s="8">
        <f>Final_Output!N3</f>
        <v>508</v>
      </c>
      <c r="S5" s="8">
        <f>Final_Output!O3</f>
        <v>508</v>
      </c>
      <c r="T5" s="8">
        <f>Final_Output!P3</f>
        <v>508</v>
      </c>
      <c r="U5" s="8">
        <f>Final_Output!Q3</f>
        <v>508</v>
      </c>
      <c r="V5" s="8">
        <f>Final_Output!R3</f>
        <v>508</v>
      </c>
      <c r="W5" s="8">
        <f>Final_Output!S3</f>
        <v>508</v>
      </c>
      <c r="X5" s="8">
        <f>Final_Output!T3</f>
        <v>508</v>
      </c>
      <c r="Y5" s="8">
        <f>Final_Output!U3</f>
        <v>508</v>
      </c>
      <c r="Z5" s="8">
        <f>Final_Output!V3</f>
        <v>508</v>
      </c>
      <c r="AA5" s="8">
        <f>Final_Output!W3</f>
        <v>508</v>
      </c>
      <c r="AB5" s="8">
        <f>Final_Output!X3</f>
        <v>508</v>
      </c>
      <c r="AC5" s="8">
        <f>Final_Output!Y3</f>
        <v>508</v>
      </c>
    </row>
    <row r="6" spans="1:29">
      <c r="D6" s="44"/>
      <c r="E6" s="7" t="s">
        <v>9</v>
      </c>
      <c r="F6" s="8">
        <f>Final_Output!B4</f>
        <v>16588</v>
      </c>
      <c r="G6" s="8">
        <f>Final_Output!C4</f>
        <v>16588</v>
      </c>
      <c r="H6" s="8">
        <f>Final_Output!D4</f>
        <v>16588</v>
      </c>
      <c r="I6" s="8">
        <f>Final_Output!E4</f>
        <v>16588</v>
      </c>
      <c r="J6" s="8">
        <f>Final_Output!F4</f>
        <v>16588</v>
      </c>
      <c r="K6" s="8">
        <f>Final_Output!G4</f>
        <v>16588</v>
      </c>
      <c r="L6" s="8">
        <f>Final_Output!H4</f>
        <v>16588</v>
      </c>
      <c r="M6" s="8">
        <f>Final_Output!I4</f>
        <v>16588</v>
      </c>
      <c r="N6" s="8">
        <f>Final_Output!J4</f>
        <v>16588</v>
      </c>
      <c r="O6" s="8">
        <f>Final_Output!K4</f>
        <v>16588</v>
      </c>
      <c r="P6" s="8">
        <f>Final_Output!L4</f>
        <v>16588</v>
      </c>
      <c r="Q6" s="8">
        <f>Final_Output!M4</f>
        <v>16588</v>
      </c>
      <c r="R6" s="8">
        <f>Final_Output!N4</f>
        <v>16588</v>
      </c>
      <c r="S6" s="8">
        <f>Final_Output!O4</f>
        <v>16588</v>
      </c>
      <c r="T6" s="8">
        <f>Final_Output!P4</f>
        <v>16588</v>
      </c>
      <c r="U6" s="8">
        <f>Final_Output!Q4</f>
        <v>16588</v>
      </c>
      <c r="V6" s="8">
        <f>Final_Output!R4</f>
        <v>16588</v>
      </c>
      <c r="W6" s="8">
        <f>Final_Output!S4</f>
        <v>16588</v>
      </c>
      <c r="X6" s="8">
        <f>Final_Output!T4</f>
        <v>16588</v>
      </c>
      <c r="Y6" s="8">
        <f>Final_Output!U4</f>
        <v>16588</v>
      </c>
      <c r="Z6" s="8">
        <f>Final_Output!V4</f>
        <v>16588</v>
      </c>
      <c r="AA6" s="8">
        <f>Final_Output!W4</f>
        <v>16588</v>
      </c>
      <c r="AB6" s="8">
        <f>Final_Output!X4</f>
        <v>16588</v>
      </c>
      <c r="AC6" s="8">
        <f>Final_Output!Y4</f>
        <v>16588</v>
      </c>
    </row>
    <row r="7" spans="1:29">
      <c r="D7" s="44"/>
      <c r="E7" s="7" t="s">
        <v>31</v>
      </c>
      <c r="F7" s="8">
        <f>Final_Output!B5</f>
        <v>480</v>
      </c>
      <c r="G7" s="8">
        <f>Final_Output!C5</f>
        <v>480</v>
      </c>
      <c r="H7" s="8">
        <f>Final_Output!D5</f>
        <v>480</v>
      </c>
      <c r="I7" s="8">
        <f>Final_Output!E5</f>
        <v>480</v>
      </c>
      <c r="J7" s="8">
        <f>Final_Output!F5</f>
        <v>480</v>
      </c>
      <c r="K7" s="8">
        <f>Final_Output!G5</f>
        <v>480</v>
      </c>
      <c r="L7" s="8">
        <f>Final_Output!H5</f>
        <v>480</v>
      </c>
      <c r="M7" s="8">
        <f>Final_Output!I5</f>
        <v>480</v>
      </c>
      <c r="N7" s="8">
        <f>Final_Output!J5</f>
        <v>480</v>
      </c>
      <c r="O7" s="8">
        <f>Final_Output!K5</f>
        <v>480</v>
      </c>
      <c r="P7" s="8">
        <f>Final_Output!L5</f>
        <v>480</v>
      </c>
      <c r="Q7" s="8">
        <f>Final_Output!M5</f>
        <v>480</v>
      </c>
      <c r="R7" s="8">
        <f>Final_Output!N5</f>
        <v>480</v>
      </c>
      <c r="S7" s="8">
        <f>Final_Output!O5</f>
        <v>480</v>
      </c>
      <c r="T7" s="8">
        <f>Final_Output!P5</f>
        <v>480</v>
      </c>
      <c r="U7" s="8">
        <f>Final_Output!Q5</f>
        <v>480</v>
      </c>
      <c r="V7" s="8">
        <f>Final_Output!R5</f>
        <v>480</v>
      </c>
      <c r="W7" s="8">
        <f>Final_Output!S5</f>
        <v>480</v>
      </c>
      <c r="X7" s="8">
        <f>Final_Output!T5</f>
        <v>480</v>
      </c>
      <c r="Y7" s="8">
        <f>Final_Output!U5</f>
        <v>480</v>
      </c>
      <c r="Z7" s="8">
        <f>Final_Output!V5</f>
        <v>480</v>
      </c>
      <c r="AA7" s="8">
        <f>Final_Output!W5</f>
        <v>480</v>
      </c>
      <c r="AB7" s="8">
        <f>Final_Output!X5</f>
        <v>480</v>
      </c>
      <c r="AC7" s="8">
        <f>Final_Output!Y5</f>
        <v>480</v>
      </c>
    </row>
    <row r="8" spans="1:29">
      <c r="D8" s="44"/>
      <c r="E8" s="7" t="s">
        <v>10</v>
      </c>
      <c r="F8" s="8">
        <f>Final_Output!B6</f>
        <v>2292</v>
      </c>
      <c r="G8" s="8">
        <f>Final_Output!C6</f>
        <v>2292</v>
      </c>
      <c r="H8" s="8">
        <f>Final_Output!D6</f>
        <v>2292</v>
      </c>
      <c r="I8" s="8">
        <f>Final_Output!E6</f>
        <v>2292</v>
      </c>
      <c r="J8" s="8">
        <f>Final_Output!F6</f>
        <v>2292</v>
      </c>
      <c r="K8" s="8">
        <f>Final_Output!G6</f>
        <v>2292</v>
      </c>
      <c r="L8" s="8">
        <f>Final_Output!H6</f>
        <v>2292</v>
      </c>
      <c r="M8" s="8">
        <f>Final_Output!I6</f>
        <v>2292</v>
      </c>
      <c r="N8" s="8">
        <f>Final_Output!J6</f>
        <v>2292</v>
      </c>
      <c r="O8" s="8">
        <f>Final_Output!K6</f>
        <v>2292</v>
      </c>
      <c r="P8" s="8">
        <f>Final_Output!L6</f>
        <v>2292</v>
      </c>
      <c r="Q8" s="8">
        <f>Final_Output!M6</f>
        <v>2292</v>
      </c>
      <c r="R8" s="8">
        <f>Final_Output!N6</f>
        <v>2292</v>
      </c>
      <c r="S8" s="8">
        <f>Final_Output!O6</f>
        <v>2292</v>
      </c>
      <c r="T8" s="8">
        <f>Final_Output!P6</f>
        <v>2292</v>
      </c>
      <c r="U8" s="8">
        <f>Final_Output!Q6</f>
        <v>2292</v>
      </c>
      <c r="V8" s="8">
        <f>Final_Output!R6</f>
        <v>2292</v>
      </c>
      <c r="W8" s="8">
        <f>Final_Output!S6</f>
        <v>2292</v>
      </c>
      <c r="X8" s="8">
        <f>Final_Output!T6</f>
        <v>2292</v>
      </c>
      <c r="Y8" s="8">
        <f>Final_Output!U6</f>
        <v>2292</v>
      </c>
      <c r="Z8" s="8">
        <f>Final_Output!V6</f>
        <v>2292</v>
      </c>
      <c r="AA8" s="8">
        <f>Final_Output!W6</f>
        <v>2292</v>
      </c>
      <c r="AB8" s="8">
        <f>Final_Output!X6</f>
        <v>2292</v>
      </c>
      <c r="AC8" s="8">
        <f>Final_Output!Y6</f>
        <v>2292</v>
      </c>
    </row>
    <row r="9" spans="1:29">
      <c r="D9" s="44"/>
      <c r="E9" s="7" t="s">
        <v>11</v>
      </c>
      <c r="F9" s="8">
        <f>Final_Output!B7</f>
        <v>8271</v>
      </c>
      <c r="G9" s="8">
        <f>Final_Output!C7</f>
        <v>8271</v>
      </c>
      <c r="H9" s="8">
        <f>Final_Output!D7</f>
        <v>8271</v>
      </c>
      <c r="I9" s="8">
        <f>Final_Output!E7</f>
        <v>8271</v>
      </c>
      <c r="J9" s="8">
        <f>Final_Output!F7</f>
        <v>8271</v>
      </c>
      <c r="K9" s="8">
        <f>Final_Output!G7</f>
        <v>8271</v>
      </c>
      <c r="L9" s="8">
        <f>Final_Output!H7</f>
        <v>8271</v>
      </c>
      <c r="M9" s="8">
        <f>Final_Output!I7</f>
        <v>8271</v>
      </c>
      <c r="N9" s="8">
        <f>Final_Output!J7</f>
        <v>8271</v>
      </c>
      <c r="O9" s="8">
        <f>Final_Output!K7</f>
        <v>8271</v>
      </c>
      <c r="P9" s="8">
        <f>Final_Output!L7</f>
        <v>8271</v>
      </c>
      <c r="Q9" s="8">
        <f>Final_Output!M7</f>
        <v>8271</v>
      </c>
      <c r="R9" s="8">
        <f>Final_Output!N7</f>
        <v>8271</v>
      </c>
      <c r="S9" s="8">
        <f>Final_Output!O7</f>
        <v>8271</v>
      </c>
      <c r="T9" s="8">
        <f>Final_Output!P7</f>
        <v>8271</v>
      </c>
      <c r="U9" s="8">
        <f>Final_Output!Q7</f>
        <v>8271</v>
      </c>
      <c r="V9" s="8">
        <f>Final_Output!R7</f>
        <v>8271</v>
      </c>
      <c r="W9" s="8">
        <f>Final_Output!S7</f>
        <v>8271</v>
      </c>
      <c r="X9" s="8">
        <f>Final_Output!T7</f>
        <v>8271</v>
      </c>
      <c r="Y9" s="8">
        <f>Final_Output!U7</f>
        <v>8271</v>
      </c>
      <c r="Z9" s="8">
        <f>Final_Output!V7</f>
        <v>8271</v>
      </c>
      <c r="AA9" s="8">
        <f>Final_Output!W7</f>
        <v>8271</v>
      </c>
      <c r="AB9" s="8">
        <f>Final_Output!X7</f>
        <v>8271</v>
      </c>
      <c r="AC9" s="8">
        <f>Final_Output!Y7</f>
        <v>8271</v>
      </c>
    </row>
    <row r="10" spans="1:29">
      <c r="D10" s="44"/>
      <c r="E10" s="7" t="s">
        <v>12</v>
      </c>
      <c r="F10" s="8">
        <f>Final_Output!B8</f>
        <v>0</v>
      </c>
      <c r="G10" s="8">
        <f>Final_Output!C8</f>
        <v>0</v>
      </c>
      <c r="H10" s="8">
        <f>Final_Output!D8</f>
        <v>0</v>
      </c>
      <c r="I10" s="8">
        <f>Final_Output!E8</f>
        <v>0</v>
      </c>
      <c r="J10" s="8">
        <f>Final_Output!F8</f>
        <v>0</v>
      </c>
      <c r="K10" s="8">
        <f>Final_Output!G8</f>
        <v>0</v>
      </c>
      <c r="L10" s="8">
        <f>Final_Output!H8</f>
        <v>0</v>
      </c>
      <c r="M10" s="8">
        <f>Final_Output!I8</f>
        <v>0</v>
      </c>
      <c r="N10" s="8">
        <f>Final_Output!J8</f>
        <v>0</v>
      </c>
      <c r="O10" s="8">
        <f>Final_Output!K8</f>
        <v>0</v>
      </c>
      <c r="P10" s="8">
        <f>Final_Output!L8</f>
        <v>0</v>
      </c>
      <c r="Q10" s="8">
        <f>Final_Output!M8</f>
        <v>0</v>
      </c>
      <c r="R10" s="8">
        <f>Final_Output!N8</f>
        <v>0</v>
      </c>
      <c r="S10" s="8">
        <f>Final_Output!O8</f>
        <v>0</v>
      </c>
      <c r="T10" s="8">
        <f>Final_Output!P8</f>
        <v>0</v>
      </c>
      <c r="U10" s="8">
        <f>Final_Output!Q8</f>
        <v>0</v>
      </c>
      <c r="V10" s="8">
        <f>Final_Output!R8</f>
        <v>1942</v>
      </c>
      <c r="W10" s="8">
        <f>Final_Output!S8</f>
        <v>1942</v>
      </c>
      <c r="X10" s="8">
        <f>Final_Output!T8</f>
        <v>1942</v>
      </c>
      <c r="Y10" s="8">
        <f>Final_Output!U8</f>
        <v>1942</v>
      </c>
      <c r="Z10" s="8">
        <f>Final_Output!V8</f>
        <v>1942</v>
      </c>
      <c r="AA10" s="8">
        <f>Final_Output!W8</f>
        <v>0</v>
      </c>
      <c r="AB10" s="8">
        <f>Final_Output!X8</f>
        <v>0</v>
      </c>
      <c r="AC10" s="8">
        <f>Final_Output!Y8</f>
        <v>0</v>
      </c>
    </row>
    <row r="11" spans="1:29">
      <c r="D11" s="44"/>
      <c r="E11" s="7" t="s">
        <v>15</v>
      </c>
      <c r="F11" s="8">
        <f>Final_Output!B9</f>
        <v>255</v>
      </c>
      <c r="G11" s="8">
        <f>Final_Output!C9</f>
        <v>255</v>
      </c>
      <c r="H11" s="8">
        <f>Final_Output!D9</f>
        <v>255</v>
      </c>
      <c r="I11" s="8">
        <f>Final_Output!E9</f>
        <v>255</v>
      </c>
      <c r="J11" s="8">
        <f>Final_Output!F9</f>
        <v>255</v>
      </c>
      <c r="K11" s="8">
        <f>Final_Output!G9</f>
        <v>255</v>
      </c>
      <c r="L11" s="8">
        <f>Final_Output!H9</f>
        <v>255</v>
      </c>
      <c r="M11" s="8">
        <f>Final_Output!I9</f>
        <v>255</v>
      </c>
      <c r="N11" s="8">
        <f>Final_Output!J9</f>
        <v>255</v>
      </c>
      <c r="O11" s="8">
        <f>Final_Output!K9</f>
        <v>255</v>
      </c>
      <c r="P11" s="8">
        <f>Final_Output!L9</f>
        <v>255</v>
      </c>
      <c r="Q11" s="8">
        <f>Final_Output!M9</f>
        <v>255</v>
      </c>
      <c r="R11" s="8">
        <f>Final_Output!N9</f>
        <v>255</v>
      </c>
      <c r="S11" s="8">
        <f>Final_Output!O9</f>
        <v>255</v>
      </c>
      <c r="T11" s="8">
        <f>Final_Output!P9</f>
        <v>255</v>
      </c>
      <c r="U11" s="8">
        <f>Final_Output!Q9</f>
        <v>255</v>
      </c>
      <c r="V11" s="8">
        <f>Final_Output!R9</f>
        <v>255</v>
      </c>
      <c r="W11" s="8">
        <f>Final_Output!S9</f>
        <v>255</v>
      </c>
      <c r="X11" s="8">
        <f>Final_Output!T9</f>
        <v>255</v>
      </c>
      <c r="Y11" s="8">
        <f>Final_Output!U9</f>
        <v>255</v>
      </c>
      <c r="Z11" s="8">
        <f>Final_Output!V9</f>
        <v>255</v>
      </c>
      <c r="AA11" s="8">
        <f>Final_Output!W9</f>
        <v>255</v>
      </c>
      <c r="AB11" s="8">
        <f>Final_Output!X9</f>
        <v>255</v>
      </c>
      <c r="AC11" s="8">
        <f>Final_Output!Y9</f>
        <v>255</v>
      </c>
    </row>
    <row r="12" spans="1:29">
      <c r="D12" s="44"/>
      <c r="E12" s="7" t="s">
        <v>13</v>
      </c>
      <c r="F12" s="8">
        <f>Final_Output!B10</f>
        <v>1479</v>
      </c>
      <c r="G12" s="8">
        <f>Final_Output!C10</f>
        <v>1479</v>
      </c>
      <c r="H12" s="8">
        <f>Final_Output!D10</f>
        <v>1479</v>
      </c>
      <c r="I12" s="8">
        <f>Final_Output!E10</f>
        <v>1479</v>
      </c>
      <c r="J12" s="8">
        <f>Final_Output!F10</f>
        <v>1479</v>
      </c>
      <c r="K12" s="8">
        <f>Final_Output!G10</f>
        <v>1479</v>
      </c>
      <c r="L12" s="8">
        <f>Final_Output!H10</f>
        <v>1479</v>
      </c>
      <c r="M12" s="8">
        <f>Final_Output!I10</f>
        <v>1479</v>
      </c>
      <c r="N12" s="8">
        <f>Final_Output!J10</f>
        <v>1479</v>
      </c>
      <c r="O12" s="8">
        <f>Final_Output!K10</f>
        <v>1479</v>
      </c>
      <c r="P12" s="8">
        <f>Final_Output!L10</f>
        <v>1479</v>
      </c>
      <c r="Q12" s="8">
        <f>Final_Output!M10</f>
        <v>1479</v>
      </c>
      <c r="R12" s="8">
        <f>Final_Output!N10</f>
        <v>1479</v>
      </c>
      <c r="S12" s="8">
        <f>Final_Output!O10</f>
        <v>1479</v>
      </c>
      <c r="T12" s="8">
        <f>Final_Output!P10</f>
        <v>1479</v>
      </c>
      <c r="U12" s="8">
        <f>Final_Output!Q10</f>
        <v>1479</v>
      </c>
      <c r="V12" s="8">
        <f>Final_Output!R10</f>
        <v>1479</v>
      </c>
      <c r="W12" s="8">
        <f>Final_Output!S10</f>
        <v>1479</v>
      </c>
      <c r="X12" s="8">
        <f>Final_Output!T10</f>
        <v>1479</v>
      </c>
      <c r="Y12" s="8">
        <f>Final_Output!U10</f>
        <v>1479</v>
      </c>
      <c r="Z12" s="8">
        <f>Final_Output!V10</f>
        <v>1479</v>
      </c>
      <c r="AA12" s="8">
        <f>Final_Output!W10</f>
        <v>1479</v>
      </c>
      <c r="AB12" s="8">
        <f>Final_Output!X10</f>
        <v>1479</v>
      </c>
      <c r="AC12" s="8">
        <f>Final_Output!Y10</f>
        <v>1479</v>
      </c>
    </row>
    <row r="13" spans="1:29">
      <c r="A13" s="1" t="s">
        <v>0</v>
      </c>
      <c r="D13" s="44"/>
      <c r="E13" s="7" t="s">
        <v>14</v>
      </c>
      <c r="F13" s="8">
        <f>Final_Output!B11</f>
        <v>6265</v>
      </c>
      <c r="G13" s="8">
        <f>Final_Output!C11</f>
        <v>6265</v>
      </c>
      <c r="H13" s="8">
        <f>Final_Output!D11</f>
        <v>6265</v>
      </c>
      <c r="I13" s="8">
        <f>Final_Output!E11</f>
        <v>6265</v>
      </c>
      <c r="J13" s="8">
        <f>Final_Output!F11</f>
        <v>6265</v>
      </c>
      <c r="K13" s="8">
        <f>Final_Output!G11</f>
        <v>6265</v>
      </c>
      <c r="L13" s="8">
        <f>Final_Output!H11</f>
        <v>6265</v>
      </c>
      <c r="M13" s="8">
        <f>Final_Output!I11</f>
        <v>6265</v>
      </c>
      <c r="N13" s="8">
        <f>Final_Output!J11</f>
        <v>6265</v>
      </c>
      <c r="O13" s="8">
        <f>Final_Output!K11</f>
        <v>6265</v>
      </c>
      <c r="P13" s="8">
        <f>Final_Output!L11</f>
        <v>6265</v>
      </c>
      <c r="Q13" s="8">
        <f>Final_Output!M11</f>
        <v>6265</v>
      </c>
      <c r="R13" s="8">
        <f>Final_Output!N11</f>
        <v>6265</v>
      </c>
      <c r="S13" s="8">
        <f>Final_Output!O11</f>
        <v>6265</v>
      </c>
      <c r="T13" s="8">
        <f>Final_Output!P11</f>
        <v>6265</v>
      </c>
      <c r="U13" s="8">
        <f>Final_Output!Q11</f>
        <v>6265</v>
      </c>
      <c r="V13" s="8">
        <f>Final_Output!R11</f>
        <v>6265</v>
      </c>
      <c r="W13" s="8">
        <f>Final_Output!S11</f>
        <v>6265</v>
      </c>
      <c r="X13" s="8">
        <f>Final_Output!T11</f>
        <v>6265</v>
      </c>
      <c r="Y13" s="8">
        <f>Final_Output!U11</f>
        <v>6265</v>
      </c>
      <c r="Z13" s="8">
        <f>Final_Output!V11</f>
        <v>6265</v>
      </c>
      <c r="AA13" s="8">
        <f>Final_Output!W11</f>
        <v>6265</v>
      </c>
      <c r="AB13" s="8">
        <f>Final_Output!X11</f>
        <v>6265</v>
      </c>
      <c r="AC13" s="8">
        <f>Final_Output!Y11</f>
        <v>6265</v>
      </c>
    </row>
    <row r="14" spans="1:29">
      <c r="A14" s="2" t="s">
        <v>1</v>
      </c>
      <c r="D14" s="44"/>
      <c r="E14" s="7" t="s">
        <v>17</v>
      </c>
      <c r="F14" s="8">
        <f>Final_Output!B12</f>
        <v>4000</v>
      </c>
      <c r="G14" s="8">
        <f>Final_Output!C12</f>
        <v>4000</v>
      </c>
      <c r="H14" s="8">
        <f>Final_Output!D12</f>
        <v>4000</v>
      </c>
      <c r="I14" s="8">
        <f>Final_Output!E12</f>
        <v>4000</v>
      </c>
      <c r="J14" s="8">
        <f>Final_Output!F12</f>
        <v>4000</v>
      </c>
      <c r="K14" s="8">
        <f>Final_Output!G12</f>
        <v>4000</v>
      </c>
      <c r="L14" s="8">
        <f>Final_Output!H12</f>
        <v>4000</v>
      </c>
      <c r="M14" s="8">
        <f>Final_Output!I12</f>
        <v>4000</v>
      </c>
      <c r="N14" s="8">
        <f>Final_Output!J12</f>
        <v>4000</v>
      </c>
      <c r="O14" s="8">
        <f>Final_Output!K12</f>
        <v>4000</v>
      </c>
      <c r="P14" s="8">
        <f>Final_Output!L12</f>
        <v>4000</v>
      </c>
      <c r="Q14" s="8">
        <f>Final_Output!M12</f>
        <v>4000</v>
      </c>
      <c r="R14" s="8">
        <f>Final_Output!N12</f>
        <v>4000</v>
      </c>
      <c r="S14" s="8">
        <f>Final_Output!O12</f>
        <v>4000</v>
      </c>
      <c r="T14" s="8">
        <f>Final_Output!P12</f>
        <v>4000</v>
      </c>
      <c r="U14" s="8">
        <f>Final_Output!Q12</f>
        <v>4000</v>
      </c>
      <c r="V14" s="8">
        <f>Final_Output!R12</f>
        <v>4000</v>
      </c>
      <c r="W14" s="8">
        <f>Final_Output!S12</f>
        <v>4000</v>
      </c>
      <c r="X14" s="8">
        <f>Final_Output!T12</f>
        <v>4000</v>
      </c>
      <c r="Y14" s="8">
        <f>Final_Output!U12</f>
        <v>4000</v>
      </c>
      <c r="Z14" s="8">
        <f>Final_Output!V12</f>
        <v>4000</v>
      </c>
      <c r="AA14" s="8">
        <f>Final_Output!W12</f>
        <v>4000</v>
      </c>
      <c r="AB14" s="8">
        <f>Final_Output!X12</f>
        <v>4000</v>
      </c>
      <c r="AC14" s="8">
        <f>Final_Output!Y12</f>
        <v>4000</v>
      </c>
    </row>
    <row r="15" spans="1:29">
      <c r="A15" s="3" t="s">
        <v>3</v>
      </c>
      <c r="D15" s="44"/>
      <c r="E15" s="7" t="s">
        <v>16</v>
      </c>
      <c r="F15" s="8">
        <f>Final_Output!B13</f>
        <v>2935</v>
      </c>
      <c r="G15" s="8">
        <f>Final_Output!C13</f>
        <v>2935</v>
      </c>
      <c r="H15" s="8">
        <f>Final_Output!D13</f>
        <v>2935</v>
      </c>
      <c r="I15" s="8">
        <f>Final_Output!E13</f>
        <v>2935</v>
      </c>
      <c r="J15" s="8">
        <f>Final_Output!F13</f>
        <v>2935</v>
      </c>
      <c r="K15" s="8">
        <f>Final_Output!G13</f>
        <v>2935</v>
      </c>
      <c r="L15" s="8">
        <f>Final_Output!H13</f>
        <v>2935</v>
      </c>
      <c r="M15" s="8">
        <f>Final_Output!I13</f>
        <v>2935</v>
      </c>
      <c r="N15" s="8">
        <f>Final_Output!J13</f>
        <v>2935</v>
      </c>
      <c r="O15" s="8">
        <f>Final_Output!K13</f>
        <v>2935</v>
      </c>
      <c r="P15" s="8">
        <f>Final_Output!L13</f>
        <v>2935</v>
      </c>
      <c r="Q15" s="8">
        <f>Final_Output!M13</f>
        <v>2935</v>
      </c>
      <c r="R15" s="8">
        <f>Final_Output!N13</f>
        <v>2935</v>
      </c>
      <c r="S15" s="8">
        <f>Final_Output!O13</f>
        <v>2935</v>
      </c>
      <c r="T15" s="8">
        <f>Final_Output!P13</f>
        <v>2935</v>
      </c>
      <c r="U15" s="8">
        <f>Final_Output!Q13</f>
        <v>2935</v>
      </c>
      <c r="V15" s="8">
        <f>Final_Output!R13</f>
        <v>2935</v>
      </c>
      <c r="W15" s="8">
        <f>Final_Output!S13</f>
        <v>2935</v>
      </c>
      <c r="X15" s="8">
        <f>Final_Output!T13</f>
        <v>2935</v>
      </c>
      <c r="Y15" s="8">
        <f>Final_Output!U13</f>
        <v>2935</v>
      </c>
      <c r="Z15" s="8">
        <f>Final_Output!V13</f>
        <v>2935</v>
      </c>
      <c r="AA15" s="8">
        <f>Final_Output!W13</f>
        <v>2935</v>
      </c>
      <c r="AB15" s="8">
        <f>Final_Output!X13</f>
        <v>2935</v>
      </c>
      <c r="AC15" s="8">
        <f>Final_Output!Y13</f>
        <v>2935</v>
      </c>
    </row>
    <row r="16" spans="1:29">
      <c r="A16" s="4" t="s">
        <v>4</v>
      </c>
      <c r="D16" s="44"/>
      <c r="E16" s="7" t="s">
        <v>24</v>
      </c>
      <c r="F16" s="8">
        <f>Final_Output!B14</f>
        <v>0</v>
      </c>
      <c r="G16" s="8">
        <f>Final_Output!C14</f>
        <v>0</v>
      </c>
      <c r="H16" s="8">
        <f>Final_Output!D14</f>
        <v>0</v>
      </c>
      <c r="I16" s="8">
        <f>Final_Output!E14</f>
        <v>0</v>
      </c>
      <c r="J16" s="8">
        <f>Final_Output!F14</f>
        <v>0</v>
      </c>
      <c r="K16" s="8">
        <f>Final_Output!G14</f>
        <v>0</v>
      </c>
      <c r="L16" s="8">
        <f>Final_Output!H14</f>
        <v>0</v>
      </c>
      <c r="M16" s="8">
        <f>Final_Output!I14</f>
        <v>0</v>
      </c>
      <c r="N16" s="8">
        <f>Final_Output!J14</f>
        <v>0</v>
      </c>
      <c r="O16" s="8">
        <f>Final_Output!K14</f>
        <v>0</v>
      </c>
      <c r="P16" s="8">
        <f>Final_Output!L14</f>
        <v>0</v>
      </c>
      <c r="Q16" s="8">
        <f>Final_Output!M14</f>
        <v>1683</v>
      </c>
      <c r="R16" s="8">
        <f>Final_Output!N14</f>
        <v>1683</v>
      </c>
      <c r="S16" s="8">
        <f>Final_Output!O14</f>
        <v>1683</v>
      </c>
      <c r="T16" s="8">
        <f>Final_Output!P14</f>
        <v>1683</v>
      </c>
      <c r="U16" s="8">
        <f>Final_Output!Q14</f>
        <v>1683</v>
      </c>
      <c r="V16" s="8">
        <f>Final_Output!R14</f>
        <v>1683</v>
      </c>
      <c r="W16" s="8">
        <f>Final_Output!S14</f>
        <v>1683</v>
      </c>
      <c r="X16" s="8">
        <f>Final_Output!T14</f>
        <v>1683</v>
      </c>
      <c r="Y16" s="8">
        <f>Final_Output!U14</f>
        <v>1683</v>
      </c>
      <c r="Z16" s="8">
        <f>Final_Output!V14</f>
        <v>1683</v>
      </c>
      <c r="AA16" s="8">
        <f>Final_Output!W14</f>
        <v>1683</v>
      </c>
      <c r="AB16" s="8">
        <f>Final_Output!X14</f>
        <v>1683</v>
      </c>
      <c r="AC16" s="8">
        <f>Final_Output!Y14</f>
        <v>1683</v>
      </c>
    </row>
    <row r="17" spans="1:29">
      <c r="A17" s="5" t="s">
        <v>5</v>
      </c>
      <c r="D17" s="44"/>
      <c r="E17" s="7" t="s">
        <v>7</v>
      </c>
      <c r="F17" s="8">
        <f>Final_Output!B15</f>
        <v>0</v>
      </c>
      <c r="G17" s="8">
        <f>Final_Output!C15</f>
        <v>0</v>
      </c>
      <c r="H17" s="8">
        <f>Final_Output!D15</f>
        <v>0</v>
      </c>
      <c r="I17" s="8">
        <f>Final_Output!E15</f>
        <v>0</v>
      </c>
      <c r="J17" s="8">
        <f>Final_Output!F15</f>
        <v>0</v>
      </c>
      <c r="K17" s="8">
        <f>Final_Output!G15</f>
        <v>0</v>
      </c>
      <c r="L17" s="8">
        <f>Final_Output!H15</f>
        <v>0</v>
      </c>
      <c r="M17" s="8">
        <f>Final_Output!I15</f>
        <v>0</v>
      </c>
      <c r="N17" s="8">
        <f>Final_Output!J15</f>
        <v>0</v>
      </c>
      <c r="O17" s="8">
        <f>Final_Output!K15</f>
        <v>0</v>
      </c>
      <c r="P17" s="8">
        <f>Final_Output!L15</f>
        <v>0</v>
      </c>
      <c r="Q17" s="8">
        <f>Final_Output!M15</f>
        <v>0</v>
      </c>
      <c r="R17" s="8">
        <f>Final_Output!N15</f>
        <v>0</v>
      </c>
      <c r="S17" s="8">
        <f>Final_Output!O15</f>
        <v>0</v>
      </c>
      <c r="T17" s="8">
        <f>Final_Output!P15</f>
        <v>0</v>
      </c>
      <c r="U17" s="8">
        <v>0</v>
      </c>
      <c r="V17" s="8">
        <f>Final_Output!R15</f>
        <v>2538</v>
      </c>
      <c r="W17" s="8">
        <f>Final_Output!S15</f>
        <v>2538</v>
      </c>
      <c r="X17" s="8">
        <f>Final_Output!T15</f>
        <v>2538</v>
      </c>
      <c r="Y17" s="8">
        <f>Final_Output!U15</f>
        <v>2538</v>
      </c>
      <c r="Z17" s="8">
        <f>Final_Output!V15</f>
        <v>2538</v>
      </c>
      <c r="AA17" s="8">
        <f>Final_Output!W15</f>
        <v>0</v>
      </c>
      <c r="AB17" s="8">
        <f>Final_Output!X15</f>
        <v>0</v>
      </c>
      <c r="AC17" s="8">
        <f>Final_Output!Y15</f>
        <v>0</v>
      </c>
    </row>
    <row r="18" spans="1:29">
      <c r="A18" s="6" t="s">
        <v>6</v>
      </c>
      <c r="D18" s="44"/>
      <c r="E18" s="7" t="s">
        <v>33</v>
      </c>
      <c r="F18" s="8">
        <f>Final_Output!B16</f>
        <v>0</v>
      </c>
      <c r="G18" s="8">
        <f>Final_Output!C16</f>
        <v>0</v>
      </c>
      <c r="H18" s="8">
        <f>Final_Output!D16</f>
        <v>0</v>
      </c>
      <c r="I18" s="8">
        <f>Final_Output!E16</f>
        <v>0</v>
      </c>
      <c r="J18" s="8">
        <f>Final_Output!F16</f>
        <v>0</v>
      </c>
      <c r="K18" s="8">
        <f>Final_Output!G16</f>
        <v>0</v>
      </c>
      <c r="L18" s="8">
        <f>Final_Output!H16</f>
        <v>0</v>
      </c>
      <c r="M18" s="8">
        <f>Final_Output!I16</f>
        <v>212</v>
      </c>
      <c r="N18" s="8">
        <f>Final_Output!J16</f>
        <v>843</v>
      </c>
      <c r="O18" s="8">
        <f>Final_Output!K16</f>
        <v>1273</v>
      </c>
      <c r="P18" s="8">
        <f>Final_Output!L16</f>
        <v>1488</v>
      </c>
      <c r="Q18" s="8">
        <f>Final_Output!M16</f>
        <v>1569</v>
      </c>
      <c r="R18" s="8">
        <f>Final_Output!N16</f>
        <v>1602</v>
      </c>
      <c r="S18" s="8">
        <f>Final_Output!O16</f>
        <v>1584</v>
      </c>
      <c r="T18" s="8">
        <f>Final_Output!P16</f>
        <v>1551</v>
      </c>
      <c r="U18" s="8">
        <f>Final_Output!Q16</f>
        <v>1467</v>
      </c>
      <c r="V18" s="8">
        <f>Final_Output!R16</f>
        <v>1216</v>
      </c>
      <c r="W18" s="8">
        <f>Final_Output!S16</f>
        <v>684</v>
      </c>
      <c r="X18" s="8">
        <f>Final_Output!T16</f>
        <v>105</v>
      </c>
      <c r="Y18" s="8">
        <f>Final_Output!U16</f>
        <v>0</v>
      </c>
      <c r="Z18" s="8">
        <f>Final_Output!V16</f>
        <v>0</v>
      </c>
      <c r="AA18" s="8">
        <f>Final_Output!W16</f>
        <v>0</v>
      </c>
      <c r="AB18" s="8">
        <f>Final_Output!X16</f>
        <v>0</v>
      </c>
      <c r="AC18" s="8">
        <f>Final_Output!Y16</f>
        <v>0</v>
      </c>
    </row>
    <row r="19" spans="1:29" s="25" customFormat="1">
      <c r="A19" s="21"/>
      <c r="B19"/>
      <c r="C19"/>
      <c r="D19" s="22"/>
      <c r="E19" s="7" t="s">
        <v>34</v>
      </c>
      <c r="F19" s="8">
        <f>Final_Output!B17</f>
        <v>0</v>
      </c>
      <c r="G19" s="8">
        <f>Final_Output!C17</f>
        <v>0</v>
      </c>
      <c r="H19" s="8">
        <f>Final_Output!D17</f>
        <v>0</v>
      </c>
      <c r="I19" s="8">
        <f>Final_Output!E17</f>
        <v>0</v>
      </c>
      <c r="J19" s="8">
        <f>Final_Output!F17</f>
        <v>0</v>
      </c>
      <c r="K19" s="8">
        <f>Final_Output!G17</f>
        <v>0</v>
      </c>
      <c r="L19" s="8">
        <f>Final_Output!H17</f>
        <v>24</v>
      </c>
      <c r="M19" s="8">
        <f>Final_Output!I17</f>
        <v>599</v>
      </c>
      <c r="N19" s="8">
        <f>Final_Output!J17</f>
        <v>1553</v>
      </c>
      <c r="O19" s="8">
        <f>Final_Output!K17</f>
        <v>2093</v>
      </c>
      <c r="P19" s="8">
        <f>Final_Output!L17</f>
        <v>2386</v>
      </c>
      <c r="Q19" s="8">
        <f>Final_Output!M17</f>
        <v>2518</v>
      </c>
      <c r="R19" s="8">
        <f>Final_Output!N17</f>
        <v>2548</v>
      </c>
      <c r="S19" s="8">
        <f>Final_Output!O17</f>
        <v>2525</v>
      </c>
      <c r="T19" s="8">
        <f>Final_Output!P17</f>
        <v>2408</v>
      </c>
      <c r="U19" s="8">
        <f>Final_Output!Q17</f>
        <v>2120</v>
      </c>
      <c r="V19" s="8">
        <f>Final_Output!R17</f>
        <v>1707</v>
      </c>
      <c r="W19" s="8">
        <f>Final_Output!S17</f>
        <v>756</v>
      </c>
      <c r="X19" s="8">
        <f>Final_Output!T17</f>
        <v>67</v>
      </c>
      <c r="Y19" s="8">
        <f>Final_Output!U17</f>
        <v>0</v>
      </c>
      <c r="Z19" s="8">
        <f>Final_Output!V17</f>
        <v>0</v>
      </c>
      <c r="AA19" s="8">
        <f>Final_Output!W17</f>
        <v>0</v>
      </c>
      <c r="AB19" s="8">
        <f>Final_Output!X17</f>
        <v>0</v>
      </c>
      <c r="AC19" s="8">
        <f>Final_Output!Y17</f>
        <v>0</v>
      </c>
    </row>
    <row r="20" spans="1:29">
      <c r="E20" s="7" t="s">
        <v>46</v>
      </c>
      <c r="F20" s="8">
        <f>Final_Output!B18</f>
        <v>0</v>
      </c>
      <c r="G20" s="8">
        <f>Final_Output!C18</f>
        <v>0</v>
      </c>
      <c r="H20" s="8">
        <f>Final_Output!D18</f>
        <v>0</v>
      </c>
      <c r="I20" s="8">
        <f>Final_Output!E18</f>
        <v>0</v>
      </c>
      <c r="J20" s="8">
        <f>Final_Output!F18</f>
        <v>0</v>
      </c>
      <c r="K20" s="8">
        <f>Final_Output!G18</f>
        <v>0</v>
      </c>
      <c r="L20" s="8">
        <f>Final_Output!H18</f>
        <v>0</v>
      </c>
      <c r="M20" s="8">
        <f>Final_Output!I18</f>
        <v>0</v>
      </c>
      <c r="N20" s="8">
        <f>Final_Output!J18</f>
        <v>0</v>
      </c>
      <c r="O20" s="8">
        <f>Final_Output!K18</f>
        <v>0</v>
      </c>
      <c r="P20" s="8">
        <f>Final_Output!L18</f>
        <v>0</v>
      </c>
      <c r="Q20" s="8">
        <f>Final_Output!M18</f>
        <v>0</v>
      </c>
      <c r="R20" s="8">
        <f>Final_Output!N18</f>
        <v>0</v>
      </c>
      <c r="S20" s="8">
        <f>Final_Output!O18</f>
        <v>0</v>
      </c>
      <c r="T20" s="8">
        <f>Final_Output!P18</f>
        <v>0</v>
      </c>
      <c r="U20" s="8">
        <f>Final_Output!Q18</f>
        <v>0</v>
      </c>
      <c r="V20" s="8">
        <f>Final_Output!R18</f>
        <v>0</v>
      </c>
      <c r="W20" s="8">
        <f>Final_Output!S18</f>
        <v>0</v>
      </c>
      <c r="X20" s="8">
        <f>Final_Output!T18</f>
        <v>0</v>
      </c>
      <c r="Y20" s="8">
        <f>Final_Output!U18</f>
        <v>0</v>
      </c>
      <c r="Z20" s="8">
        <f>Final_Output!V18</f>
        <v>0</v>
      </c>
      <c r="AA20" s="8">
        <f>Final_Output!W18</f>
        <v>0</v>
      </c>
      <c r="AB20" s="8">
        <f>Final_Output!X18</f>
        <v>0</v>
      </c>
      <c r="AC20" s="8">
        <f>Final_Output!Y18</f>
        <v>0</v>
      </c>
    </row>
    <row r="21" spans="1:29">
      <c r="E21" s="7" t="s">
        <v>35</v>
      </c>
      <c r="F21" s="8">
        <f>Final_Output!B19</f>
        <v>0</v>
      </c>
      <c r="G21" s="8">
        <f>Final_Output!C19</f>
        <v>0</v>
      </c>
      <c r="H21" s="8">
        <f>Final_Output!D19</f>
        <v>0</v>
      </c>
      <c r="I21" s="8">
        <f>Final_Output!E19</f>
        <v>0</v>
      </c>
      <c r="J21" s="8">
        <f>Final_Output!F19</f>
        <v>0</v>
      </c>
      <c r="K21" s="8">
        <f>Final_Output!G19</f>
        <v>0</v>
      </c>
      <c r="L21" s="8">
        <f>Final_Output!H19</f>
        <v>0</v>
      </c>
      <c r="M21" s="8">
        <f>Final_Output!I19</f>
        <v>8</v>
      </c>
      <c r="N21" s="8">
        <f>Final_Output!J19</f>
        <v>283</v>
      </c>
      <c r="O21" s="8">
        <f>Final_Output!K19</f>
        <v>579</v>
      </c>
      <c r="P21" s="8">
        <f>Final_Output!L19</f>
        <v>687</v>
      </c>
      <c r="Q21" s="8">
        <f>Final_Output!M19</f>
        <v>692</v>
      </c>
      <c r="R21" s="8">
        <f>Final_Output!N19</f>
        <v>682</v>
      </c>
      <c r="S21" s="8">
        <f>Final_Output!O19</f>
        <v>652</v>
      </c>
      <c r="T21" s="8">
        <f>Final_Output!P19</f>
        <v>609</v>
      </c>
      <c r="U21" s="8">
        <f>Final_Output!Q19</f>
        <v>579</v>
      </c>
      <c r="V21" s="8">
        <f>Final_Output!R19</f>
        <v>539</v>
      </c>
      <c r="W21" s="8">
        <f>Final_Output!S19</f>
        <v>400</v>
      </c>
      <c r="X21" s="8">
        <f>Final_Output!T19</f>
        <v>97</v>
      </c>
      <c r="Y21" s="8">
        <f>Final_Output!U19</f>
        <v>0</v>
      </c>
      <c r="Z21" s="8">
        <f>Final_Output!V19</f>
        <v>0</v>
      </c>
      <c r="AA21" s="8">
        <f>Final_Output!W19</f>
        <v>0</v>
      </c>
      <c r="AB21" s="8">
        <f>Final_Output!X19</f>
        <v>0</v>
      </c>
      <c r="AC21" s="8">
        <f>Final_Output!Y19</f>
        <v>0</v>
      </c>
    </row>
    <row r="22" spans="1:29">
      <c r="E22" s="7" t="s">
        <v>36</v>
      </c>
      <c r="F22" s="8">
        <f>Final_Output!B20</f>
        <v>0</v>
      </c>
      <c r="G22" s="8">
        <f>Final_Output!C20</f>
        <v>0</v>
      </c>
      <c r="H22" s="8">
        <f>Final_Output!D20</f>
        <v>0</v>
      </c>
      <c r="I22" s="8">
        <f>Final_Output!E20</f>
        <v>0</v>
      </c>
      <c r="J22" s="8">
        <f>Final_Output!F20</f>
        <v>0</v>
      </c>
      <c r="K22" s="8">
        <f>Final_Output!G20</f>
        <v>0</v>
      </c>
      <c r="L22" s="8">
        <f>Final_Output!H20</f>
        <v>1</v>
      </c>
      <c r="M22" s="8">
        <f>Final_Output!I20</f>
        <v>329</v>
      </c>
      <c r="N22" s="8">
        <f>Final_Output!J20</f>
        <v>1267</v>
      </c>
      <c r="O22" s="8">
        <f>Final_Output!K20</f>
        <v>1694</v>
      </c>
      <c r="P22" s="8">
        <f>Final_Output!L20</f>
        <v>1794</v>
      </c>
      <c r="Q22" s="8">
        <f>Final_Output!M20</f>
        <v>1815</v>
      </c>
      <c r="R22" s="8">
        <f>Final_Output!N20</f>
        <v>1794</v>
      </c>
      <c r="S22" s="8">
        <f>Final_Output!O20</f>
        <v>1783</v>
      </c>
      <c r="T22" s="8">
        <f>Final_Output!P20</f>
        <v>1788</v>
      </c>
      <c r="U22" s="8">
        <f>Final_Output!Q20</f>
        <v>1814</v>
      </c>
      <c r="V22" s="8">
        <f>Final_Output!R20</f>
        <v>1633</v>
      </c>
      <c r="W22" s="8">
        <f>Final_Output!S20</f>
        <v>1012</v>
      </c>
      <c r="X22" s="8">
        <f>Final_Output!T20</f>
        <v>130</v>
      </c>
      <c r="Y22" s="8">
        <f>Final_Output!U20</f>
        <v>0</v>
      </c>
      <c r="Z22" s="8">
        <f>Final_Output!V20</f>
        <v>0</v>
      </c>
      <c r="AA22" s="8">
        <f>Final_Output!W20</f>
        <v>0</v>
      </c>
      <c r="AB22" s="8">
        <f>Final_Output!X20</f>
        <v>0</v>
      </c>
      <c r="AC22" s="8">
        <f>Final_Output!Y20</f>
        <v>0</v>
      </c>
    </row>
    <row r="23" spans="1:29">
      <c r="E23" s="7" t="s">
        <v>37</v>
      </c>
      <c r="F23" s="8">
        <f>Final_Output!B21</f>
        <v>0</v>
      </c>
      <c r="G23" s="8">
        <f>Final_Output!C21</f>
        <v>0</v>
      </c>
      <c r="H23" s="8">
        <f>Final_Output!D21</f>
        <v>0</v>
      </c>
      <c r="I23" s="8">
        <f>Final_Output!E21</f>
        <v>0</v>
      </c>
      <c r="J23" s="8">
        <f>Final_Output!F21</f>
        <v>0</v>
      </c>
      <c r="K23" s="8">
        <f>Final_Output!G21</f>
        <v>0</v>
      </c>
      <c r="L23" s="8">
        <f>Final_Output!H21</f>
        <v>34</v>
      </c>
      <c r="M23" s="8">
        <f>Final_Output!I21</f>
        <v>1562</v>
      </c>
      <c r="N23" s="8">
        <f>Final_Output!J21</f>
        <v>3998</v>
      </c>
      <c r="O23" s="8">
        <f>Final_Output!K21</f>
        <v>4925</v>
      </c>
      <c r="P23" s="8">
        <f>Final_Output!L21</f>
        <v>5276</v>
      </c>
      <c r="Q23" s="8">
        <f>Final_Output!M21</f>
        <v>5373</v>
      </c>
      <c r="R23" s="8">
        <f>Final_Output!N21</f>
        <v>5462</v>
      </c>
      <c r="S23" s="8">
        <f>Final_Output!O21</f>
        <v>5361</v>
      </c>
      <c r="T23" s="8">
        <f>Final_Output!P21</f>
        <v>5210</v>
      </c>
      <c r="U23" s="8">
        <f>Final_Output!Q21</f>
        <v>4873</v>
      </c>
      <c r="V23" s="8">
        <f>Final_Output!R21</f>
        <v>4417</v>
      </c>
      <c r="W23" s="8">
        <f>Final_Output!S21</f>
        <v>2345</v>
      </c>
      <c r="X23" s="8">
        <f>Final_Output!T21</f>
        <v>208</v>
      </c>
      <c r="Y23" s="8">
        <f>Final_Output!U21</f>
        <v>0</v>
      </c>
      <c r="Z23" s="8">
        <f>Final_Output!V21</f>
        <v>0</v>
      </c>
      <c r="AA23" s="8">
        <f>Final_Output!W21</f>
        <v>0</v>
      </c>
      <c r="AB23" s="8">
        <f>Final_Output!X21</f>
        <v>0</v>
      </c>
      <c r="AC23" s="8">
        <f>Final_Output!Y21</f>
        <v>0</v>
      </c>
    </row>
    <row r="24" spans="1:29">
      <c r="E24" s="7" t="s">
        <v>38</v>
      </c>
      <c r="F24" s="8">
        <f>Final_Output!B22</f>
        <v>361</v>
      </c>
      <c r="G24" s="8">
        <f>Final_Output!C22</f>
        <v>355</v>
      </c>
      <c r="H24" s="8">
        <f>Final_Output!D22</f>
        <v>335</v>
      </c>
      <c r="I24" s="8">
        <f>Final_Output!E22</f>
        <v>312</v>
      </c>
      <c r="J24" s="8">
        <f>Final_Output!F22</f>
        <v>240</v>
      </c>
      <c r="K24" s="8">
        <f>Final_Output!G22</f>
        <v>193</v>
      </c>
      <c r="L24" s="8">
        <f>Final_Output!H22</f>
        <v>186</v>
      </c>
      <c r="M24" s="8">
        <f>Final_Output!I22</f>
        <v>145</v>
      </c>
      <c r="N24" s="8">
        <f>Final_Output!J22</f>
        <v>108</v>
      </c>
      <c r="O24" s="8">
        <f>Final_Output!K22</f>
        <v>66</v>
      </c>
      <c r="P24" s="8">
        <f>Final_Output!L22</f>
        <v>51</v>
      </c>
      <c r="Q24" s="8">
        <f>Final_Output!M22</f>
        <v>25</v>
      </c>
      <c r="R24" s="8">
        <f>Final_Output!N22</f>
        <v>17</v>
      </c>
      <c r="S24" s="8">
        <f>Final_Output!O22</f>
        <v>27</v>
      </c>
      <c r="T24" s="8">
        <f>Final_Output!P22</f>
        <v>41</v>
      </c>
      <c r="U24" s="8">
        <f>Final_Output!Q22</f>
        <v>58</v>
      </c>
      <c r="V24" s="8">
        <f>Final_Output!R22</f>
        <v>100</v>
      </c>
      <c r="W24" s="8">
        <f>Final_Output!S22</f>
        <v>130</v>
      </c>
      <c r="X24" s="8">
        <f>Final_Output!T22</f>
        <v>145</v>
      </c>
      <c r="Y24" s="8">
        <f>Final_Output!U22</f>
        <v>220</v>
      </c>
      <c r="Z24" s="8">
        <f>Final_Output!V22</f>
        <v>291</v>
      </c>
      <c r="AA24" s="8">
        <f>Final_Output!W22</f>
        <v>323</v>
      </c>
      <c r="AB24" s="8">
        <f>Final_Output!X22</f>
        <v>336</v>
      </c>
      <c r="AC24" s="8">
        <f>Final_Output!Y22</f>
        <v>343</v>
      </c>
    </row>
    <row r="25" spans="1:29">
      <c r="E25" s="7" t="s">
        <v>39</v>
      </c>
      <c r="F25" s="8">
        <f>Final_Output!B23</f>
        <v>887</v>
      </c>
      <c r="G25" s="8">
        <f>Final_Output!C23</f>
        <v>817</v>
      </c>
      <c r="H25" s="8">
        <f>Final_Output!D23</f>
        <v>740</v>
      </c>
      <c r="I25" s="8">
        <f>Final_Output!E23</f>
        <v>577</v>
      </c>
      <c r="J25" s="8">
        <f>Final_Output!F23</f>
        <v>475</v>
      </c>
      <c r="K25" s="8">
        <f>Final_Output!G23</f>
        <v>343</v>
      </c>
      <c r="L25" s="8">
        <f>Final_Output!H23</f>
        <v>276</v>
      </c>
      <c r="M25" s="8">
        <f>Final_Output!I23</f>
        <v>190</v>
      </c>
      <c r="N25" s="8">
        <f>Final_Output!J23</f>
        <v>159</v>
      </c>
      <c r="O25" s="8">
        <f>Final_Output!K23</f>
        <v>159</v>
      </c>
      <c r="P25" s="8">
        <f>Final_Output!L23</f>
        <v>183</v>
      </c>
      <c r="Q25" s="8">
        <f>Final_Output!M23</f>
        <v>243</v>
      </c>
      <c r="R25" s="8">
        <f>Final_Output!N23</f>
        <v>282</v>
      </c>
      <c r="S25" s="8">
        <f>Final_Output!O23</f>
        <v>335</v>
      </c>
      <c r="T25" s="8">
        <f>Final_Output!P23</f>
        <v>416</v>
      </c>
      <c r="U25" s="8">
        <f>Final_Output!Q23</f>
        <v>514</v>
      </c>
      <c r="V25" s="8">
        <f>Final_Output!R23</f>
        <v>581</v>
      </c>
      <c r="W25" s="8">
        <f>Final_Output!S23</f>
        <v>767</v>
      </c>
      <c r="X25" s="8">
        <f>Final_Output!T23</f>
        <v>939</v>
      </c>
      <c r="Y25" s="8">
        <f>Final_Output!U23</f>
        <v>1127</v>
      </c>
      <c r="Z25" s="8">
        <f>Final_Output!V23</f>
        <v>1128</v>
      </c>
      <c r="AA25" s="8">
        <f>Final_Output!W23</f>
        <v>1126</v>
      </c>
      <c r="AB25" s="8">
        <f>Final_Output!X23</f>
        <v>1058</v>
      </c>
      <c r="AC25" s="8">
        <f>Final_Output!Y23</f>
        <v>967</v>
      </c>
    </row>
    <row r="26" spans="1:29"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>
      <c r="E28" s="18" t="s">
        <v>26</v>
      </c>
      <c r="F28" s="19">
        <f>SUM(F4:F24)</f>
        <v>43722</v>
      </c>
      <c r="G28" s="19">
        <f t="shared" ref="G28:AC28" si="0">SUM(G4:G24)</f>
        <v>43716</v>
      </c>
      <c r="H28" s="19">
        <f t="shared" si="0"/>
        <v>43696</v>
      </c>
      <c r="I28" s="19">
        <f t="shared" si="0"/>
        <v>43673</v>
      </c>
      <c r="J28" s="19">
        <f t="shared" si="0"/>
        <v>43601</v>
      </c>
      <c r="K28" s="19">
        <f t="shared" si="0"/>
        <v>43554</v>
      </c>
      <c r="L28" s="19">
        <f t="shared" si="0"/>
        <v>43606</v>
      </c>
      <c r="M28" s="19">
        <f t="shared" si="0"/>
        <v>46216</v>
      </c>
      <c r="N28" s="19">
        <f t="shared" si="0"/>
        <v>51413</v>
      </c>
      <c r="O28" s="19">
        <f t="shared" si="0"/>
        <v>53991</v>
      </c>
      <c r="P28" s="19">
        <f t="shared" si="0"/>
        <v>55043</v>
      </c>
      <c r="Q28" s="19">
        <f t="shared" si="0"/>
        <v>57036</v>
      </c>
      <c r="R28" s="19">
        <f t="shared" si="0"/>
        <v>57149</v>
      </c>
      <c r="S28" s="19">
        <f t="shared" si="0"/>
        <v>56976</v>
      </c>
      <c r="T28" s="19">
        <f t="shared" si="0"/>
        <v>56651</v>
      </c>
      <c r="U28" s="19">
        <f t="shared" si="0"/>
        <v>55955</v>
      </c>
      <c r="V28" s="19">
        <f t="shared" si="0"/>
        <v>59136</v>
      </c>
      <c r="W28" s="19">
        <f t="shared" si="0"/>
        <v>54851</v>
      </c>
      <c r="X28" s="19">
        <f t="shared" si="0"/>
        <v>50276</v>
      </c>
      <c r="Y28" s="19">
        <f t="shared" si="0"/>
        <v>49744</v>
      </c>
      <c r="Z28" s="19">
        <f t="shared" si="0"/>
        <v>49815</v>
      </c>
      <c r="AA28" s="19">
        <f t="shared" si="0"/>
        <v>45367</v>
      </c>
      <c r="AB28" s="19">
        <f t="shared" si="0"/>
        <v>45380</v>
      </c>
      <c r="AC28" s="19">
        <f t="shared" si="0"/>
        <v>45387</v>
      </c>
    </row>
    <row r="29" spans="1:29">
      <c r="E29" s="18" t="s">
        <v>2</v>
      </c>
      <c r="F29" s="19">
        <f>Managed_load!Y2</f>
        <v>27761</v>
      </c>
      <c r="G29" s="19">
        <f>Managed_load!Z2</f>
        <v>26250</v>
      </c>
      <c r="H29" s="19">
        <f>Managed_load!AA2</f>
        <v>25530</v>
      </c>
      <c r="I29" s="19">
        <f>Managed_load!AB2</f>
        <v>25595</v>
      </c>
      <c r="J29" s="19">
        <f>Managed_load!AC2</f>
        <v>26780</v>
      </c>
      <c r="K29" s="19">
        <f>Managed_load!AD2</f>
        <v>29181</v>
      </c>
      <c r="L29" s="19">
        <f>Managed_load!AE2</f>
        <v>30238</v>
      </c>
      <c r="M29" s="19">
        <f>Managed_load!AF2</f>
        <v>30494</v>
      </c>
      <c r="N29" s="19">
        <f>Managed_load!AG2</f>
        <v>31168</v>
      </c>
      <c r="O29" s="19">
        <f>Managed_load!AH2</f>
        <v>31992</v>
      </c>
      <c r="P29" s="19">
        <f>Managed_load!AI2</f>
        <v>33372</v>
      </c>
      <c r="Q29" s="19">
        <f>Managed_load!AJ2</f>
        <v>34956</v>
      </c>
      <c r="R29" s="19">
        <f>Managed_load!AK2</f>
        <v>37794</v>
      </c>
      <c r="S29" s="19">
        <f>Managed_load!AL2</f>
        <v>40725</v>
      </c>
      <c r="T29" s="19">
        <f>Managed_load!AM2</f>
        <v>43577</v>
      </c>
      <c r="U29" s="19">
        <f>Managed_load!AN2</f>
        <v>45358</v>
      </c>
      <c r="V29" s="19">
        <f>Managed_load!AO2</f>
        <v>46760</v>
      </c>
      <c r="W29" s="19">
        <f>Managed_load!AP2</f>
        <v>47014</v>
      </c>
      <c r="X29" s="19">
        <f>Managed_load!AQ2</f>
        <v>47325</v>
      </c>
      <c r="Y29" s="19">
        <f>Managed_load!AR2</f>
        <v>45899</v>
      </c>
      <c r="Z29" s="19">
        <f>Managed_load!AS2</f>
        <v>42685</v>
      </c>
      <c r="AA29" s="19">
        <f>Managed_load!AT2</f>
        <v>37978</v>
      </c>
      <c r="AB29" s="19">
        <f>Managed_load!AU2</f>
        <v>34077</v>
      </c>
      <c r="AC29" s="19">
        <f>Managed_load!AV2</f>
        <v>31179</v>
      </c>
    </row>
    <row r="30" spans="1:29">
      <c r="E30" s="26" t="s">
        <v>25</v>
      </c>
      <c r="F30" s="20">
        <f>F29*(1+$G$36)</f>
        <v>29482.182000000001</v>
      </c>
      <c r="G30" s="20">
        <f t="shared" ref="G30:AC30" si="1">G29*(1+$G$36)</f>
        <v>27877.5</v>
      </c>
      <c r="H30" s="20">
        <f t="shared" si="1"/>
        <v>27112.86</v>
      </c>
      <c r="I30" s="20">
        <f t="shared" si="1"/>
        <v>27181.890000000003</v>
      </c>
      <c r="J30" s="20">
        <f t="shared" si="1"/>
        <v>28440.36</v>
      </c>
      <c r="K30" s="20">
        <f t="shared" si="1"/>
        <v>30990.222000000002</v>
      </c>
      <c r="L30" s="20">
        <f t="shared" si="1"/>
        <v>32112.756000000001</v>
      </c>
      <c r="M30" s="20">
        <f t="shared" si="1"/>
        <v>32384.628000000001</v>
      </c>
      <c r="N30" s="20">
        <f t="shared" si="1"/>
        <v>33100.416000000005</v>
      </c>
      <c r="O30" s="20">
        <f t="shared" si="1"/>
        <v>33975.504000000001</v>
      </c>
      <c r="P30" s="20">
        <f t="shared" si="1"/>
        <v>35441.063999999998</v>
      </c>
      <c r="Q30" s="20">
        <f t="shared" si="1"/>
        <v>37123.272000000004</v>
      </c>
      <c r="R30" s="20">
        <f t="shared" si="1"/>
        <v>40137.228000000003</v>
      </c>
      <c r="S30" s="20">
        <f t="shared" si="1"/>
        <v>43249.950000000004</v>
      </c>
      <c r="T30" s="20">
        <f t="shared" si="1"/>
        <v>46278.774000000005</v>
      </c>
      <c r="U30" s="20">
        <f t="shared" si="1"/>
        <v>48170.196000000004</v>
      </c>
      <c r="V30" s="20">
        <f t="shared" si="1"/>
        <v>49659.12</v>
      </c>
      <c r="W30" s="20">
        <f t="shared" si="1"/>
        <v>49928.868000000002</v>
      </c>
      <c r="X30" s="20">
        <f t="shared" si="1"/>
        <v>50259.15</v>
      </c>
      <c r="Y30" s="20">
        <f t="shared" si="1"/>
        <v>48744.738000000005</v>
      </c>
      <c r="Z30" s="20">
        <f t="shared" si="1"/>
        <v>45331.47</v>
      </c>
      <c r="AA30" s="20">
        <f t="shared" si="1"/>
        <v>40332.635999999999</v>
      </c>
      <c r="AB30" s="20">
        <f t="shared" si="1"/>
        <v>36189.774000000005</v>
      </c>
      <c r="AC30" s="20">
        <f t="shared" si="1"/>
        <v>33112.097999999998</v>
      </c>
    </row>
    <row r="31" spans="1:29">
      <c r="E31" s="18" t="s">
        <v>27</v>
      </c>
      <c r="F31" s="27">
        <f t="shared" ref="F31:AC31" si="2">F30-F28</f>
        <v>-14239.817999999999</v>
      </c>
      <c r="G31" s="27">
        <f t="shared" si="2"/>
        <v>-15838.5</v>
      </c>
      <c r="H31" s="27">
        <f t="shared" si="2"/>
        <v>-16583.14</v>
      </c>
      <c r="I31" s="27">
        <f t="shared" si="2"/>
        <v>-16491.109999999997</v>
      </c>
      <c r="J31" s="27">
        <f t="shared" si="2"/>
        <v>-15160.64</v>
      </c>
      <c r="K31" s="27">
        <f t="shared" si="2"/>
        <v>-12563.777999999998</v>
      </c>
      <c r="L31" s="27">
        <f t="shared" si="2"/>
        <v>-11493.243999999999</v>
      </c>
      <c r="M31" s="27">
        <f t="shared" si="2"/>
        <v>-13831.371999999999</v>
      </c>
      <c r="N31" s="27">
        <f t="shared" si="2"/>
        <v>-18312.583999999995</v>
      </c>
      <c r="O31" s="27">
        <f t="shared" si="2"/>
        <v>-20015.495999999999</v>
      </c>
      <c r="P31" s="27">
        <f t="shared" si="2"/>
        <v>-19601.936000000002</v>
      </c>
      <c r="Q31" s="27">
        <f t="shared" si="2"/>
        <v>-19912.727999999996</v>
      </c>
      <c r="R31" s="27">
        <f t="shared" si="2"/>
        <v>-17011.771999999997</v>
      </c>
      <c r="S31" s="27">
        <f t="shared" si="2"/>
        <v>-13726.049999999996</v>
      </c>
      <c r="T31" s="27">
        <f t="shared" si="2"/>
        <v>-10372.225999999995</v>
      </c>
      <c r="U31" s="27">
        <f t="shared" si="2"/>
        <v>-7784.8039999999964</v>
      </c>
      <c r="V31" s="27">
        <f t="shared" si="2"/>
        <v>-9476.8799999999974</v>
      </c>
      <c r="W31" s="27">
        <f t="shared" si="2"/>
        <v>-4922.1319999999978</v>
      </c>
      <c r="X31" s="27">
        <f t="shared" si="2"/>
        <v>-16.849999999998545</v>
      </c>
      <c r="Y31" s="27">
        <f t="shared" si="2"/>
        <v>-999.26199999999517</v>
      </c>
      <c r="Z31" s="27">
        <f t="shared" si="2"/>
        <v>-4483.5299999999988</v>
      </c>
      <c r="AA31" s="27">
        <f t="shared" si="2"/>
        <v>-5034.3640000000014</v>
      </c>
      <c r="AB31" s="27">
        <f t="shared" si="2"/>
        <v>-9190.2259999999951</v>
      </c>
      <c r="AC31" s="27">
        <f t="shared" si="2"/>
        <v>-12274.902000000002</v>
      </c>
    </row>
    <row r="32" spans="1:29">
      <c r="E32" s="1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4:29">
      <c r="E33" s="14"/>
    </row>
    <row r="34" spans="4:29">
      <c r="D34" s="40" t="s">
        <v>29</v>
      </c>
      <c r="E34" s="40" t="s">
        <v>28</v>
      </c>
      <c r="F34" s="40" t="s">
        <v>21</v>
      </c>
      <c r="G34" s="42" t="s">
        <v>19</v>
      </c>
    </row>
    <row r="35" spans="4:29">
      <c r="D35" s="40"/>
      <c r="E35" s="40"/>
      <c r="F35" s="40"/>
      <c r="G35" s="43"/>
    </row>
    <row r="36" spans="4:29" ht="14.5" customHeight="1">
      <c r="D36" s="17">
        <f>-SUM(F31:AC31)-Storage!K2</f>
        <v>274410.18400000007</v>
      </c>
      <c r="E36" s="17">
        <f>MAX(F31:AC31)</f>
        <v>-16.849999999998545</v>
      </c>
      <c r="F36" s="16">
        <v>62</v>
      </c>
      <c r="G36" s="37">
        <f>F36/1000</f>
        <v>6.2E-2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4:29">
      <c r="G37" s="1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4:29">
      <c r="F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41" spans="4:29">
      <c r="E41" s="46"/>
      <c r="F41" s="46"/>
      <c r="G41" s="46"/>
    </row>
    <row r="42" spans="4:29">
      <c r="E42" s="46"/>
      <c r="F42" s="46"/>
      <c r="G42" s="46"/>
      <c r="K42" s="51" t="s">
        <v>49</v>
      </c>
      <c r="L42" s="41"/>
      <c r="M42" s="41"/>
      <c r="N42" s="41"/>
      <c r="O42" s="41"/>
      <c r="P42" s="41"/>
      <c r="Q42" s="41"/>
    </row>
    <row r="43" spans="4:29">
      <c r="E43" s="46"/>
      <c r="F43" s="46"/>
      <c r="G43" s="46"/>
      <c r="K43" s="41"/>
      <c r="L43" s="41"/>
      <c r="M43" s="41"/>
      <c r="N43" s="41"/>
      <c r="O43" s="41"/>
      <c r="P43" s="41"/>
      <c r="Q43" s="41"/>
    </row>
    <row r="44" spans="4:29">
      <c r="E44" s="46"/>
      <c r="F44" s="46"/>
      <c r="G44" s="46"/>
      <c r="K44" s="41"/>
      <c r="L44" s="41"/>
      <c r="M44" s="41"/>
      <c r="N44" s="41"/>
      <c r="O44" s="41"/>
      <c r="P44" s="41"/>
      <c r="Q44" s="41"/>
    </row>
    <row r="45" spans="4:29">
      <c r="E45" s="47"/>
      <c r="F45" s="46"/>
      <c r="G45" s="46"/>
      <c r="K45" s="41"/>
      <c r="L45" s="41"/>
      <c r="M45" s="41"/>
      <c r="N45" s="41"/>
      <c r="O45" s="41"/>
      <c r="P45" s="41"/>
      <c r="Q45" s="41"/>
    </row>
    <row r="46" spans="4:29">
      <c r="E46" s="48"/>
      <c r="F46" s="46"/>
      <c r="G46" s="46"/>
      <c r="K46" s="41"/>
      <c r="L46" s="41"/>
      <c r="M46" s="41"/>
      <c r="N46" s="41"/>
      <c r="O46" s="41"/>
      <c r="P46" s="41"/>
      <c r="Q46" s="41"/>
    </row>
    <row r="47" spans="4:29">
      <c r="E47" s="49"/>
      <c r="F47" s="46"/>
      <c r="G47" s="46"/>
      <c r="K47" s="41"/>
      <c r="L47" s="41"/>
      <c r="M47" s="41"/>
      <c r="N47" s="41"/>
      <c r="O47" s="41"/>
      <c r="P47" s="41"/>
      <c r="Q47" s="41"/>
    </row>
    <row r="48" spans="4:29">
      <c r="E48" s="49"/>
      <c r="F48" s="46"/>
      <c r="G48" s="46"/>
      <c r="K48" s="41"/>
      <c r="L48" s="41"/>
      <c r="M48" s="41"/>
      <c r="N48" s="41"/>
      <c r="O48" s="41"/>
      <c r="P48" s="41"/>
      <c r="Q48" s="41"/>
    </row>
    <row r="49" spans="5:17">
      <c r="E49" s="49"/>
      <c r="F49" s="46"/>
      <c r="G49" s="46"/>
      <c r="K49" s="41"/>
      <c r="L49" s="41"/>
      <c r="M49" s="41"/>
      <c r="N49" s="41"/>
      <c r="O49" s="41"/>
      <c r="P49" s="41"/>
      <c r="Q49" s="41"/>
    </row>
    <row r="50" spans="5:17">
      <c r="E50" s="46"/>
      <c r="F50" s="46"/>
      <c r="G50" s="46"/>
      <c r="K50" s="41"/>
      <c r="L50" s="41"/>
      <c r="M50" s="41"/>
      <c r="N50" s="41"/>
      <c r="O50" s="41"/>
      <c r="P50" s="41"/>
      <c r="Q50" s="41"/>
    </row>
    <row r="51" spans="5:17">
      <c r="K51" s="41"/>
      <c r="L51" s="41"/>
      <c r="M51" s="41"/>
      <c r="N51" s="41"/>
      <c r="O51" s="41"/>
      <c r="P51" s="41"/>
      <c r="Q51" s="41"/>
    </row>
    <row r="52" spans="5:17">
      <c r="K52" s="41"/>
      <c r="L52" s="41"/>
      <c r="M52" s="41"/>
      <c r="N52" s="41"/>
      <c r="O52" s="41"/>
      <c r="P52" s="41"/>
      <c r="Q52" s="41"/>
    </row>
    <row r="53" spans="5:17">
      <c r="K53" s="41"/>
      <c r="L53" s="41"/>
      <c r="M53" s="41"/>
      <c r="N53" s="41"/>
      <c r="O53" s="41"/>
      <c r="P53" s="41"/>
      <c r="Q53" s="41"/>
    </row>
    <row r="54" spans="5:17" ht="15" customHeight="1">
      <c r="K54" s="41"/>
      <c r="L54" s="41"/>
      <c r="M54" s="41"/>
      <c r="N54" s="41"/>
      <c r="O54" s="41"/>
      <c r="P54" s="41"/>
      <c r="Q54" s="41"/>
    </row>
    <row r="55" spans="5:17" ht="14.5" customHeight="1">
      <c r="G55" s="50"/>
      <c r="K55" s="41"/>
      <c r="L55" s="41"/>
      <c r="M55" s="41"/>
      <c r="N55" s="41"/>
      <c r="O55" s="41"/>
      <c r="P55" s="41"/>
      <c r="Q55" s="41"/>
    </row>
    <row r="56" spans="5:17">
      <c r="K56" s="41"/>
      <c r="L56" s="41"/>
      <c r="M56" s="41"/>
      <c r="N56" s="41"/>
      <c r="O56" s="41"/>
      <c r="P56" s="41"/>
      <c r="Q56" s="41"/>
    </row>
    <row r="57" spans="5:17">
      <c r="K57" s="41"/>
      <c r="L57" s="41"/>
      <c r="M57" s="41"/>
      <c r="N57" s="41"/>
      <c r="O57" s="41"/>
      <c r="P57" s="41"/>
      <c r="Q57" s="41"/>
    </row>
  </sheetData>
  <mergeCells count="7">
    <mergeCell ref="P2:Q2"/>
    <mergeCell ref="F34:F35"/>
    <mergeCell ref="K42:Q57"/>
    <mergeCell ref="G34:G35"/>
    <mergeCell ref="D34:D35"/>
    <mergeCell ref="E34:E35"/>
    <mergeCell ref="D2:D18"/>
  </mergeCells>
  <dataValidations count="1">
    <dataValidation type="list" allowBlank="1" showInputMessage="1" showErrorMessage="1" sqref="F48:G49" xr:uid="{00000000-0002-0000-0000-000000000000}">
      <formula1>#REF!</formula1>
    </dataValidation>
  </dataValidations>
  <pageMargins left="0.7" right="0.7" top="0.75" bottom="0.75" header="0.3" footer="0.3"/>
  <pageSetup orientation="portrait" horizontalDpi="300" verticalDpi="300" r:id="rId1"/>
  <ignoredErrors>
    <ignoredError sqref="F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zoomScale="80" zoomScaleNormal="80" workbookViewId="0">
      <selection activeCell="K34" sqref="K34"/>
    </sheetView>
  </sheetViews>
  <sheetFormatPr defaultRowHeight="14.5"/>
  <cols>
    <col min="2" max="25" width="9.36328125" bestFit="1" customWidth="1"/>
  </cols>
  <sheetData>
    <row r="1" spans="1:25">
      <c r="A1" s="32" t="s">
        <v>30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</row>
    <row r="2" spans="1:25">
      <c r="A2" s="32" t="s">
        <v>18</v>
      </c>
      <c r="B2" s="52">
        <f>ROUND(INDEX(Output!$B$2:$W$25, COLUMN(A2)-COLUMN($A$2)+1, ROW(A2)-1), 0)</f>
        <v>288</v>
      </c>
      <c r="C2" s="52">
        <f>ROUND(INDEX(Output!$B$2:$W$25, COLUMN(B2)-COLUMN($A$2)+1, ROW(B2)-1), 0)</f>
        <v>288</v>
      </c>
      <c r="D2" s="52">
        <f>ROUND(INDEX(Output!$B$2:$W$25, COLUMN(C2)-COLUMN($A$2)+1, ROW(C2)-1), 0)</f>
        <v>288</v>
      </c>
      <c r="E2" s="52">
        <f>ROUND(INDEX(Output!$B$2:$W$25, COLUMN(D2)-COLUMN($A$2)+1, ROW(D2)-1), 0)</f>
        <v>288</v>
      </c>
      <c r="F2" s="52">
        <f>ROUND(INDEX(Output!$B$2:$W$25, COLUMN(E2)-COLUMN($A$2)+1, ROW(E2)-1), 0)</f>
        <v>288</v>
      </c>
      <c r="G2" s="52">
        <f>ROUND(INDEX(Output!$B$2:$W$25, COLUMN(F2)-COLUMN($A$2)+1, ROW(F2)-1), 0)</f>
        <v>288</v>
      </c>
      <c r="H2" s="52">
        <f>ROUND(INDEX(Output!$B$2:$W$25, COLUMN(G2)-COLUMN($A$2)+1, ROW(G2)-1), 0)</f>
        <v>288</v>
      </c>
      <c r="I2" s="52">
        <f>ROUND(INDEX(Output!$B$2:$W$25, COLUMN(H2)-COLUMN($A$2)+1, ROW(H2)-1), 0)</f>
        <v>288</v>
      </c>
      <c r="J2" s="52">
        <f>ROUND(INDEX(Output!$B$2:$W$25, COLUMN(I2)-COLUMN($A$2)+1, ROW(I2)-1), 0)</f>
        <v>288</v>
      </c>
      <c r="K2" s="52">
        <f>ROUND(INDEX(Output!$B$2:$W$25, COLUMN(J2)-COLUMN($A$2)+1, ROW(J2)-1), 0)</f>
        <v>288</v>
      </c>
      <c r="L2" s="52">
        <f>ROUND(INDEX(Output!$B$2:$W$25, COLUMN(K2)-COLUMN($A$2)+1, ROW(K2)-1), 0)</f>
        <v>288</v>
      </c>
      <c r="M2" s="52">
        <f>ROUND(INDEX(Output!$B$2:$W$25, COLUMN(L2)-COLUMN($A$2)+1, ROW(L2)-1), 0)</f>
        <v>288</v>
      </c>
      <c r="N2" s="52">
        <f>ROUND(INDEX(Output!$B$2:$W$25, COLUMN(M2)-COLUMN($A$2)+1, ROW(M2)-1), 0)</f>
        <v>288</v>
      </c>
      <c r="O2" s="52">
        <f>ROUND(INDEX(Output!$B$2:$W$25, COLUMN(N2)-COLUMN($A$2)+1, ROW(N2)-1), 0)</f>
        <v>288</v>
      </c>
      <c r="P2" s="52">
        <f>ROUND(INDEX(Output!$B$2:$W$25, COLUMN(O2)-COLUMN($A$2)+1, ROW(O2)-1), 0)</f>
        <v>288</v>
      </c>
      <c r="Q2" s="52">
        <f>ROUND(INDEX(Output!$B$2:$W$25, COLUMN(P2)-COLUMN($A$2)+1, ROW(P2)-1), 0)</f>
        <v>288</v>
      </c>
      <c r="R2" s="52">
        <f>ROUND(INDEX(Output!$B$2:$W$25, COLUMN(Q2)-COLUMN($A$2)+1, ROW(Q2)-1), 0)</f>
        <v>288</v>
      </c>
      <c r="S2" s="52">
        <f>ROUND(INDEX(Output!$B$2:$W$25, COLUMN(R2)-COLUMN($A$2)+1, ROW(R2)-1), 0)</f>
        <v>288</v>
      </c>
      <c r="T2" s="52">
        <f>ROUND(INDEX(Output!$B$2:$W$25, COLUMN(S2)-COLUMN($A$2)+1, ROW(S2)-1), 0)</f>
        <v>288</v>
      </c>
      <c r="U2" s="52">
        <f>ROUND(INDEX(Output!$B$2:$W$25, COLUMN(T2)-COLUMN($A$2)+1, ROW(T2)-1), 0)</f>
        <v>288</v>
      </c>
      <c r="V2" s="52">
        <f>ROUND(INDEX(Output!$B$2:$W$25, COLUMN(U2)-COLUMN($A$2)+1, ROW(U2)-1), 0)</f>
        <v>288</v>
      </c>
      <c r="W2" s="52">
        <f>ROUND(INDEX(Output!$B$2:$W$25, COLUMN(V2)-COLUMN($A$2)+1, ROW(V2)-1), 0)</f>
        <v>288</v>
      </c>
      <c r="X2" s="52">
        <f>ROUND(INDEX(Output!$B$2:$W$25, COLUMN(W2)-COLUMN($A$2)+1, ROW(W2)-1), 0)</f>
        <v>288</v>
      </c>
      <c r="Y2" s="52">
        <f>ROUND(INDEX(Output!$B$2:$W$25, COLUMN(X2)-COLUMN($A$2)+1, ROW(X2)-1), 0)</f>
        <v>288</v>
      </c>
    </row>
    <row r="3" spans="1:25">
      <c r="A3" s="32" t="s">
        <v>8</v>
      </c>
      <c r="B3" s="52">
        <f>ROUND(INDEX(Output!$B$2:$W$25, COLUMN(A3)-COLUMN($A$2)+1, ROW(A3)-1), 0)</f>
        <v>508</v>
      </c>
      <c r="C3" s="52">
        <f>ROUND(INDEX(Output!$B$2:$W$25, COLUMN(B3)-COLUMN($A$2)+1, ROW(B3)-1), 0)</f>
        <v>508</v>
      </c>
      <c r="D3" s="52">
        <f>ROUND(INDEX(Output!$B$2:$W$25, COLUMN(C3)-COLUMN($A$2)+1, ROW(C3)-1), 0)</f>
        <v>508</v>
      </c>
      <c r="E3" s="52">
        <f>ROUND(INDEX(Output!$B$2:$W$25, COLUMN(D3)-COLUMN($A$2)+1, ROW(D3)-1), 0)</f>
        <v>508</v>
      </c>
      <c r="F3" s="52">
        <f>ROUND(INDEX(Output!$B$2:$W$25, COLUMN(E3)-COLUMN($A$2)+1, ROW(E3)-1), 0)</f>
        <v>508</v>
      </c>
      <c r="G3" s="52">
        <f>ROUND(INDEX(Output!$B$2:$W$25, COLUMN(F3)-COLUMN($A$2)+1, ROW(F3)-1), 0)</f>
        <v>508</v>
      </c>
      <c r="H3" s="52">
        <f>ROUND(INDEX(Output!$B$2:$W$25, COLUMN(G3)-COLUMN($A$2)+1, ROW(G3)-1), 0)</f>
        <v>508</v>
      </c>
      <c r="I3" s="52">
        <f>ROUND(INDEX(Output!$B$2:$W$25, COLUMN(H3)-COLUMN($A$2)+1, ROW(H3)-1), 0)</f>
        <v>508</v>
      </c>
      <c r="J3" s="52">
        <f>ROUND(INDEX(Output!$B$2:$W$25, COLUMN(I3)-COLUMN($A$2)+1, ROW(I3)-1), 0)</f>
        <v>508</v>
      </c>
      <c r="K3" s="52">
        <f>ROUND(INDEX(Output!$B$2:$W$25, COLUMN(J3)-COLUMN($A$2)+1, ROW(J3)-1), 0)</f>
        <v>508</v>
      </c>
      <c r="L3" s="52">
        <f>ROUND(INDEX(Output!$B$2:$W$25, COLUMN(K3)-COLUMN($A$2)+1, ROW(K3)-1), 0)</f>
        <v>508</v>
      </c>
      <c r="M3" s="52">
        <f>ROUND(INDEX(Output!$B$2:$W$25, COLUMN(L3)-COLUMN($A$2)+1, ROW(L3)-1), 0)</f>
        <v>508</v>
      </c>
      <c r="N3" s="52">
        <f>ROUND(INDEX(Output!$B$2:$W$25, COLUMN(M3)-COLUMN($A$2)+1, ROW(M3)-1), 0)</f>
        <v>508</v>
      </c>
      <c r="O3" s="52">
        <f>ROUND(INDEX(Output!$B$2:$W$25, COLUMN(N3)-COLUMN($A$2)+1, ROW(N3)-1), 0)</f>
        <v>508</v>
      </c>
      <c r="P3" s="52">
        <f>ROUND(INDEX(Output!$B$2:$W$25, COLUMN(O3)-COLUMN($A$2)+1, ROW(O3)-1), 0)</f>
        <v>508</v>
      </c>
      <c r="Q3" s="52">
        <f>ROUND(INDEX(Output!$B$2:$W$25, COLUMN(P3)-COLUMN($A$2)+1, ROW(P3)-1), 0)</f>
        <v>508</v>
      </c>
      <c r="R3" s="52">
        <f>ROUND(INDEX(Output!$B$2:$W$25, COLUMN(Q3)-COLUMN($A$2)+1, ROW(Q3)-1), 0)</f>
        <v>508</v>
      </c>
      <c r="S3" s="52">
        <f>ROUND(INDEX(Output!$B$2:$W$25, COLUMN(R3)-COLUMN($A$2)+1, ROW(R3)-1), 0)</f>
        <v>508</v>
      </c>
      <c r="T3" s="52">
        <f>ROUND(INDEX(Output!$B$2:$W$25, COLUMN(S3)-COLUMN($A$2)+1, ROW(S3)-1), 0)</f>
        <v>508</v>
      </c>
      <c r="U3" s="52">
        <f>ROUND(INDEX(Output!$B$2:$W$25, COLUMN(T3)-COLUMN($A$2)+1, ROW(T3)-1), 0)</f>
        <v>508</v>
      </c>
      <c r="V3" s="52">
        <f>ROUND(INDEX(Output!$B$2:$W$25, COLUMN(U3)-COLUMN($A$2)+1, ROW(U3)-1), 0)</f>
        <v>508</v>
      </c>
      <c r="W3" s="52">
        <f>ROUND(INDEX(Output!$B$2:$W$25, COLUMN(V3)-COLUMN($A$2)+1, ROW(V3)-1), 0)</f>
        <v>508</v>
      </c>
      <c r="X3" s="52">
        <f>ROUND(INDEX(Output!$B$2:$W$25, COLUMN(W3)-COLUMN($A$2)+1, ROW(W3)-1), 0)</f>
        <v>508</v>
      </c>
      <c r="Y3" s="52">
        <f>ROUND(INDEX(Output!$B$2:$W$25, COLUMN(X3)-COLUMN($A$2)+1, ROW(X3)-1), 0)</f>
        <v>508</v>
      </c>
    </row>
    <row r="4" spans="1:25">
      <c r="A4" s="32" t="s">
        <v>9</v>
      </c>
      <c r="B4" s="52">
        <f>ROUND(INDEX(Output!$B$2:$W$25, COLUMN(A4)-COLUMN($A$2)+1, ROW(A4)-1), 0)</f>
        <v>16588</v>
      </c>
      <c r="C4" s="52">
        <f>ROUND(INDEX(Output!$B$2:$W$25, COLUMN(B4)-COLUMN($A$2)+1, ROW(B4)-1), 0)</f>
        <v>16588</v>
      </c>
      <c r="D4" s="52">
        <f>ROUND(INDEX(Output!$B$2:$W$25, COLUMN(C4)-COLUMN($A$2)+1, ROW(C4)-1), 0)</f>
        <v>16588</v>
      </c>
      <c r="E4" s="52">
        <f>ROUND(INDEX(Output!$B$2:$W$25, COLUMN(D4)-COLUMN($A$2)+1, ROW(D4)-1), 0)</f>
        <v>16588</v>
      </c>
      <c r="F4" s="52">
        <f>ROUND(INDEX(Output!$B$2:$W$25, COLUMN(E4)-COLUMN($A$2)+1, ROW(E4)-1), 0)</f>
        <v>16588</v>
      </c>
      <c r="G4" s="52">
        <f>ROUND(INDEX(Output!$B$2:$W$25, COLUMN(F4)-COLUMN($A$2)+1, ROW(F4)-1), 0)</f>
        <v>16588</v>
      </c>
      <c r="H4" s="52">
        <f>ROUND(INDEX(Output!$B$2:$W$25, COLUMN(G4)-COLUMN($A$2)+1, ROW(G4)-1), 0)</f>
        <v>16588</v>
      </c>
      <c r="I4" s="52">
        <f>ROUND(INDEX(Output!$B$2:$W$25, COLUMN(H4)-COLUMN($A$2)+1, ROW(H4)-1), 0)</f>
        <v>16588</v>
      </c>
      <c r="J4" s="52">
        <f>ROUND(INDEX(Output!$B$2:$W$25, COLUMN(I4)-COLUMN($A$2)+1, ROW(I4)-1), 0)</f>
        <v>16588</v>
      </c>
      <c r="K4" s="52">
        <f>ROUND(INDEX(Output!$B$2:$W$25, COLUMN(J4)-COLUMN($A$2)+1, ROW(J4)-1), 0)</f>
        <v>16588</v>
      </c>
      <c r="L4" s="52">
        <f>ROUND(INDEX(Output!$B$2:$W$25, COLUMN(K4)-COLUMN($A$2)+1, ROW(K4)-1), 0)</f>
        <v>16588</v>
      </c>
      <c r="M4" s="52">
        <f>ROUND(INDEX(Output!$B$2:$W$25, COLUMN(L4)-COLUMN($A$2)+1, ROW(L4)-1), 0)</f>
        <v>16588</v>
      </c>
      <c r="N4" s="52">
        <f>ROUND(INDEX(Output!$B$2:$W$25, COLUMN(M4)-COLUMN($A$2)+1, ROW(M4)-1), 0)</f>
        <v>16588</v>
      </c>
      <c r="O4" s="52">
        <f>ROUND(INDEX(Output!$B$2:$W$25, COLUMN(N4)-COLUMN($A$2)+1, ROW(N4)-1), 0)</f>
        <v>16588</v>
      </c>
      <c r="P4" s="52">
        <f>ROUND(INDEX(Output!$B$2:$W$25, COLUMN(O4)-COLUMN($A$2)+1, ROW(O4)-1), 0)</f>
        <v>16588</v>
      </c>
      <c r="Q4" s="52">
        <f>ROUND(INDEX(Output!$B$2:$W$25, COLUMN(P4)-COLUMN($A$2)+1, ROW(P4)-1), 0)</f>
        <v>16588</v>
      </c>
      <c r="R4" s="52">
        <f>ROUND(INDEX(Output!$B$2:$W$25, COLUMN(Q4)-COLUMN($A$2)+1, ROW(Q4)-1), 0)</f>
        <v>16588</v>
      </c>
      <c r="S4" s="52">
        <f>ROUND(INDEX(Output!$B$2:$W$25, COLUMN(R4)-COLUMN($A$2)+1, ROW(R4)-1), 0)</f>
        <v>16588</v>
      </c>
      <c r="T4" s="52">
        <f>ROUND(INDEX(Output!$B$2:$W$25, COLUMN(S4)-COLUMN($A$2)+1, ROW(S4)-1), 0)</f>
        <v>16588</v>
      </c>
      <c r="U4" s="52">
        <f>ROUND(INDEX(Output!$B$2:$W$25, COLUMN(T4)-COLUMN($A$2)+1, ROW(T4)-1), 0)</f>
        <v>16588</v>
      </c>
      <c r="V4" s="52">
        <f>ROUND(INDEX(Output!$B$2:$W$25, COLUMN(U4)-COLUMN($A$2)+1, ROW(U4)-1), 0)</f>
        <v>16588</v>
      </c>
      <c r="W4" s="52">
        <f>ROUND(INDEX(Output!$B$2:$W$25, COLUMN(V4)-COLUMN($A$2)+1, ROW(V4)-1), 0)</f>
        <v>16588</v>
      </c>
      <c r="X4" s="52">
        <f>ROUND(INDEX(Output!$B$2:$W$25, COLUMN(W4)-COLUMN($A$2)+1, ROW(W4)-1), 0)</f>
        <v>16588</v>
      </c>
      <c r="Y4" s="52">
        <f>ROUND(INDEX(Output!$B$2:$W$25, COLUMN(X4)-COLUMN($A$2)+1, ROW(X4)-1), 0)</f>
        <v>16588</v>
      </c>
    </row>
    <row r="5" spans="1:25">
      <c r="A5" s="32" t="s">
        <v>31</v>
      </c>
      <c r="B5" s="52">
        <f>ROUND(INDEX(Output!$B$2:$W$25, COLUMN(A5)-COLUMN($A$2)+1, ROW(A5)-1), 0)</f>
        <v>480</v>
      </c>
      <c r="C5" s="52">
        <f>ROUND(INDEX(Output!$B$2:$W$25, COLUMN(B5)-COLUMN($A$2)+1, ROW(B5)-1), 0)</f>
        <v>480</v>
      </c>
      <c r="D5" s="52">
        <f>ROUND(INDEX(Output!$B$2:$W$25, COLUMN(C5)-COLUMN($A$2)+1, ROW(C5)-1), 0)</f>
        <v>480</v>
      </c>
      <c r="E5" s="52">
        <f>ROUND(INDEX(Output!$B$2:$W$25, COLUMN(D5)-COLUMN($A$2)+1, ROW(D5)-1), 0)</f>
        <v>480</v>
      </c>
      <c r="F5" s="52">
        <f>ROUND(INDEX(Output!$B$2:$W$25, COLUMN(E5)-COLUMN($A$2)+1, ROW(E5)-1), 0)</f>
        <v>480</v>
      </c>
      <c r="G5" s="52">
        <f>ROUND(INDEX(Output!$B$2:$W$25, COLUMN(F5)-COLUMN($A$2)+1, ROW(F5)-1), 0)</f>
        <v>480</v>
      </c>
      <c r="H5" s="52">
        <f>ROUND(INDEX(Output!$B$2:$W$25, COLUMN(G5)-COLUMN($A$2)+1, ROW(G5)-1), 0)</f>
        <v>480</v>
      </c>
      <c r="I5" s="52">
        <f>ROUND(INDEX(Output!$B$2:$W$25, COLUMN(H5)-COLUMN($A$2)+1, ROW(H5)-1), 0)</f>
        <v>480</v>
      </c>
      <c r="J5" s="52">
        <f>ROUND(INDEX(Output!$B$2:$W$25, COLUMN(I5)-COLUMN($A$2)+1, ROW(I5)-1), 0)</f>
        <v>480</v>
      </c>
      <c r="K5" s="52">
        <f>ROUND(INDEX(Output!$B$2:$W$25, COLUMN(J5)-COLUMN($A$2)+1, ROW(J5)-1), 0)</f>
        <v>480</v>
      </c>
      <c r="L5" s="52">
        <f>ROUND(INDEX(Output!$B$2:$W$25, COLUMN(K5)-COLUMN($A$2)+1, ROW(K5)-1), 0)</f>
        <v>480</v>
      </c>
      <c r="M5" s="52">
        <f>ROUND(INDEX(Output!$B$2:$W$25, COLUMN(L5)-COLUMN($A$2)+1, ROW(L5)-1), 0)</f>
        <v>480</v>
      </c>
      <c r="N5" s="52">
        <f>ROUND(INDEX(Output!$B$2:$W$25, COLUMN(M5)-COLUMN($A$2)+1, ROW(M5)-1), 0)</f>
        <v>480</v>
      </c>
      <c r="O5" s="52">
        <f>ROUND(INDEX(Output!$B$2:$W$25, COLUMN(N5)-COLUMN($A$2)+1, ROW(N5)-1), 0)</f>
        <v>480</v>
      </c>
      <c r="P5" s="52">
        <f>ROUND(INDEX(Output!$B$2:$W$25, COLUMN(O5)-COLUMN($A$2)+1, ROW(O5)-1), 0)</f>
        <v>480</v>
      </c>
      <c r="Q5" s="52">
        <f>ROUND(INDEX(Output!$B$2:$W$25, COLUMN(P5)-COLUMN($A$2)+1, ROW(P5)-1), 0)</f>
        <v>480</v>
      </c>
      <c r="R5" s="52">
        <f>ROUND(INDEX(Output!$B$2:$W$25, COLUMN(Q5)-COLUMN($A$2)+1, ROW(Q5)-1), 0)</f>
        <v>480</v>
      </c>
      <c r="S5" s="52">
        <f>ROUND(INDEX(Output!$B$2:$W$25, COLUMN(R5)-COLUMN($A$2)+1, ROW(R5)-1), 0)</f>
        <v>480</v>
      </c>
      <c r="T5" s="52">
        <f>ROUND(INDEX(Output!$B$2:$W$25, COLUMN(S5)-COLUMN($A$2)+1, ROW(S5)-1), 0)</f>
        <v>480</v>
      </c>
      <c r="U5" s="52">
        <f>ROUND(INDEX(Output!$B$2:$W$25, COLUMN(T5)-COLUMN($A$2)+1, ROW(T5)-1), 0)</f>
        <v>480</v>
      </c>
      <c r="V5" s="52">
        <f>ROUND(INDEX(Output!$B$2:$W$25, COLUMN(U5)-COLUMN($A$2)+1, ROW(U5)-1), 0)</f>
        <v>480</v>
      </c>
      <c r="W5" s="52">
        <f>ROUND(INDEX(Output!$B$2:$W$25, COLUMN(V5)-COLUMN($A$2)+1, ROW(V5)-1), 0)</f>
        <v>480</v>
      </c>
      <c r="X5" s="52">
        <f>ROUND(INDEX(Output!$B$2:$W$25, COLUMN(W5)-COLUMN($A$2)+1, ROW(W5)-1), 0)</f>
        <v>480</v>
      </c>
      <c r="Y5" s="52">
        <f>ROUND(INDEX(Output!$B$2:$W$25, COLUMN(X5)-COLUMN($A$2)+1, ROW(X5)-1), 0)</f>
        <v>480</v>
      </c>
    </row>
    <row r="6" spans="1:25">
      <c r="A6" s="32" t="s">
        <v>10</v>
      </c>
      <c r="B6" s="52">
        <f>ROUND(INDEX(Output!$B$2:$W$25, COLUMN(A6)-COLUMN($A$2)+1, ROW(A6)-1), 0)</f>
        <v>2292</v>
      </c>
      <c r="C6" s="52">
        <f>ROUND(INDEX(Output!$B$2:$W$25, COLUMN(B6)-COLUMN($A$2)+1, ROW(B6)-1), 0)</f>
        <v>2292</v>
      </c>
      <c r="D6" s="52">
        <f>ROUND(INDEX(Output!$B$2:$W$25, COLUMN(C6)-COLUMN($A$2)+1, ROW(C6)-1), 0)</f>
        <v>2292</v>
      </c>
      <c r="E6" s="52">
        <f>ROUND(INDEX(Output!$B$2:$W$25, COLUMN(D6)-COLUMN($A$2)+1, ROW(D6)-1), 0)</f>
        <v>2292</v>
      </c>
      <c r="F6" s="52">
        <f>ROUND(INDEX(Output!$B$2:$W$25, COLUMN(E6)-COLUMN($A$2)+1, ROW(E6)-1), 0)</f>
        <v>2292</v>
      </c>
      <c r="G6" s="52">
        <f>ROUND(INDEX(Output!$B$2:$W$25, COLUMN(F6)-COLUMN($A$2)+1, ROW(F6)-1), 0)</f>
        <v>2292</v>
      </c>
      <c r="H6" s="52">
        <f>ROUND(INDEX(Output!$B$2:$W$25, COLUMN(G6)-COLUMN($A$2)+1, ROW(G6)-1), 0)</f>
        <v>2292</v>
      </c>
      <c r="I6" s="52">
        <f>ROUND(INDEX(Output!$B$2:$W$25, COLUMN(H6)-COLUMN($A$2)+1, ROW(H6)-1), 0)</f>
        <v>2292</v>
      </c>
      <c r="J6" s="52">
        <f>ROUND(INDEX(Output!$B$2:$W$25, COLUMN(I6)-COLUMN($A$2)+1, ROW(I6)-1), 0)</f>
        <v>2292</v>
      </c>
      <c r="K6" s="52">
        <f>ROUND(INDEX(Output!$B$2:$W$25, COLUMN(J6)-COLUMN($A$2)+1, ROW(J6)-1), 0)</f>
        <v>2292</v>
      </c>
      <c r="L6" s="52">
        <f>ROUND(INDEX(Output!$B$2:$W$25, COLUMN(K6)-COLUMN($A$2)+1, ROW(K6)-1), 0)</f>
        <v>2292</v>
      </c>
      <c r="M6" s="52">
        <f>ROUND(INDEX(Output!$B$2:$W$25, COLUMN(L6)-COLUMN($A$2)+1, ROW(L6)-1), 0)</f>
        <v>2292</v>
      </c>
      <c r="N6" s="52">
        <f>ROUND(INDEX(Output!$B$2:$W$25, COLUMN(M6)-COLUMN($A$2)+1, ROW(M6)-1), 0)</f>
        <v>2292</v>
      </c>
      <c r="O6" s="52">
        <f>ROUND(INDEX(Output!$B$2:$W$25, COLUMN(N6)-COLUMN($A$2)+1, ROW(N6)-1), 0)</f>
        <v>2292</v>
      </c>
      <c r="P6" s="52">
        <f>ROUND(INDEX(Output!$B$2:$W$25, COLUMN(O6)-COLUMN($A$2)+1, ROW(O6)-1), 0)</f>
        <v>2292</v>
      </c>
      <c r="Q6" s="52">
        <f>ROUND(INDEX(Output!$B$2:$W$25, COLUMN(P6)-COLUMN($A$2)+1, ROW(P6)-1), 0)</f>
        <v>2292</v>
      </c>
      <c r="R6" s="52">
        <f>ROUND(INDEX(Output!$B$2:$W$25, COLUMN(Q6)-COLUMN($A$2)+1, ROW(Q6)-1), 0)</f>
        <v>2292</v>
      </c>
      <c r="S6" s="52">
        <f>ROUND(INDEX(Output!$B$2:$W$25, COLUMN(R6)-COLUMN($A$2)+1, ROW(R6)-1), 0)</f>
        <v>2292</v>
      </c>
      <c r="T6" s="52">
        <f>ROUND(INDEX(Output!$B$2:$W$25, COLUMN(S6)-COLUMN($A$2)+1, ROW(S6)-1), 0)</f>
        <v>2292</v>
      </c>
      <c r="U6" s="52">
        <f>ROUND(INDEX(Output!$B$2:$W$25, COLUMN(T6)-COLUMN($A$2)+1, ROW(T6)-1), 0)</f>
        <v>2292</v>
      </c>
      <c r="V6" s="52">
        <f>ROUND(INDEX(Output!$B$2:$W$25, COLUMN(U6)-COLUMN($A$2)+1, ROW(U6)-1), 0)</f>
        <v>2292</v>
      </c>
      <c r="W6" s="52">
        <f>ROUND(INDEX(Output!$B$2:$W$25, COLUMN(V6)-COLUMN($A$2)+1, ROW(V6)-1), 0)</f>
        <v>2292</v>
      </c>
      <c r="X6" s="52">
        <f>ROUND(INDEX(Output!$B$2:$W$25, COLUMN(W6)-COLUMN($A$2)+1, ROW(W6)-1), 0)</f>
        <v>2292</v>
      </c>
      <c r="Y6" s="52">
        <f>ROUND(INDEX(Output!$B$2:$W$25, COLUMN(X6)-COLUMN($A$2)+1, ROW(X6)-1), 0)</f>
        <v>2292</v>
      </c>
    </row>
    <row r="7" spans="1:25">
      <c r="A7" s="32" t="s">
        <v>11</v>
      </c>
      <c r="B7" s="52">
        <f>ROUND(INDEX(Output!$B$2:$W$25, COLUMN(A7)-COLUMN($A$2)+1, ROW(A7)-1), 0)</f>
        <v>8271</v>
      </c>
      <c r="C7" s="52">
        <f>ROUND(INDEX(Output!$B$2:$W$25, COLUMN(B7)-COLUMN($A$2)+1, ROW(B7)-1), 0)</f>
        <v>8271</v>
      </c>
      <c r="D7" s="52">
        <f>ROUND(INDEX(Output!$B$2:$W$25, COLUMN(C7)-COLUMN($A$2)+1, ROW(C7)-1), 0)</f>
        <v>8271</v>
      </c>
      <c r="E7" s="52">
        <f>ROUND(INDEX(Output!$B$2:$W$25, COLUMN(D7)-COLUMN($A$2)+1, ROW(D7)-1), 0)</f>
        <v>8271</v>
      </c>
      <c r="F7" s="52">
        <f>ROUND(INDEX(Output!$B$2:$W$25, COLUMN(E7)-COLUMN($A$2)+1, ROW(E7)-1), 0)</f>
        <v>8271</v>
      </c>
      <c r="G7" s="52">
        <f>ROUND(INDEX(Output!$B$2:$W$25, COLUMN(F7)-COLUMN($A$2)+1, ROW(F7)-1), 0)</f>
        <v>8271</v>
      </c>
      <c r="H7" s="52">
        <f>ROUND(INDEX(Output!$B$2:$W$25, COLUMN(G7)-COLUMN($A$2)+1, ROW(G7)-1), 0)</f>
        <v>8271</v>
      </c>
      <c r="I7" s="52">
        <f>ROUND(INDEX(Output!$B$2:$W$25, COLUMN(H7)-COLUMN($A$2)+1, ROW(H7)-1), 0)</f>
        <v>8271</v>
      </c>
      <c r="J7" s="52">
        <f>ROUND(INDEX(Output!$B$2:$W$25, COLUMN(I7)-COLUMN($A$2)+1, ROW(I7)-1), 0)</f>
        <v>8271</v>
      </c>
      <c r="K7" s="52">
        <f>ROUND(INDEX(Output!$B$2:$W$25, COLUMN(J7)-COLUMN($A$2)+1, ROW(J7)-1), 0)</f>
        <v>8271</v>
      </c>
      <c r="L7" s="52">
        <f>ROUND(INDEX(Output!$B$2:$W$25, COLUMN(K7)-COLUMN($A$2)+1, ROW(K7)-1), 0)</f>
        <v>8271</v>
      </c>
      <c r="M7" s="52">
        <f>ROUND(INDEX(Output!$B$2:$W$25, COLUMN(L7)-COLUMN($A$2)+1, ROW(L7)-1), 0)</f>
        <v>8271</v>
      </c>
      <c r="N7" s="52">
        <f>ROUND(INDEX(Output!$B$2:$W$25, COLUMN(M7)-COLUMN($A$2)+1, ROW(M7)-1), 0)</f>
        <v>8271</v>
      </c>
      <c r="O7" s="52">
        <f>ROUND(INDEX(Output!$B$2:$W$25, COLUMN(N7)-COLUMN($A$2)+1, ROW(N7)-1), 0)</f>
        <v>8271</v>
      </c>
      <c r="P7" s="52">
        <f>ROUND(INDEX(Output!$B$2:$W$25, COLUMN(O7)-COLUMN($A$2)+1, ROW(O7)-1), 0)</f>
        <v>8271</v>
      </c>
      <c r="Q7" s="52">
        <f>ROUND(INDEX(Output!$B$2:$W$25, COLUMN(P7)-COLUMN($A$2)+1, ROW(P7)-1), 0)</f>
        <v>8271</v>
      </c>
      <c r="R7" s="52">
        <f>ROUND(INDEX(Output!$B$2:$W$25, COLUMN(Q7)-COLUMN($A$2)+1, ROW(Q7)-1), 0)</f>
        <v>8271</v>
      </c>
      <c r="S7" s="52">
        <f>ROUND(INDEX(Output!$B$2:$W$25, COLUMN(R7)-COLUMN($A$2)+1, ROW(R7)-1), 0)</f>
        <v>8271</v>
      </c>
      <c r="T7" s="52">
        <f>ROUND(INDEX(Output!$B$2:$W$25, COLUMN(S7)-COLUMN($A$2)+1, ROW(S7)-1), 0)</f>
        <v>8271</v>
      </c>
      <c r="U7" s="52">
        <f>ROUND(INDEX(Output!$B$2:$W$25, COLUMN(T7)-COLUMN($A$2)+1, ROW(T7)-1), 0)</f>
        <v>8271</v>
      </c>
      <c r="V7" s="52">
        <f>ROUND(INDEX(Output!$B$2:$W$25, COLUMN(U7)-COLUMN($A$2)+1, ROW(U7)-1), 0)</f>
        <v>8271</v>
      </c>
      <c r="W7" s="52">
        <f>ROUND(INDEX(Output!$B$2:$W$25, COLUMN(V7)-COLUMN($A$2)+1, ROW(V7)-1), 0)</f>
        <v>8271</v>
      </c>
      <c r="X7" s="52">
        <f>ROUND(INDEX(Output!$B$2:$W$25, COLUMN(W7)-COLUMN($A$2)+1, ROW(W7)-1), 0)</f>
        <v>8271</v>
      </c>
      <c r="Y7" s="52">
        <f>ROUND(INDEX(Output!$B$2:$W$25, COLUMN(X7)-COLUMN($A$2)+1, ROW(X7)-1), 0)</f>
        <v>8271</v>
      </c>
    </row>
    <row r="8" spans="1:25">
      <c r="A8" s="32" t="s">
        <v>12</v>
      </c>
      <c r="B8" s="52">
        <f>ROUND(INDEX(Output!$B$2:$W$25, COLUMN(A8)-COLUMN($A$2)+1, ROW(A8)-1), 0)</f>
        <v>0</v>
      </c>
      <c r="C8" s="52">
        <f>ROUND(INDEX(Output!$B$2:$W$25, COLUMN(B8)-COLUMN($A$2)+1, ROW(B8)-1), 0)</f>
        <v>0</v>
      </c>
      <c r="D8" s="52">
        <f>ROUND(INDEX(Output!$B$2:$W$25, COLUMN(C8)-COLUMN($A$2)+1, ROW(C8)-1), 0)</f>
        <v>0</v>
      </c>
      <c r="E8" s="52">
        <f>ROUND(INDEX(Output!$B$2:$W$25, COLUMN(D8)-COLUMN($A$2)+1, ROW(D8)-1), 0)</f>
        <v>0</v>
      </c>
      <c r="F8" s="52">
        <f>ROUND(INDEX(Output!$B$2:$W$25, COLUMN(E8)-COLUMN($A$2)+1, ROW(E8)-1), 0)</f>
        <v>0</v>
      </c>
      <c r="G8" s="52">
        <f>ROUND(INDEX(Output!$B$2:$W$25, COLUMN(F8)-COLUMN($A$2)+1, ROW(F8)-1), 0)</f>
        <v>0</v>
      </c>
      <c r="H8" s="52">
        <f>ROUND(INDEX(Output!$B$2:$W$25, COLUMN(G8)-COLUMN($A$2)+1, ROW(G8)-1), 0)</f>
        <v>0</v>
      </c>
      <c r="I8" s="52">
        <f>ROUND(INDEX(Output!$B$2:$W$25, COLUMN(H8)-COLUMN($A$2)+1, ROW(H8)-1), 0)</f>
        <v>0</v>
      </c>
      <c r="J8" s="52">
        <f>ROUND(INDEX(Output!$B$2:$W$25, COLUMN(I8)-COLUMN($A$2)+1, ROW(I8)-1), 0)</f>
        <v>0</v>
      </c>
      <c r="K8" s="52">
        <f>ROUND(INDEX(Output!$B$2:$W$25, COLUMN(J8)-COLUMN($A$2)+1, ROW(J8)-1), 0)</f>
        <v>0</v>
      </c>
      <c r="L8" s="52">
        <f>ROUND(INDEX(Output!$B$2:$W$25, COLUMN(K8)-COLUMN($A$2)+1, ROW(K8)-1), 0)</f>
        <v>0</v>
      </c>
      <c r="M8" s="52">
        <f>ROUND(INDEX(Output!$B$2:$W$25, COLUMN(L8)-COLUMN($A$2)+1, ROW(L8)-1), 0)</f>
        <v>0</v>
      </c>
      <c r="N8" s="52">
        <f>ROUND(INDEX(Output!$B$2:$W$25, COLUMN(M8)-COLUMN($A$2)+1, ROW(M8)-1), 0)</f>
        <v>0</v>
      </c>
      <c r="O8" s="52">
        <f>ROUND(INDEX(Output!$B$2:$W$25, COLUMN(N8)-COLUMN($A$2)+1, ROW(N8)-1), 0)</f>
        <v>0</v>
      </c>
      <c r="P8" s="52">
        <f>ROUND(INDEX(Output!$B$2:$W$25, COLUMN(O8)-COLUMN($A$2)+1, ROW(O8)-1), 0)</f>
        <v>0</v>
      </c>
      <c r="Q8" s="52">
        <f>ROUND(INDEX(Output!$B$2:$W$25, COLUMN(P8)-COLUMN($A$2)+1, ROW(P8)-1), 0)</f>
        <v>0</v>
      </c>
      <c r="R8" s="52">
        <f>ROUND(INDEX(Output!$B$2:$W$25, COLUMN(Q8)-COLUMN($A$2)+1, ROW(Q8)-1), 0)</f>
        <v>1942</v>
      </c>
      <c r="S8" s="52">
        <f>ROUND(INDEX(Output!$B$2:$W$25, COLUMN(R8)-COLUMN($A$2)+1, ROW(R8)-1), 0)</f>
        <v>1942</v>
      </c>
      <c r="T8" s="52">
        <f>ROUND(INDEX(Output!$B$2:$W$25, COLUMN(S8)-COLUMN($A$2)+1, ROW(S8)-1), 0)</f>
        <v>1942</v>
      </c>
      <c r="U8" s="52">
        <f>ROUND(INDEX(Output!$B$2:$W$25, COLUMN(T8)-COLUMN($A$2)+1, ROW(T8)-1), 0)</f>
        <v>1942</v>
      </c>
      <c r="V8" s="52">
        <f>ROUND(INDEX(Output!$B$2:$W$25, COLUMN(U8)-COLUMN($A$2)+1, ROW(U8)-1), 0)</f>
        <v>1942</v>
      </c>
      <c r="W8" s="52">
        <f>ROUND(INDEX(Output!$B$2:$W$25, COLUMN(V8)-COLUMN($A$2)+1, ROW(V8)-1), 0)</f>
        <v>0</v>
      </c>
      <c r="X8" s="52">
        <f>ROUND(INDEX(Output!$B$2:$W$25, COLUMN(W8)-COLUMN($A$2)+1, ROW(W8)-1), 0)</f>
        <v>0</v>
      </c>
      <c r="Y8" s="52">
        <f>ROUND(INDEX(Output!$B$2:$W$25, COLUMN(X8)-COLUMN($A$2)+1, ROW(X8)-1), 0)</f>
        <v>0</v>
      </c>
    </row>
    <row r="9" spans="1:25">
      <c r="A9" s="32" t="s">
        <v>15</v>
      </c>
      <c r="B9" s="52">
        <f>ROUND(INDEX(Output!$B$2:$W$25, COLUMN(A9)-COLUMN($A$2)+1, ROW(A9)-1), 0)</f>
        <v>255</v>
      </c>
      <c r="C9" s="52">
        <f>ROUND(INDEX(Output!$B$2:$W$25, COLUMN(B9)-COLUMN($A$2)+1, ROW(B9)-1), 0)</f>
        <v>255</v>
      </c>
      <c r="D9" s="52">
        <f>ROUND(INDEX(Output!$B$2:$W$25, COLUMN(C9)-COLUMN($A$2)+1, ROW(C9)-1), 0)</f>
        <v>255</v>
      </c>
      <c r="E9" s="52">
        <f>ROUND(INDEX(Output!$B$2:$W$25, COLUMN(D9)-COLUMN($A$2)+1, ROW(D9)-1), 0)</f>
        <v>255</v>
      </c>
      <c r="F9" s="52">
        <f>ROUND(INDEX(Output!$B$2:$W$25, COLUMN(E9)-COLUMN($A$2)+1, ROW(E9)-1), 0)</f>
        <v>255</v>
      </c>
      <c r="G9" s="52">
        <f>ROUND(INDEX(Output!$B$2:$W$25, COLUMN(F9)-COLUMN($A$2)+1, ROW(F9)-1), 0)</f>
        <v>255</v>
      </c>
      <c r="H9" s="52">
        <f>ROUND(INDEX(Output!$B$2:$W$25, COLUMN(G9)-COLUMN($A$2)+1, ROW(G9)-1), 0)</f>
        <v>255</v>
      </c>
      <c r="I9" s="52">
        <f>ROUND(INDEX(Output!$B$2:$W$25, COLUMN(H9)-COLUMN($A$2)+1, ROW(H9)-1), 0)</f>
        <v>255</v>
      </c>
      <c r="J9" s="52">
        <f>ROUND(INDEX(Output!$B$2:$W$25, COLUMN(I9)-COLUMN($A$2)+1, ROW(I9)-1), 0)</f>
        <v>255</v>
      </c>
      <c r="K9" s="52">
        <f>ROUND(INDEX(Output!$B$2:$W$25, COLUMN(J9)-COLUMN($A$2)+1, ROW(J9)-1), 0)</f>
        <v>255</v>
      </c>
      <c r="L9" s="52">
        <f>ROUND(INDEX(Output!$B$2:$W$25, COLUMN(K9)-COLUMN($A$2)+1, ROW(K9)-1), 0)</f>
        <v>255</v>
      </c>
      <c r="M9" s="52">
        <f>ROUND(INDEX(Output!$B$2:$W$25, COLUMN(L9)-COLUMN($A$2)+1, ROW(L9)-1), 0)</f>
        <v>255</v>
      </c>
      <c r="N9" s="52">
        <f>ROUND(INDEX(Output!$B$2:$W$25, COLUMN(M9)-COLUMN($A$2)+1, ROW(M9)-1), 0)</f>
        <v>255</v>
      </c>
      <c r="O9" s="52">
        <f>ROUND(INDEX(Output!$B$2:$W$25, COLUMN(N9)-COLUMN($A$2)+1, ROW(N9)-1), 0)</f>
        <v>255</v>
      </c>
      <c r="P9" s="52">
        <f>ROUND(INDEX(Output!$B$2:$W$25, COLUMN(O9)-COLUMN($A$2)+1, ROW(O9)-1), 0)</f>
        <v>255</v>
      </c>
      <c r="Q9" s="52">
        <f>ROUND(INDEX(Output!$B$2:$W$25, COLUMN(P9)-COLUMN($A$2)+1, ROW(P9)-1), 0)</f>
        <v>255</v>
      </c>
      <c r="R9" s="52">
        <f>ROUND(INDEX(Output!$B$2:$W$25, COLUMN(Q9)-COLUMN($A$2)+1, ROW(Q9)-1), 0)</f>
        <v>255</v>
      </c>
      <c r="S9" s="52">
        <f>ROUND(INDEX(Output!$B$2:$W$25, COLUMN(R9)-COLUMN($A$2)+1, ROW(R9)-1), 0)</f>
        <v>255</v>
      </c>
      <c r="T9" s="52">
        <f>ROUND(INDEX(Output!$B$2:$W$25, COLUMN(S9)-COLUMN($A$2)+1, ROW(S9)-1), 0)</f>
        <v>255</v>
      </c>
      <c r="U9" s="52">
        <f>ROUND(INDEX(Output!$B$2:$W$25, COLUMN(T9)-COLUMN($A$2)+1, ROW(T9)-1), 0)</f>
        <v>255</v>
      </c>
      <c r="V9" s="52">
        <f>ROUND(INDEX(Output!$B$2:$W$25, COLUMN(U9)-COLUMN($A$2)+1, ROW(U9)-1), 0)</f>
        <v>255</v>
      </c>
      <c r="W9" s="52">
        <f>ROUND(INDEX(Output!$B$2:$W$25, COLUMN(V9)-COLUMN($A$2)+1, ROW(V9)-1), 0)</f>
        <v>255</v>
      </c>
      <c r="X9" s="52">
        <f>ROUND(INDEX(Output!$B$2:$W$25, COLUMN(W9)-COLUMN($A$2)+1, ROW(W9)-1), 0)</f>
        <v>255</v>
      </c>
      <c r="Y9" s="52">
        <f>ROUND(INDEX(Output!$B$2:$W$25, COLUMN(X9)-COLUMN($A$2)+1, ROW(X9)-1), 0)</f>
        <v>255</v>
      </c>
    </row>
    <row r="10" spans="1:25">
      <c r="A10" s="32" t="s">
        <v>13</v>
      </c>
      <c r="B10" s="52">
        <f>ROUND(INDEX(Output!$B$2:$W$25, COLUMN(A10)-COLUMN($A$2)+1, ROW(A10)-1), 0)</f>
        <v>1479</v>
      </c>
      <c r="C10" s="52">
        <f>ROUND(INDEX(Output!$B$2:$W$25, COLUMN(B10)-COLUMN($A$2)+1, ROW(B10)-1), 0)</f>
        <v>1479</v>
      </c>
      <c r="D10" s="52">
        <f>ROUND(INDEX(Output!$B$2:$W$25, COLUMN(C10)-COLUMN($A$2)+1, ROW(C10)-1), 0)</f>
        <v>1479</v>
      </c>
      <c r="E10" s="52">
        <f>ROUND(INDEX(Output!$B$2:$W$25, COLUMN(D10)-COLUMN($A$2)+1, ROW(D10)-1), 0)</f>
        <v>1479</v>
      </c>
      <c r="F10" s="52">
        <f>ROUND(INDEX(Output!$B$2:$W$25, COLUMN(E10)-COLUMN($A$2)+1, ROW(E10)-1), 0)</f>
        <v>1479</v>
      </c>
      <c r="G10" s="52">
        <f>ROUND(INDEX(Output!$B$2:$W$25, COLUMN(F10)-COLUMN($A$2)+1, ROW(F10)-1), 0)</f>
        <v>1479</v>
      </c>
      <c r="H10" s="52">
        <f>ROUND(INDEX(Output!$B$2:$W$25, COLUMN(G10)-COLUMN($A$2)+1, ROW(G10)-1), 0)</f>
        <v>1479</v>
      </c>
      <c r="I10" s="52">
        <f>ROUND(INDEX(Output!$B$2:$W$25, COLUMN(H10)-COLUMN($A$2)+1, ROW(H10)-1), 0)</f>
        <v>1479</v>
      </c>
      <c r="J10" s="52">
        <f>ROUND(INDEX(Output!$B$2:$W$25, COLUMN(I10)-COLUMN($A$2)+1, ROW(I10)-1), 0)</f>
        <v>1479</v>
      </c>
      <c r="K10" s="52">
        <f>ROUND(INDEX(Output!$B$2:$W$25, COLUMN(J10)-COLUMN($A$2)+1, ROW(J10)-1), 0)</f>
        <v>1479</v>
      </c>
      <c r="L10" s="52">
        <f>ROUND(INDEX(Output!$B$2:$W$25, COLUMN(K10)-COLUMN($A$2)+1, ROW(K10)-1), 0)</f>
        <v>1479</v>
      </c>
      <c r="M10" s="52">
        <f>ROUND(INDEX(Output!$B$2:$W$25, COLUMN(L10)-COLUMN($A$2)+1, ROW(L10)-1), 0)</f>
        <v>1479</v>
      </c>
      <c r="N10" s="52">
        <f>ROUND(INDEX(Output!$B$2:$W$25, COLUMN(M10)-COLUMN($A$2)+1, ROW(M10)-1), 0)</f>
        <v>1479</v>
      </c>
      <c r="O10" s="52">
        <f>ROUND(INDEX(Output!$B$2:$W$25, COLUMN(N10)-COLUMN($A$2)+1, ROW(N10)-1), 0)</f>
        <v>1479</v>
      </c>
      <c r="P10" s="52">
        <f>ROUND(INDEX(Output!$B$2:$W$25, COLUMN(O10)-COLUMN($A$2)+1, ROW(O10)-1), 0)</f>
        <v>1479</v>
      </c>
      <c r="Q10" s="52">
        <f>ROUND(INDEX(Output!$B$2:$W$25, COLUMN(P10)-COLUMN($A$2)+1, ROW(P10)-1), 0)</f>
        <v>1479</v>
      </c>
      <c r="R10" s="52">
        <f>ROUND(INDEX(Output!$B$2:$W$25, COLUMN(Q10)-COLUMN($A$2)+1, ROW(Q10)-1), 0)</f>
        <v>1479</v>
      </c>
      <c r="S10" s="52">
        <f>ROUND(INDEX(Output!$B$2:$W$25, COLUMN(R10)-COLUMN($A$2)+1, ROW(R10)-1), 0)</f>
        <v>1479</v>
      </c>
      <c r="T10" s="52">
        <f>ROUND(INDEX(Output!$B$2:$W$25, COLUMN(S10)-COLUMN($A$2)+1, ROW(S10)-1), 0)</f>
        <v>1479</v>
      </c>
      <c r="U10" s="52">
        <f>ROUND(INDEX(Output!$B$2:$W$25, COLUMN(T10)-COLUMN($A$2)+1, ROW(T10)-1), 0)</f>
        <v>1479</v>
      </c>
      <c r="V10" s="52">
        <f>ROUND(INDEX(Output!$B$2:$W$25, COLUMN(U10)-COLUMN($A$2)+1, ROW(U10)-1), 0)</f>
        <v>1479</v>
      </c>
      <c r="W10" s="52">
        <f>ROUND(INDEX(Output!$B$2:$W$25, COLUMN(V10)-COLUMN($A$2)+1, ROW(V10)-1), 0)</f>
        <v>1479</v>
      </c>
      <c r="X10" s="52">
        <f>ROUND(INDEX(Output!$B$2:$W$25, COLUMN(W10)-COLUMN($A$2)+1, ROW(W10)-1), 0)</f>
        <v>1479</v>
      </c>
      <c r="Y10" s="52">
        <f>ROUND(INDEX(Output!$B$2:$W$25, COLUMN(X10)-COLUMN($A$2)+1, ROW(X10)-1), 0)</f>
        <v>1479</v>
      </c>
    </row>
    <row r="11" spans="1:25">
      <c r="A11" s="32" t="s">
        <v>14</v>
      </c>
      <c r="B11" s="52">
        <f>ROUND(INDEX(Output!$B$2:$W$25, COLUMN(A11)-COLUMN($A$2)+1, ROW(A11)-1), 0)</f>
        <v>6265</v>
      </c>
      <c r="C11" s="52">
        <f>ROUND(INDEX(Output!$B$2:$W$25, COLUMN(B11)-COLUMN($A$2)+1, ROW(B11)-1), 0)</f>
        <v>6265</v>
      </c>
      <c r="D11" s="52">
        <f>ROUND(INDEX(Output!$B$2:$W$25, COLUMN(C11)-COLUMN($A$2)+1, ROW(C11)-1), 0)</f>
        <v>6265</v>
      </c>
      <c r="E11" s="52">
        <f>ROUND(INDEX(Output!$B$2:$W$25, COLUMN(D11)-COLUMN($A$2)+1, ROW(D11)-1), 0)</f>
        <v>6265</v>
      </c>
      <c r="F11" s="52">
        <f>ROUND(INDEX(Output!$B$2:$W$25, COLUMN(E11)-COLUMN($A$2)+1, ROW(E11)-1), 0)</f>
        <v>6265</v>
      </c>
      <c r="G11" s="52">
        <f>ROUND(INDEX(Output!$B$2:$W$25, COLUMN(F11)-COLUMN($A$2)+1, ROW(F11)-1), 0)</f>
        <v>6265</v>
      </c>
      <c r="H11" s="52">
        <f>ROUND(INDEX(Output!$B$2:$W$25, COLUMN(G11)-COLUMN($A$2)+1, ROW(G11)-1), 0)</f>
        <v>6265</v>
      </c>
      <c r="I11" s="52">
        <f>ROUND(INDEX(Output!$B$2:$W$25, COLUMN(H11)-COLUMN($A$2)+1, ROW(H11)-1), 0)</f>
        <v>6265</v>
      </c>
      <c r="J11" s="52">
        <f>ROUND(INDEX(Output!$B$2:$W$25, COLUMN(I11)-COLUMN($A$2)+1, ROW(I11)-1), 0)</f>
        <v>6265</v>
      </c>
      <c r="K11" s="52">
        <f>ROUND(INDEX(Output!$B$2:$W$25, COLUMN(J11)-COLUMN($A$2)+1, ROW(J11)-1), 0)</f>
        <v>6265</v>
      </c>
      <c r="L11" s="52">
        <f>ROUND(INDEX(Output!$B$2:$W$25, COLUMN(K11)-COLUMN($A$2)+1, ROW(K11)-1), 0)</f>
        <v>6265</v>
      </c>
      <c r="M11" s="52">
        <f>ROUND(INDEX(Output!$B$2:$W$25, COLUMN(L11)-COLUMN($A$2)+1, ROW(L11)-1), 0)</f>
        <v>6265</v>
      </c>
      <c r="N11" s="52">
        <f>ROUND(INDEX(Output!$B$2:$W$25, COLUMN(M11)-COLUMN($A$2)+1, ROW(M11)-1), 0)</f>
        <v>6265</v>
      </c>
      <c r="O11" s="52">
        <f>ROUND(INDEX(Output!$B$2:$W$25, COLUMN(N11)-COLUMN($A$2)+1, ROW(N11)-1), 0)</f>
        <v>6265</v>
      </c>
      <c r="P11" s="52">
        <f>ROUND(INDEX(Output!$B$2:$W$25, COLUMN(O11)-COLUMN($A$2)+1, ROW(O11)-1), 0)</f>
        <v>6265</v>
      </c>
      <c r="Q11" s="52">
        <f>ROUND(INDEX(Output!$B$2:$W$25, COLUMN(P11)-COLUMN($A$2)+1, ROW(P11)-1), 0)</f>
        <v>6265</v>
      </c>
      <c r="R11" s="52">
        <f>ROUND(INDEX(Output!$B$2:$W$25, COLUMN(Q11)-COLUMN($A$2)+1, ROW(Q11)-1), 0)</f>
        <v>6265</v>
      </c>
      <c r="S11" s="52">
        <f>ROUND(INDEX(Output!$B$2:$W$25, COLUMN(R11)-COLUMN($A$2)+1, ROW(R11)-1), 0)</f>
        <v>6265</v>
      </c>
      <c r="T11" s="52">
        <f>ROUND(INDEX(Output!$B$2:$W$25, COLUMN(S11)-COLUMN($A$2)+1, ROW(S11)-1), 0)</f>
        <v>6265</v>
      </c>
      <c r="U11" s="52">
        <f>ROUND(INDEX(Output!$B$2:$W$25, COLUMN(T11)-COLUMN($A$2)+1, ROW(T11)-1), 0)</f>
        <v>6265</v>
      </c>
      <c r="V11" s="52">
        <f>ROUND(INDEX(Output!$B$2:$W$25, COLUMN(U11)-COLUMN($A$2)+1, ROW(U11)-1), 0)</f>
        <v>6265</v>
      </c>
      <c r="W11" s="52">
        <f>ROUND(INDEX(Output!$B$2:$W$25, COLUMN(V11)-COLUMN($A$2)+1, ROW(V11)-1), 0)</f>
        <v>6265</v>
      </c>
      <c r="X11" s="52">
        <f>ROUND(INDEX(Output!$B$2:$W$25, COLUMN(W11)-COLUMN($A$2)+1, ROW(W11)-1), 0)</f>
        <v>6265</v>
      </c>
      <c r="Y11" s="52">
        <f>ROUND(INDEX(Output!$B$2:$W$25, COLUMN(X11)-COLUMN($A$2)+1, ROW(X11)-1), 0)</f>
        <v>6265</v>
      </c>
    </row>
    <row r="12" spans="1:25">
      <c r="A12" s="32" t="s">
        <v>17</v>
      </c>
      <c r="B12" s="52">
        <f>ROUND(INDEX(Output!$B$2:$W$25, COLUMN(A12)-COLUMN($A$2)+1, ROW(A12)-1), 0)</f>
        <v>4000</v>
      </c>
      <c r="C12" s="52">
        <f>ROUND(INDEX(Output!$B$2:$W$25, COLUMN(B12)-COLUMN($A$2)+1, ROW(B12)-1), 0)</f>
        <v>4000</v>
      </c>
      <c r="D12" s="52">
        <f>ROUND(INDEX(Output!$B$2:$W$25, COLUMN(C12)-COLUMN($A$2)+1, ROW(C12)-1), 0)</f>
        <v>4000</v>
      </c>
      <c r="E12" s="52">
        <f>ROUND(INDEX(Output!$B$2:$W$25, COLUMN(D12)-COLUMN($A$2)+1, ROW(D12)-1), 0)</f>
        <v>4000</v>
      </c>
      <c r="F12" s="52">
        <f>ROUND(INDEX(Output!$B$2:$W$25, COLUMN(E12)-COLUMN($A$2)+1, ROW(E12)-1), 0)</f>
        <v>4000</v>
      </c>
      <c r="G12" s="52">
        <f>ROUND(INDEX(Output!$B$2:$W$25, COLUMN(F12)-COLUMN($A$2)+1, ROW(F12)-1), 0)</f>
        <v>4000</v>
      </c>
      <c r="H12" s="52">
        <f>ROUND(INDEX(Output!$B$2:$W$25, COLUMN(G12)-COLUMN($A$2)+1, ROW(G12)-1), 0)</f>
        <v>4000</v>
      </c>
      <c r="I12" s="52">
        <f>ROUND(INDEX(Output!$B$2:$W$25, COLUMN(H12)-COLUMN($A$2)+1, ROW(H12)-1), 0)</f>
        <v>4000</v>
      </c>
      <c r="J12" s="52">
        <f>ROUND(INDEX(Output!$B$2:$W$25, COLUMN(I12)-COLUMN($A$2)+1, ROW(I12)-1), 0)</f>
        <v>4000</v>
      </c>
      <c r="K12" s="52">
        <f>ROUND(INDEX(Output!$B$2:$W$25, COLUMN(J12)-COLUMN($A$2)+1, ROW(J12)-1), 0)</f>
        <v>4000</v>
      </c>
      <c r="L12" s="52">
        <f>ROUND(INDEX(Output!$B$2:$W$25, COLUMN(K12)-COLUMN($A$2)+1, ROW(K12)-1), 0)</f>
        <v>4000</v>
      </c>
      <c r="M12" s="52">
        <f>ROUND(INDEX(Output!$B$2:$W$25, COLUMN(L12)-COLUMN($A$2)+1, ROW(L12)-1), 0)</f>
        <v>4000</v>
      </c>
      <c r="N12" s="52">
        <f>ROUND(INDEX(Output!$B$2:$W$25, COLUMN(M12)-COLUMN($A$2)+1, ROW(M12)-1), 0)</f>
        <v>4000</v>
      </c>
      <c r="O12" s="52">
        <f>ROUND(INDEX(Output!$B$2:$W$25, COLUMN(N12)-COLUMN($A$2)+1, ROW(N12)-1), 0)</f>
        <v>4000</v>
      </c>
      <c r="P12" s="52">
        <f>ROUND(INDEX(Output!$B$2:$W$25, COLUMN(O12)-COLUMN($A$2)+1, ROW(O12)-1), 0)</f>
        <v>4000</v>
      </c>
      <c r="Q12" s="52">
        <f>ROUND(INDEX(Output!$B$2:$W$25, COLUMN(P12)-COLUMN($A$2)+1, ROW(P12)-1), 0)</f>
        <v>4000</v>
      </c>
      <c r="R12" s="52">
        <f>ROUND(INDEX(Output!$B$2:$W$25, COLUMN(Q12)-COLUMN($A$2)+1, ROW(Q12)-1), 0)</f>
        <v>4000</v>
      </c>
      <c r="S12" s="52">
        <f>ROUND(INDEX(Output!$B$2:$W$25, COLUMN(R12)-COLUMN($A$2)+1, ROW(R12)-1), 0)</f>
        <v>4000</v>
      </c>
      <c r="T12" s="52">
        <f>ROUND(INDEX(Output!$B$2:$W$25, COLUMN(S12)-COLUMN($A$2)+1, ROW(S12)-1), 0)</f>
        <v>4000</v>
      </c>
      <c r="U12" s="52">
        <f>ROUND(INDEX(Output!$B$2:$W$25, COLUMN(T12)-COLUMN($A$2)+1, ROW(T12)-1), 0)</f>
        <v>4000</v>
      </c>
      <c r="V12" s="52">
        <f>ROUND(INDEX(Output!$B$2:$W$25, COLUMN(U12)-COLUMN($A$2)+1, ROW(U12)-1), 0)</f>
        <v>4000</v>
      </c>
      <c r="W12" s="52">
        <f>ROUND(INDEX(Output!$B$2:$W$25, COLUMN(V12)-COLUMN($A$2)+1, ROW(V12)-1), 0)</f>
        <v>4000</v>
      </c>
      <c r="X12" s="52">
        <f>ROUND(INDEX(Output!$B$2:$W$25, COLUMN(W12)-COLUMN($A$2)+1, ROW(W12)-1), 0)</f>
        <v>4000</v>
      </c>
      <c r="Y12" s="52">
        <f>ROUND(INDEX(Output!$B$2:$W$25, COLUMN(X12)-COLUMN($A$2)+1, ROW(X12)-1), 0)</f>
        <v>4000</v>
      </c>
    </row>
    <row r="13" spans="1:25">
      <c r="A13" s="32" t="s">
        <v>16</v>
      </c>
      <c r="B13" s="52">
        <f>ROUND(INDEX(Output!$B$2:$W$25, COLUMN(A13)-COLUMN($A$2)+1, ROW(A13)-1), 0)</f>
        <v>2935</v>
      </c>
      <c r="C13" s="52">
        <f>ROUND(INDEX(Output!$B$2:$W$25, COLUMN(B13)-COLUMN($A$2)+1, ROW(B13)-1), 0)</f>
        <v>2935</v>
      </c>
      <c r="D13" s="52">
        <f>ROUND(INDEX(Output!$B$2:$W$25, COLUMN(C13)-COLUMN($A$2)+1, ROW(C13)-1), 0)</f>
        <v>2935</v>
      </c>
      <c r="E13" s="52">
        <f>ROUND(INDEX(Output!$B$2:$W$25, COLUMN(D13)-COLUMN($A$2)+1, ROW(D13)-1), 0)</f>
        <v>2935</v>
      </c>
      <c r="F13" s="52">
        <f>ROUND(INDEX(Output!$B$2:$W$25, COLUMN(E13)-COLUMN($A$2)+1, ROW(E13)-1), 0)</f>
        <v>2935</v>
      </c>
      <c r="G13" s="52">
        <f>ROUND(INDEX(Output!$B$2:$W$25, COLUMN(F13)-COLUMN($A$2)+1, ROW(F13)-1), 0)</f>
        <v>2935</v>
      </c>
      <c r="H13" s="52">
        <f>ROUND(INDEX(Output!$B$2:$W$25, COLUMN(G13)-COLUMN($A$2)+1, ROW(G13)-1), 0)</f>
        <v>2935</v>
      </c>
      <c r="I13" s="52">
        <f>ROUND(INDEX(Output!$B$2:$W$25, COLUMN(H13)-COLUMN($A$2)+1, ROW(H13)-1), 0)</f>
        <v>2935</v>
      </c>
      <c r="J13" s="52">
        <f>ROUND(INDEX(Output!$B$2:$W$25, COLUMN(I13)-COLUMN($A$2)+1, ROW(I13)-1), 0)</f>
        <v>2935</v>
      </c>
      <c r="K13" s="52">
        <f>ROUND(INDEX(Output!$B$2:$W$25, COLUMN(J13)-COLUMN($A$2)+1, ROW(J13)-1), 0)</f>
        <v>2935</v>
      </c>
      <c r="L13" s="52">
        <f>ROUND(INDEX(Output!$B$2:$W$25, COLUMN(K13)-COLUMN($A$2)+1, ROW(K13)-1), 0)</f>
        <v>2935</v>
      </c>
      <c r="M13" s="52">
        <f>ROUND(INDEX(Output!$B$2:$W$25, COLUMN(L13)-COLUMN($A$2)+1, ROW(L13)-1), 0)</f>
        <v>2935</v>
      </c>
      <c r="N13" s="52">
        <f>ROUND(INDEX(Output!$B$2:$W$25, COLUMN(M13)-COLUMN($A$2)+1, ROW(M13)-1), 0)</f>
        <v>2935</v>
      </c>
      <c r="O13" s="52">
        <f>ROUND(INDEX(Output!$B$2:$W$25, COLUMN(N13)-COLUMN($A$2)+1, ROW(N13)-1), 0)</f>
        <v>2935</v>
      </c>
      <c r="P13" s="52">
        <f>ROUND(INDEX(Output!$B$2:$W$25, COLUMN(O13)-COLUMN($A$2)+1, ROW(O13)-1), 0)</f>
        <v>2935</v>
      </c>
      <c r="Q13" s="52">
        <f>ROUND(INDEX(Output!$B$2:$W$25, COLUMN(P13)-COLUMN($A$2)+1, ROW(P13)-1), 0)</f>
        <v>2935</v>
      </c>
      <c r="R13" s="52">
        <f>ROUND(INDEX(Output!$B$2:$W$25, COLUMN(Q13)-COLUMN($A$2)+1, ROW(Q13)-1), 0)</f>
        <v>2935</v>
      </c>
      <c r="S13" s="52">
        <f>ROUND(INDEX(Output!$B$2:$W$25, COLUMN(R13)-COLUMN($A$2)+1, ROW(R13)-1), 0)</f>
        <v>2935</v>
      </c>
      <c r="T13" s="52">
        <f>ROUND(INDEX(Output!$B$2:$W$25, COLUMN(S13)-COLUMN($A$2)+1, ROW(S13)-1), 0)</f>
        <v>2935</v>
      </c>
      <c r="U13" s="52">
        <f>ROUND(INDEX(Output!$B$2:$W$25, COLUMN(T13)-COLUMN($A$2)+1, ROW(T13)-1), 0)</f>
        <v>2935</v>
      </c>
      <c r="V13" s="52">
        <f>ROUND(INDEX(Output!$B$2:$W$25, COLUMN(U13)-COLUMN($A$2)+1, ROW(U13)-1), 0)</f>
        <v>2935</v>
      </c>
      <c r="W13" s="52">
        <f>ROUND(INDEX(Output!$B$2:$W$25, COLUMN(V13)-COLUMN($A$2)+1, ROW(V13)-1), 0)</f>
        <v>2935</v>
      </c>
      <c r="X13" s="52">
        <f>ROUND(INDEX(Output!$B$2:$W$25, COLUMN(W13)-COLUMN($A$2)+1, ROW(W13)-1), 0)</f>
        <v>2935</v>
      </c>
      <c r="Y13" s="52">
        <f>ROUND(INDEX(Output!$B$2:$W$25, COLUMN(X13)-COLUMN($A$2)+1, ROW(X13)-1), 0)</f>
        <v>2935</v>
      </c>
    </row>
    <row r="14" spans="1:25">
      <c r="A14" s="32" t="s">
        <v>24</v>
      </c>
      <c r="B14" s="52">
        <f>ROUND(INDEX(Output!$B$2:$W$25, COLUMN(A14)-COLUMN($A$2)+1, ROW(A14)-1), 0)</f>
        <v>0</v>
      </c>
      <c r="C14" s="52">
        <f>ROUND(INDEX(Output!$B$2:$W$25, COLUMN(B14)-COLUMN($A$2)+1, ROW(B14)-1), 0)</f>
        <v>0</v>
      </c>
      <c r="D14" s="52">
        <f>ROUND(INDEX(Output!$B$2:$W$25, COLUMN(C14)-COLUMN($A$2)+1, ROW(C14)-1), 0)</f>
        <v>0</v>
      </c>
      <c r="E14" s="52">
        <f>ROUND(INDEX(Output!$B$2:$W$25, COLUMN(D14)-COLUMN($A$2)+1, ROW(D14)-1), 0)</f>
        <v>0</v>
      </c>
      <c r="F14" s="52">
        <f>ROUND(INDEX(Output!$B$2:$W$25, COLUMN(E14)-COLUMN($A$2)+1, ROW(E14)-1), 0)</f>
        <v>0</v>
      </c>
      <c r="G14" s="52">
        <f>ROUND(INDEX(Output!$B$2:$W$25, COLUMN(F14)-COLUMN($A$2)+1, ROW(F14)-1), 0)</f>
        <v>0</v>
      </c>
      <c r="H14" s="52">
        <f>ROUND(INDEX(Output!$B$2:$W$25, COLUMN(G14)-COLUMN($A$2)+1, ROW(G14)-1), 0)</f>
        <v>0</v>
      </c>
      <c r="I14" s="52">
        <f>ROUND(INDEX(Output!$B$2:$W$25, COLUMN(H14)-COLUMN($A$2)+1, ROW(H14)-1), 0)</f>
        <v>0</v>
      </c>
      <c r="J14" s="52">
        <f>ROUND(INDEX(Output!$B$2:$W$25, COLUMN(I14)-COLUMN($A$2)+1, ROW(I14)-1), 0)</f>
        <v>0</v>
      </c>
      <c r="K14" s="52">
        <f>ROUND(INDEX(Output!$B$2:$W$25, COLUMN(J14)-COLUMN($A$2)+1, ROW(J14)-1), 0)</f>
        <v>0</v>
      </c>
      <c r="L14" s="52">
        <f>ROUND(INDEX(Output!$B$2:$W$25, COLUMN(K14)-COLUMN($A$2)+1, ROW(K14)-1), 0)</f>
        <v>0</v>
      </c>
      <c r="M14" s="52">
        <f>ROUND(INDEX(Output!$B$2:$W$25, COLUMN(L14)-COLUMN($A$2)+1, ROW(L14)-1), 0)</f>
        <v>1683</v>
      </c>
      <c r="N14" s="52">
        <f>ROUND(INDEX(Output!$B$2:$W$25, COLUMN(M14)-COLUMN($A$2)+1, ROW(M14)-1), 0)</f>
        <v>1683</v>
      </c>
      <c r="O14" s="52">
        <f>ROUND(INDEX(Output!$B$2:$W$25, COLUMN(N14)-COLUMN($A$2)+1, ROW(N14)-1), 0)</f>
        <v>1683</v>
      </c>
      <c r="P14" s="52">
        <f>ROUND(INDEX(Output!$B$2:$W$25, COLUMN(O14)-COLUMN($A$2)+1, ROW(O14)-1), 0)</f>
        <v>1683</v>
      </c>
      <c r="Q14" s="52">
        <f>ROUND(INDEX(Output!$B$2:$W$25, COLUMN(P14)-COLUMN($A$2)+1, ROW(P14)-1), 0)</f>
        <v>1683</v>
      </c>
      <c r="R14" s="52">
        <f>ROUND(INDEX(Output!$B$2:$W$25, COLUMN(Q14)-COLUMN($A$2)+1, ROW(Q14)-1), 0)</f>
        <v>1683</v>
      </c>
      <c r="S14" s="52">
        <f>ROUND(INDEX(Output!$B$2:$W$25, COLUMN(R14)-COLUMN($A$2)+1, ROW(R14)-1), 0)</f>
        <v>1683</v>
      </c>
      <c r="T14" s="52">
        <f>ROUND(INDEX(Output!$B$2:$W$25, COLUMN(S14)-COLUMN($A$2)+1, ROW(S14)-1), 0)</f>
        <v>1683</v>
      </c>
      <c r="U14" s="52">
        <f>ROUND(INDEX(Output!$B$2:$W$25, COLUMN(T14)-COLUMN($A$2)+1, ROW(T14)-1), 0)</f>
        <v>1683</v>
      </c>
      <c r="V14" s="52">
        <f>ROUND(INDEX(Output!$B$2:$W$25, COLUMN(U14)-COLUMN($A$2)+1, ROW(U14)-1), 0)</f>
        <v>1683</v>
      </c>
      <c r="W14" s="52">
        <f>ROUND(INDEX(Output!$B$2:$W$25, COLUMN(V14)-COLUMN($A$2)+1, ROW(V14)-1), 0)</f>
        <v>1683</v>
      </c>
      <c r="X14" s="52">
        <f>ROUND(INDEX(Output!$B$2:$W$25, COLUMN(W14)-COLUMN($A$2)+1, ROW(W14)-1), 0)</f>
        <v>1683</v>
      </c>
      <c r="Y14" s="52">
        <f>ROUND(INDEX(Output!$B$2:$W$25, COLUMN(X14)-COLUMN($A$2)+1, ROW(X14)-1), 0)</f>
        <v>1683</v>
      </c>
    </row>
    <row r="15" spans="1:25">
      <c r="A15" s="32" t="s">
        <v>7</v>
      </c>
      <c r="B15" s="52">
        <f>ROUND(INDEX(Output!$B$2:$W$25, COLUMN(A15)-COLUMN($A$2)+1, ROW(A15)-1), 0)</f>
        <v>0</v>
      </c>
      <c r="C15" s="52">
        <f>ROUND(INDEX(Output!$B$2:$W$25, COLUMN(B15)-COLUMN($A$2)+1, ROW(B15)-1), 0)</f>
        <v>0</v>
      </c>
      <c r="D15" s="52">
        <f>ROUND(INDEX(Output!$B$2:$W$25, COLUMN(C15)-COLUMN($A$2)+1, ROW(C15)-1), 0)</f>
        <v>0</v>
      </c>
      <c r="E15" s="52">
        <f>ROUND(INDEX(Output!$B$2:$W$25, COLUMN(D15)-COLUMN($A$2)+1, ROW(D15)-1), 0)</f>
        <v>0</v>
      </c>
      <c r="F15" s="52">
        <f>ROUND(INDEX(Output!$B$2:$W$25, COLUMN(E15)-COLUMN($A$2)+1, ROW(E15)-1), 0)</f>
        <v>0</v>
      </c>
      <c r="G15" s="52">
        <f>ROUND(INDEX(Output!$B$2:$W$25, COLUMN(F15)-COLUMN($A$2)+1, ROW(F15)-1), 0)</f>
        <v>0</v>
      </c>
      <c r="H15" s="52">
        <f>ROUND(INDEX(Output!$B$2:$W$25, COLUMN(G15)-COLUMN($A$2)+1, ROW(G15)-1), 0)</f>
        <v>0</v>
      </c>
      <c r="I15" s="52">
        <f>ROUND(INDEX(Output!$B$2:$W$25, COLUMN(H15)-COLUMN($A$2)+1, ROW(H15)-1), 0)</f>
        <v>0</v>
      </c>
      <c r="J15" s="52">
        <f>ROUND(INDEX(Output!$B$2:$W$25, COLUMN(I15)-COLUMN($A$2)+1, ROW(I15)-1), 0)</f>
        <v>0</v>
      </c>
      <c r="K15" s="52">
        <f>ROUND(INDEX(Output!$B$2:$W$25, COLUMN(J15)-COLUMN($A$2)+1, ROW(J15)-1), 0)</f>
        <v>0</v>
      </c>
      <c r="L15" s="52">
        <f>ROUND(INDEX(Output!$B$2:$W$25, COLUMN(K15)-COLUMN($A$2)+1, ROW(K15)-1), 0)</f>
        <v>0</v>
      </c>
      <c r="M15" s="52">
        <f>ROUND(INDEX(Output!$B$2:$W$25, COLUMN(L15)-COLUMN($A$2)+1, ROW(L15)-1), 0)</f>
        <v>0</v>
      </c>
      <c r="N15" s="52">
        <f>ROUND(INDEX(Output!$B$2:$W$25, COLUMN(M15)-COLUMN($A$2)+1, ROW(M15)-1), 0)</f>
        <v>0</v>
      </c>
      <c r="O15" s="52">
        <f>ROUND(INDEX(Output!$B$2:$W$25, COLUMN(N15)-COLUMN($A$2)+1, ROW(N15)-1), 0)</f>
        <v>0</v>
      </c>
      <c r="P15" s="52">
        <f>ROUND(INDEX(Output!$B$2:$W$25, COLUMN(O15)-COLUMN($A$2)+1, ROW(O15)-1), 0)</f>
        <v>0</v>
      </c>
      <c r="Q15" s="52">
        <f>ROUND(INDEX(Output!$B$2:$W$25, COLUMN(P15)-COLUMN($A$2)+1, ROW(P15)-1), 0)</f>
        <v>0</v>
      </c>
      <c r="R15" s="52">
        <f>ROUND(INDEX(Output!$B$2:$W$25, COLUMN(Q15)-COLUMN($A$2)+1, ROW(Q15)-1), 0)</f>
        <v>2538</v>
      </c>
      <c r="S15" s="52">
        <f>ROUND(INDEX(Output!$B$2:$W$25, COLUMN(R15)-COLUMN($A$2)+1, ROW(R15)-1), 0)</f>
        <v>2538</v>
      </c>
      <c r="T15" s="52">
        <f>ROUND(INDEX(Output!$B$2:$W$25, COLUMN(S15)-COLUMN($A$2)+1, ROW(S15)-1), 0)</f>
        <v>2538</v>
      </c>
      <c r="U15" s="52">
        <f>ROUND(INDEX(Output!$B$2:$W$25, COLUMN(T15)-COLUMN($A$2)+1, ROW(T15)-1), 0)</f>
        <v>2538</v>
      </c>
      <c r="V15" s="52">
        <f>ROUND(INDEX(Output!$B$2:$W$25, COLUMN(U15)-COLUMN($A$2)+1, ROW(U15)-1), 0)</f>
        <v>2538</v>
      </c>
      <c r="W15" s="52">
        <f>ROUND(INDEX(Output!$B$2:$W$25, COLUMN(V15)-COLUMN($A$2)+1, ROW(V15)-1), 0)</f>
        <v>0</v>
      </c>
      <c r="X15" s="52">
        <f>ROUND(INDEX(Output!$B$2:$W$25, COLUMN(W15)-COLUMN($A$2)+1, ROW(W15)-1), 0)</f>
        <v>0</v>
      </c>
      <c r="Y15" s="52">
        <f>ROUND(INDEX(Output!$B$2:$W$25, COLUMN(X15)-COLUMN($A$2)+1, ROW(X15)-1), 0)</f>
        <v>0</v>
      </c>
    </row>
    <row r="16" spans="1:25">
      <c r="A16" s="32" t="s">
        <v>33</v>
      </c>
      <c r="B16" s="52">
        <f>ROUND(INDEX(Output!$B$2:$W$25, COLUMN(A16)-COLUMN($A$2)+1, ROW(A16)-1), 0)</f>
        <v>0</v>
      </c>
      <c r="C16" s="52">
        <f>ROUND(INDEX(Output!$B$2:$W$25, COLUMN(B16)-COLUMN($A$2)+1, ROW(B16)-1), 0)</f>
        <v>0</v>
      </c>
      <c r="D16" s="52">
        <f>ROUND(INDEX(Output!$B$2:$W$25, COLUMN(C16)-COLUMN($A$2)+1, ROW(C16)-1), 0)</f>
        <v>0</v>
      </c>
      <c r="E16" s="52">
        <f>ROUND(INDEX(Output!$B$2:$W$25, COLUMN(D16)-COLUMN($A$2)+1, ROW(D16)-1), 0)</f>
        <v>0</v>
      </c>
      <c r="F16" s="52">
        <f>ROUND(INDEX(Output!$B$2:$W$25, COLUMN(E16)-COLUMN($A$2)+1, ROW(E16)-1), 0)</f>
        <v>0</v>
      </c>
      <c r="G16" s="52">
        <f>ROUND(INDEX(Output!$B$2:$W$25, COLUMN(F16)-COLUMN($A$2)+1, ROW(F16)-1), 0)</f>
        <v>0</v>
      </c>
      <c r="H16" s="52">
        <f>ROUND(INDEX(Output!$B$2:$W$25, COLUMN(G16)-COLUMN($A$2)+1, ROW(G16)-1), 0)</f>
        <v>0</v>
      </c>
      <c r="I16" s="52">
        <f>ROUND(INDEX(Output!$B$2:$W$25, COLUMN(H16)-COLUMN($A$2)+1, ROW(H16)-1), 0)</f>
        <v>212</v>
      </c>
      <c r="J16" s="52">
        <f>ROUND(INDEX(Output!$B$2:$W$25, COLUMN(I16)-COLUMN($A$2)+1, ROW(I16)-1), 0)</f>
        <v>843</v>
      </c>
      <c r="K16" s="52">
        <f>ROUND(INDEX(Output!$B$2:$W$25, COLUMN(J16)-COLUMN($A$2)+1, ROW(J16)-1), 0)</f>
        <v>1273</v>
      </c>
      <c r="L16" s="52">
        <f>ROUND(INDEX(Output!$B$2:$W$25, COLUMN(K16)-COLUMN($A$2)+1, ROW(K16)-1), 0)</f>
        <v>1488</v>
      </c>
      <c r="M16" s="52">
        <f>ROUND(INDEX(Output!$B$2:$W$25, COLUMN(L16)-COLUMN($A$2)+1, ROW(L16)-1), 0)</f>
        <v>1569</v>
      </c>
      <c r="N16" s="52">
        <f>ROUND(INDEX(Output!$B$2:$W$25, COLUMN(M16)-COLUMN($A$2)+1, ROW(M16)-1), 0)</f>
        <v>1602</v>
      </c>
      <c r="O16" s="52">
        <f>ROUND(INDEX(Output!$B$2:$W$25, COLUMN(N16)-COLUMN($A$2)+1, ROW(N16)-1), 0)</f>
        <v>1584</v>
      </c>
      <c r="P16" s="52">
        <f>ROUND(INDEX(Output!$B$2:$W$25, COLUMN(O16)-COLUMN($A$2)+1, ROW(O16)-1), 0)</f>
        <v>1551</v>
      </c>
      <c r="Q16" s="52">
        <f>ROUND(INDEX(Output!$B$2:$W$25, COLUMN(P16)-COLUMN($A$2)+1, ROW(P16)-1), 0)</f>
        <v>1467</v>
      </c>
      <c r="R16" s="52">
        <f>ROUND(INDEX(Output!$B$2:$W$25, COLUMN(Q16)-COLUMN($A$2)+1, ROW(Q16)-1), 0)</f>
        <v>1216</v>
      </c>
      <c r="S16" s="52">
        <f>ROUND(INDEX(Output!$B$2:$W$25, COLUMN(R16)-COLUMN($A$2)+1, ROW(R16)-1), 0)</f>
        <v>684</v>
      </c>
      <c r="T16" s="52">
        <f>ROUND(INDEX(Output!$B$2:$W$25, COLUMN(S16)-COLUMN($A$2)+1, ROW(S16)-1), 0)</f>
        <v>105</v>
      </c>
      <c r="U16" s="52">
        <f>ROUND(INDEX(Output!$B$2:$W$25, COLUMN(T16)-COLUMN($A$2)+1, ROW(T16)-1), 0)</f>
        <v>0</v>
      </c>
      <c r="V16" s="52">
        <f>ROUND(INDEX(Output!$B$2:$W$25, COLUMN(U16)-COLUMN($A$2)+1, ROW(U16)-1), 0)</f>
        <v>0</v>
      </c>
      <c r="W16" s="52">
        <f>ROUND(INDEX(Output!$B$2:$W$25, COLUMN(V16)-COLUMN($A$2)+1, ROW(V16)-1), 0)</f>
        <v>0</v>
      </c>
      <c r="X16" s="52">
        <f>ROUND(INDEX(Output!$B$2:$W$25, COLUMN(W16)-COLUMN($A$2)+1, ROW(W16)-1), 0)</f>
        <v>0</v>
      </c>
      <c r="Y16" s="52">
        <f>ROUND(INDEX(Output!$B$2:$W$25, COLUMN(X16)-COLUMN($A$2)+1, ROW(X16)-1), 0)</f>
        <v>0</v>
      </c>
    </row>
    <row r="17" spans="1:25">
      <c r="A17" s="32" t="s">
        <v>34</v>
      </c>
      <c r="B17" s="52">
        <f>ROUND(INDEX(Output!$B$2:$W$25, COLUMN(A17)-COLUMN($A$2)+1, ROW(A17)-1), 0)</f>
        <v>0</v>
      </c>
      <c r="C17" s="52">
        <f>ROUND(INDEX(Output!$B$2:$W$25, COLUMN(B17)-COLUMN($A$2)+1, ROW(B17)-1), 0)</f>
        <v>0</v>
      </c>
      <c r="D17" s="52">
        <f>ROUND(INDEX(Output!$B$2:$W$25, COLUMN(C17)-COLUMN($A$2)+1, ROW(C17)-1), 0)</f>
        <v>0</v>
      </c>
      <c r="E17" s="52">
        <f>ROUND(INDEX(Output!$B$2:$W$25, COLUMN(D17)-COLUMN($A$2)+1, ROW(D17)-1), 0)</f>
        <v>0</v>
      </c>
      <c r="F17" s="52">
        <f>ROUND(INDEX(Output!$B$2:$W$25, COLUMN(E17)-COLUMN($A$2)+1, ROW(E17)-1), 0)</f>
        <v>0</v>
      </c>
      <c r="G17" s="52">
        <f>ROUND(INDEX(Output!$B$2:$W$25, COLUMN(F17)-COLUMN($A$2)+1, ROW(F17)-1), 0)</f>
        <v>0</v>
      </c>
      <c r="H17" s="52">
        <f>ROUND(INDEX(Output!$B$2:$W$25, COLUMN(G17)-COLUMN($A$2)+1, ROW(G17)-1), 0)</f>
        <v>24</v>
      </c>
      <c r="I17" s="52">
        <f>ROUND(INDEX(Output!$B$2:$W$25, COLUMN(H17)-COLUMN($A$2)+1, ROW(H17)-1), 0)</f>
        <v>599</v>
      </c>
      <c r="J17" s="52">
        <f>ROUND(INDEX(Output!$B$2:$W$25, COLUMN(I17)-COLUMN($A$2)+1, ROW(I17)-1), 0)</f>
        <v>1553</v>
      </c>
      <c r="K17" s="52">
        <f>ROUND(INDEX(Output!$B$2:$W$25, COLUMN(J17)-COLUMN($A$2)+1, ROW(J17)-1), 0)</f>
        <v>2093</v>
      </c>
      <c r="L17" s="52">
        <f>ROUND(INDEX(Output!$B$2:$W$25, COLUMN(K17)-COLUMN($A$2)+1, ROW(K17)-1), 0)</f>
        <v>2386</v>
      </c>
      <c r="M17" s="52">
        <f>ROUND(INDEX(Output!$B$2:$W$25, COLUMN(L17)-COLUMN($A$2)+1, ROW(L17)-1), 0)</f>
        <v>2518</v>
      </c>
      <c r="N17" s="52">
        <f>ROUND(INDEX(Output!$B$2:$W$25, COLUMN(M17)-COLUMN($A$2)+1, ROW(M17)-1), 0)</f>
        <v>2548</v>
      </c>
      <c r="O17" s="52">
        <f>ROUND(INDEX(Output!$B$2:$W$25, COLUMN(N17)-COLUMN($A$2)+1, ROW(N17)-1), 0)</f>
        <v>2525</v>
      </c>
      <c r="P17" s="52">
        <f>ROUND(INDEX(Output!$B$2:$W$25, COLUMN(O17)-COLUMN($A$2)+1, ROW(O17)-1), 0)</f>
        <v>2408</v>
      </c>
      <c r="Q17" s="52">
        <f>ROUND(INDEX(Output!$B$2:$W$25, COLUMN(P17)-COLUMN($A$2)+1, ROW(P17)-1), 0)</f>
        <v>2120</v>
      </c>
      <c r="R17" s="52">
        <f>ROUND(INDEX(Output!$B$2:$W$25, COLUMN(Q17)-COLUMN($A$2)+1, ROW(Q17)-1), 0)</f>
        <v>1707</v>
      </c>
      <c r="S17" s="52">
        <f>ROUND(INDEX(Output!$B$2:$W$25, COLUMN(R17)-COLUMN($A$2)+1, ROW(R17)-1), 0)</f>
        <v>756</v>
      </c>
      <c r="T17" s="52">
        <f>ROUND(INDEX(Output!$B$2:$W$25, COLUMN(S17)-COLUMN($A$2)+1, ROW(S17)-1), 0)</f>
        <v>67</v>
      </c>
      <c r="U17" s="52">
        <f>ROUND(INDEX(Output!$B$2:$W$25, COLUMN(T17)-COLUMN($A$2)+1, ROW(T17)-1), 0)</f>
        <v>0</v>
      </c>
      <c r="V17" s="52">
        <f>ROUND(INDEX(Output!$B$2:$W$25, COLUMN(U17)-COLUMN($A$2)+1, ROW(U17)-1), 0)</f>
        <v>0</v>
      </c>
      <c r="W17" s="52">
        <f>ROUND(INDEX(Output!$B$2:$W$25, COLUMN(V17)-COLUMN($A$2)+1, ROW(V17)-1), 0)</f>
        <v>0</v>
      </c>
      <c r="X17" s="52">
        <f>ROUND(INDEX(Output!$B$2:$W$25, COLUMN(W17)-COLUMN($A$2)+1, ROW(W17)-1), 0)</f>
        <v>0</v>
      </c>
      <c r="Y17" s="52">
        <f>ROUND(INDEX(Output!$B$2:$W$25, COLUMN(X17)-COLUMN($A$2)+1, ROW(X17)-1), 0)</f>
        <v>0</v>
      </c>
    </row>
    <row r="18" spans="1:25">
      <c r="A18" s="32" t="s">
        <v>35</v>
      </c>
      <c r="B18" s="52">
        <f>ROUND(INDEX(Output!$B$2:$W$25, COLUMN(A18)-COLUMN($A$2)+1, ROW(A18)-1), 0)</f>
        <v>0</v>
      </c>
      <c r="C18" s="52">
        <f>ROUND(INDEX(Output!$B$2:$W$25, COLUMN(B18)-COLUMN($A$2)+1, ROW(B18)-1), 0)</f>
        <v>0</v>
      </c>
      <c r="D18" s="52">
        <f>ROUND(INDEX(Output!$B$2:$W$25, COLUMN(C18)-COLUMN($A$2)+1, ROW(C18)-1), 0)</f>
        <v>0</v>
      </c>
      <c r="E18" s="52">
        <f>ROUND(INDEX(Output!$B$2:$W$25, COLUMN(D18)-COLUMN($A$2)+1, ROW(D18)-1), 0)</f>
        <v>0</v>
      </c>
      <c r="F18" s="52">
        <f>ROUND(INDEX(Output!$B$2:$W$25, COLUMN(E18)-COLUMN($A$2)+1, ROW(E18)-1), 0)</f>
        <v>0</v>
      </c>
      <c r="G18" s="52">
        <f>ROUND(INDEX(Output!$B$2:$W$25, COLUMN(F18)-COLUMN($A$2)+1, ROW(F18)-1), 0)</f>
        <v>0</v>
      </c>
      <c r="H18" s="52">
        <f>ROUND(INDEX(Output!$B$2:$W$25, COLUMN(G18)-COLUMN($A$2)+1, ROW(G18)-1), 0)</f>
        <v>0</v>
      </c>
      <c r="I18" s="52">
        <f>ROUND(INDEX(Output!$B$2:$W$25, COLUMN(H18)-COLUMN($A$2)+1, ROW(H18)-1), 0)</f>
        <v>0</v>
      </c>
      <c r="J18" s="52">
        <f>ROUND(INDEX(Output!$B$2:$W$25, COLUMN(I18)-COLUMN($A$2)+1, ROW(I18)-1), 0)</f>
        <v>0</v>
      </c>
      <c r="K18" s="52">
        <f>ROUND(INDEX(Output!$B$2:$W$25, COLUMN(J18)-COLUMN($A$2)+1, ROW(J18)-1), 0)</f>
        <v>0</v>
      </c>
      <c r="L18" s="52">
        <f>ROUND(INDEX(Output!$B$2:$W$25, COLUMN(K18)-COLUMN($A$2)+1, ROW(K18)-1), 0)</f>
        <v>0</v>
      </c>
      <c r="M18" s="52">
        <f>ROUND(INDEX(Output!$B$2:$W$25, COLUMN(L18)-COLUMN($A$2)+1, ROW(L18)-1), 0)</f>
        <v>0</v>
      </c>
      <c r="N18" s="52">
        <f>ROUND(INDEX(Output!$B$2:$W$25, COLUMN(M18)-COLUMN($A$2)+1, ROW(M18)-1), 0)</f>
        <v>0</v>
      </c>
      <c r="O18" s="52">
        <f>ROUND(INDEX(Output!$B$2:$W$25, COLUMN(N18)-COLUMN($A$2)+1, ROW(N18)-1), 0)</f>
        <v>0</v>
      </c>
      <c r="P18" s="52">
        <f>ROUND(INDEX(Output!$B$2:$W$25, COLUMN(O18)-COLUMN($A$2)+1, ROW(O18)-1), 0)</f>
        <v>0</v>
      </c>
      <c r="Q18" s="52">
        <f>ROUND(INDEX(Output!$B$2:$W$25, COLUMN(P18)-COLUMN($A$2)+1, ROW(P18)-1), 0)</f>
        <v>0</v>
      </c>
      <c r="R18" s="52">
        <f>ROUND(INDEX(Output!$B$2:$W$25, COLUMN(Q18)-COLUMN($A$2)+1, ROW(Q18)-1), 0)</f>
        <v>0</v>
      </c>
      <c r="S18" s="52">
        <f>ROUND(INDEX(Output!$B$2:$W$25, COLUMN(R18)-COLUMN($A$2)+1, ROW(R18)-1), 0)</f>
        <v>0</v>
      </c>
      <c r="T18" s="52">
        <f>ROUND(INDEX(Output!$B$2:$W$25, COLUMN(S18)-COLUMN($A$2)+1, ROW(S18)-1), 0)</f>
        <v>0</v>
      </c>
      <c r="U18" s="52">
        <f>ROUND(INDEX(Output!$B$2:$W$25, COLUMN(T18)-COLUMN($A$2)+1, ROW(T18)-1), 0)</f>
        <v>0</v>
      </c>
      <c r="V18" s="52">
        <f>ROUND(INDEX(Output!$B$2:$W$25, COLUMN(U18)-COLUMN($A$2)+1, ROW(U18)-1), 0)</f>
        <v>0</v>
      </c>
      <c r="W18" s="52">
        <f>ROUND(INDEX(Output!$B$2:$W$25, COLUMN(V18)-COLUMN($A$2)+1, ROW(V18)-1), 0)</f>
        <v>0</v>
      </c>
      <c r="X18" s="52">
        <f>ROUND(INDEX(Output!$B$2:$W$25, COLUMN(W18)-COLUMN($A$2)+1, ROW(W18)-1), 0)</f>
        <v>0</v>
      </c>
      <c r="Y18" s="52">
        <f>ROUND(INDEX(Output!$B$2:$W$25, COLUMN(X18)-COLUMN($A$2)+1, ROW(X18)-1), 0)</f>
        <v>0</v>
      </c>
    </row>
    <row r="19" spans="1:25">
      <c r="A19" s="32" t="s">
        <v>35</v>
      </c>
      <c r="B19" s="52">
        <f>ROUND(INDEX(Output!$B$2:$W$25, COLUMN(A19)-COLUMN($A$2)+1, ROW(A19)-1), 0)</f>
        <v>0</v>
      </c>
      <c r="C19" s="52">
        <f>ROUND(INDEX(Output!$B$2:$W$25, COLUMN(B19)-COLUMN($A$2)+1, ROW(B19)-1), 0)</f>
        <v>0</v>
      </c>
      <c r="D19" s="52">
        <f>ROUND(INDEX(Output!$B$2:$W$25, COLUMN(C19)-COLUMN($A$2)+1, ROW(C19)-1), 0)</f>
        <v>0</v>
      </c>
      <c r="E19" s="52">
        <f>ROUND(INDEX(Output!$B$2:$W$25, COLUMN(D19)-COLUMN($A$2)+1, ROW(D19)-1), 0)</f>
        <v>0</v>
      </c>
      <c r="F19" s="52">
        <f>ROUND(INDEX(Output!$B$2:$W$25, COLUMN(E19)-COLUMN($A$2)+1, ROW(E19)-1), 0)</f>
        <v>0</v>
      </c>
      <c r="G19" s="52">
        <f>ROUND(INDEX(Output!$B$2:$W$25, COLUMN(F19)-COLUMN($A$2)+1, ROW(F19)-1), 0)</f>
        <v>0</v>
      </c>
      <c r="H19" s="52">
        <f>ROUND(INDEX(Output!$B$2:$W$25, COLUMN(G19)-COLUMN($A$2)+1, ROW(G19)-1), 0)</f>
        <v>0</v>
      </c>
      <c r="I19" s="52">
        <f>ROUND(INDEX(Output!$B$2:$W$25, COLUMN(H19)-COLUMN($A$2)+1, ROW(H19)-1), 0)</f>
        <v>8</v>
      </c>
      <c r="J19" s="52">
        <f>ROUND(INDEX(Output!$B$2:$W$25, COLUMN(I19)-COLUMN($A$2)+1, ROW(I19)-1), 0)</f>
        <v>283</v>
      </c>
      <c r="K19" s="52">
        <f>ROUND(INDEX(Output!$B$2:$W$25, COLUMN(J19)-COLUMN($A$2)+1, ROW(J19)-1), 0)</f>
        <v>579</v>
      </c>
      <c r="L19" s="52">
        <f>ROUND(INDEX(Output!$B$2:$W$25, COLUMN(K19)-COLUMN($A$2)+1, ROW(K19)-1), 0)</f>
        <v>687</v>
      </c>
      <c r="M19" s="52">
        <f>ROUND(INDEX(Output!$B$2:$W$25, COLUMN(L19)-COLUMN($A$2)+1, ROW(L19)-1), 0)</f>
        <v>692</v>
      </c>
      <c r="N19" s="52">
        <f>ROUND(INDEX(Output!$B$2:$W$25, COLUMN(M19)-COLUMN($A$2)+1, ROW(M19)-1), 0)</f>
        <v>682</v>
      </c>
      <c r="O19" s="52">
        <f>ROUND(INDEX(Output!$B$2:$W$25, COLUMN(N19)-COLUMN($A$2)+1, ROW(N19)-1), 0)</f>
        <v>652</v>
      </c>
      <c r="P19" s="52">
        <f>ROUND(INDEX(Output!$B$2:$W$25, COLUMN(O19)-COLUMN($A$2)+1, ROW(O19)-1), 0)</f>
        <v>609</v>
      </c>
      <c r="Q19" s="52">
        <f>ROUND(INDEX(Output!$B$2:$W$25, COLUMN(P19)-COLUMN($A$2)+1, ROW(P19)-1), 0)</f>
        <v>579</v>
      </c>
      <c r="R19" s="52">
        <f>ROUND(INDEX(Output!$B$2:$W$25, COLUMN(Q19)-COLUMN($A$2)+1, ROW(Q19)-1), 0)</f>
        <v>539</v>
      </c>
      <c r="S19" s="52">
        <f>ROUND(INDEX(Output!$B$2:$W$25, COLUMN(R19)-COLUMN($A$2)+1, ROW(R19)-1), 0)</f>
        <v>400</v>
      </c>
      <c r="T19" s="52">
        <f>ROUND(INDEX(Output!$B$2:$W$25, COLUMN(S19)-COLUMN($A$2)+1, ROW(S19)-1), 0)</f>
        <v>97</v>
      </c>
      <c r="U19" s="52">
        <f>ROUND(INDEX(Output!$B$2:$W$25, COLUMN(T19)-COLUMN($A$2)+1, ROW(T19)-1), 0)</f>
        <v>0</v>
      </c>
      <c r="V19" s="52">
        <f>ROUND(INDEX(Output!$B$2:$W$25, COLUMN(U19)-COLUMN($A$2)+1, ROW(U19)-1), 0)</f>
        <v>0</v>
      </c>
      <c r="W19" s="52">
        <f>ROUND(INDEX(Output!$B$2:$W$25, COLUMN(V19)-COLUMN($A$2)+1, ROW(V19)-1), 0)</f>
        <v>0</v>
      </c>
      <c r="X19" s="52">
        <f>ROUND(INDEX(Output!$B$2:$W$25, COLUMN(W19)-COLUMN($A$2)+1, ROW(W19)-1), 0)</f>
        <v>0</v>
      </c>
      <c r="Y19" s="52">
        <f>ROUND(INDEX(Output!$B$2:$W$25, COLUMN(X19)-COLUMN($A$2)+1, ROW(X19)-1), 0)</f>
        <v>0</v>
      </c>
    </row>
    <row r="20" spans="1:25">
      <c r="A20" s="32" t="s">
        <v>36</v>
      </c>
      <c r="B20" s="52">
        <f>ROUND(INDEX(Output!$B$2:$W$25, COLUMN(A20)-COLUMN($A$2)+1, ROW(A20)-1), 0)</f>
        <v>0</v>
      </c>
      <c r="C20" s="52">
        <f>ROUND(INDEX(Output!$B$2:$W$25, COLUMN(B20)-COLUMN($A$2)+1, ROW(B20)-1), 0)</f>
        <v>0</v>
      </c>
      <c r="D20" s="52">
        <f>ROUND(INDEX(Output!$B$2:$W$25, COLUMN(C20)-COLUMN($A$2)+1, ROW(C20)-1), 0)</f>
        <v>0</v>
      </c>
      <c r="E20" s="52">
        <f>ROUND(INDEX(Output!$B$2:$W$25, COLUMN(D20)-COLUMN($A$2)+1, ROW(D20)-1), 0)</f>
        <v>0</v>
      </c>
      <c r="F20" s="52">
        <f>ROUND(INDEX(Output!$B$2:$W$25, COLUMN(E20)-COLUMN($A$2)+1, ROW(E20)-1), 0)</f>
        <v>0</v>
      </c>
      <c r="G20" s="52">
        <f>ROUND(INDEX(Output!$B$2:$W$25, COLUMN(F20)-COLUMN($A$2)+1, ROW(F20)-1), 0)</f>
        <v>0</v>
      </c>
      <c r="H20" s="52">
        <f>ROUND(INDEX(Output!$B$2:$W$25, COLUMN(G20)-COLUMN($A$2)+1, ROW(G20)-1), 0)</f>
        <v>1</v>
      </c>
      <c r="I20" s="52">
        <f>ROUND(INDEX(Output!$B$2:$W$25, COLUMN(H20)-COLUMN($A$2)+1, ROW(H20)-1), 0)</f>
        <v>329</v>
      </c>
      <c r="J20" s="52">
        <f>ROUND(INDEX(Output!$B$2:$W$25, COLUMN(I20)-COLUMN($A$2)+1, ROW(I20)-1), 0)</f>
        <v>1267</v>
      </c>
      <c r="K20" s="52">
        <f>ROUND(INDEX(Output!$B$2:$W$25, COLUMN(J20)-COLUMN($A$2)+1, ROW(J20)-1), 0)</f>
        <v>1694</v>
      </c>
      <c r="L20" s="52">
        <f>ROUND(INDEX(Output!$B$2:$W$25, COLUMN(K20)-COLUMN($A$2)+1, ROW(K20)-1), 0)</f>
        <v>1794</v>
      </c>
      <c r="M20" s="52">
        <f>ROUND(INDEX(Output!$B$2:$W$25, COLUMN(L20)-COLUMN($A$2)+1, ROW(L20)-1), 0)</f>
        <v>1815</v>
      </c>
      <c r="N20" s="52">
        <f>ROUND(INDEX(Output!$B$2:$W$25, COLUMN(M20)-COLUMN($A$2)+1, ROW(M20)-1), 0)</f>
        <v>1794</v>
      </c>
      <c r="O20" s="52">
        <f>ROUND(INDEX(Output!$B$2:$W$25, COLUMN(N20)-COLUMN($A$2)+1, ROW(N20)-1), 0)</f>
        <v>1783</v>
      </c>
      <c r="P20" s="52">
        <f>ROUND(INDEX(Output!$B$2:$W$25, COLUMN(O20)-COLUMN($A$2)+1, ROW(O20)-1), 0)</f>
        <v>1788</v>
      </c>
      <c r="Q20" s="52">
        <f>ROUND(INDEX(Output!$B$2:$W$25, COLUMN(P20)-COLUMN($A$2)+1, ROW(P20)-1), 0)</f>
        <v>1814</v>
      </c>
      <c r="R20" s="52">
        <f>ROUND(INDEX(Output!$B$2:$W$25, COLUMN(Q20)-COLUMN($A$2)+1, ROW(Q20)-1), 0)</f>
        <v>1633</v>
      </c>
      <c r="S20" s="52">
        <f>ROUND(INDEX(Output!$B$2:$W$25, COLUMN(R20)-COLUMN($A$2)+1, ROW(R20)-1), 0)</f>
        <v>1012</v>
      </c>
      <c r="T20" s="52">
        <f>ROUND(INDEX(Output!$B$2:$W$25, COLUMN(S20)-COLUMN($A$2)+1, ROW(S20)-1), 0)</f>
        <v>130</v>
      </c>
      <c r="U20" s="52">
        <f>ROUND(INDEX(Output!$B$2:$W$25, COLUMN(T20)-COLUMN($A$2)+1, ROW(T20)-1), 0)</f>
        <v>0</v>
      </c>
      <c r="V20" s="52">
        <f>ROUND(INDEX(Output!$B$2:$W$25, COLUMN(U20)-COLUMN($A$2)+1, ROW(U20)-1), 0)</f>
        <v>0</v>
      </c>
      <c r="W20" s="52">
        <f>ROUND(INDEX(Output!$B$2:$W$25, COLUMN(V20)-COLUMN($A$2)+1, ROW(V20)-1), 0)</f>
        <v>0</v>
      </c>
      <c r="X20" s="52">
        <f>ROUND(INDEX(Output!$B$2:$W$25, COLUMN(W20)-COLUMN($A$2)+1, ROW(W20)-1), 0)</f>
        <v>0</v>
      </c>
      <c r="Y20" s="52">
        <f>ROUND(INDEX(Output!$B$2:$W$25, COLUMN(X20)-COLUMN($A$2)+1, ROW(X20)-1), 0)</f>
        <v>0</v>
      </c>
    </row>
    <row r="21" spans="1:25">
      <c r="A21" s="32" t="s">
        <v>37</v>
      </c>
      <c r="B21" s="52">
        <f>ROUND(INDEX(Output!$B$2:$W$25, COLUMN(A21)-COLUMN($A$2)+1, ROW(A21)-1), 0)</f>
        <v>0</v>
      </c>
      <c r="C21" s="52">
        <f>ROUND(INDEX(Output!$B$2:$W$25, COLUMN(B21)-COLUMN($A$2)+1, ROW(B21)-1), 0)</f>
        <v>0</v>
      </c>
      <c r="D21" s="52">
        <f>ROUND(INDEX(Output!$B$2:$W$25, COLUMN(C21)-COLUMN($A$2)+1, ROW(C21)-1), 0)</f>
        <v>0</v>
      </c>
      <c r="E21" s="52">
        <f>ROUND(INDEX(Output!$B$2:$W$25, COLUMN(D21)-COLUMN($A$2)+1, ROW(D21)-1), 0)</f>
        <v>0</v>
      </c>
      <c r="F21" s="52">
        <f>ROUND(INDEX(Output!$B$2:$W$25, COLUMN(E21)-COLUMN($A$2)+1, ROW(E21)-1), 0)</f>
        <v>0</v>
      </c>
      <c r="G21" s="52">
        <f>ROUND(INDEX(Output!$B$2:$W$25, COLUMN(F21)-COLUMN($A$2)+1, ROW(F21)-1), 0)</f>
        <v>0</v>
      </c>
      <c r="H21" s="52">
        <f>ROUND(INDEX(Output!$B$2:$W$25, COLUMN(G21)-COLUMN($A$2)+1, ROW(G21)-1), 0)</f>
        <v>34</v>
      </c>
      <c r="I21" s="52">
        <f>ROUND(INDEX(Output!$B$2:$W$25, COLUMN(H21)-COLUMN($A$2)+1, ROW(H21)-1), 0)</f>
        <v>1562</v>
      </c>
      <c r="J21" s="52">
        <f>ROUND(INDEX(Output!$B$2:$W$25, COLUMN(I21)-COLUMN($A$2)+1, ROW(I21)-1), 0)</f>
        <v>3998</v>
      </c>
      <c r="K21" s="52">
        <f>ROUND(INDEX(Output!$B$2:$W$25, COLUMN(J21)-COLUMN($A$2)+1, ROW(J21)-1), 0)</f>
        <v>4925</v>
      </c>
      <c r="L21" s="52">
        <f>ROUND(INDEX(Output!$B$2:$W$25, COLUMN(K21)-COLUMN($A$2)+1, ROW(K21)-1), 0)</f>
        <v>5276</v>
      </c>
      <c r="M21" s="52">
        <f>ROUND(INDEX(Output!$B$2:$W$25, COLUMN(L21)-COLUMN($A$2)+1, ROW(L21)-1), 0)</f>
        <v>5373</v>
      </c>
      <c r="N21" s="52">
        <f>ROUND(INDEX(Output!$B$2:$W$25, COLUMN(M21)-COLUMN($A$2)+1, ROW(M21)-1), 0)</f>
        <v>5462</v>
      </c>
      <c r="O21" s="52">
        <f>ROUND(INDEX(Output!$B$2:$W$25, COLUMN(N21)-COLUMN($A$2)+1, ROW(N21)-1), 0)</f>
        <v>5361</v>
      </c>
      <c r="P21" s="52">
        <f>ROUND(INDEX(Output!$B$2:$W$25, COLUMN(O21)-COLUMN($A$2)+1, ROW(O21)-1), 0)</f>
        <v>5210</v>
      </c>
      <c r="Q21" s="52">
        <f>ROUND(INDEX(Output!$B$2:$W$25, COLUMN(P21)-COLUMN($A$2)+1, ROW(P21)-1), 0)</f>
        <v>4873</v>
      </c>
      <c r="R21" s="52">
        <f>ROUND(INDEX(Output!$B$2:$W$25, COLUMN(Q21)-COLUMN($A$2)+1, ROW(Q21)-1), 0)</f>
        <v>4417</v>
      </c>
      <c r="S21" s="52">
        <f>ROUND(INDEX(Output!$B$2:$W$25, COLUMN(R21)-COLUMN($A$2)+1, ROW(R21)-1), 0)</f>
        <v>2345</v>
      </c>
      <c r="T21" s="52">
        <f>ROUND(INDEX(Output!$B$2:$W$25, COLUMN(S21)-COLUMN($A$2)+1, ROW(S21)-1), 0)</f>
        <v>208</v>
      </c>
      <c r="U21" s="52">
        <f>ROUND(INDEX(Output!$B$2:$W$25, COLUMN(T21)-COLUMN($A$2)+1, ROW(T21)-1), 0)</f>
        <v>0</v>
      </c>
      <c r="V21" s="52">
        <f>ROUND(INDEX(Output!$B$2:$W$25, COLUMN(U21)-COLUMN($A$2)+1, ROW(U21)-1), 0)</f>
        <v>0</v>
      </c>
      <c r="W21" s="52">
        <f>ROUND(INDEX(Output!$B$2:$W$25, COLUMN(V21)-COLUMN($A$2)+1, ROW(V21)-1), 0)</f>
        <v>0</v>
      </c>
      <c r="X21" s="52">
        <f>ROUND(INDEX(Output!$B$2:$W$25, COLUMN(W21)-COLUMN($A$2)+1, ROW(W21)-1), 0)</f>
        <v>0</v>
      </c>
      <c r="Y21" s="52">
        <f>ROUND(INDEX(Output!$B$2:$W$25, COLUMN(X21)-COLUMN($A$2)+1, ROW(X21)-1), 0)</f>
        <v>0</v>
      </c>
    </row>
    <row r="22" spans="1:25">
      <c r="A22" s="32" t="s">
        <v>38</v>
      </c>
      <c r="B22" s="52">
        <f>ROUND(INDEX(Output!$B$2:$W$25, COLUMN(A22)-COLUMN($A$2)+1, ROW(A22)-1), 0)</f>
        <v>361</v>
      </c>
      <c r="C22" s="52">
        <f>ROUND(INDEX(Output!$B$2:$W$25, COLUMN(B22)-COLUMN($A$2)+1, ROW(B22)-1), 0)</f>
        <v>355</v>
      </c>
      <c r="D22" s="52">
        <f>ROUND(INDEX(Output!$B$2:$W$25, COLUMN(C22)-COLUMN($A$2)+1, ROW(C22)-1), 0)</f>
        <v>335</v>
      </c>
      <c r="E22" s="52">
        <f>ROUND(INDEX(Output!$B$2:$W$25, COLUMN(D22)-COLUMN($A$2)+1, ROW(D22)-1), 0)</f>
        <v>312</v>
      </c>
      <c r="F22" s="52">
        <f>ROUND(INDEX(Output!$B$2:$W$25, COLUMN(E22)-COLUMN($A$2)+1, ROW(E22)-1), 0)</f>
        <v>240</v>
      </c>
      <c r="G22" s="52">
        <f>ROUND(INDEX(Output!$B$2:$W$25, COLUMN(F22)-COLUMN($A$2)+1, ROW(F22)-1), 0)</f>
        <v>193</v>
      </c>
      <c r="H22" s="52">
        <f>ROUND(INDEX(Output!$B$2:$W$25, COLUMN(G22)-COLUMN($A$2)+1, ROW(G22)-1), 0)</f>
        <v>186</v>
      </c>
      <c r="I22" s="52">
        <f>ROUND(INDEX(Output!$B$2:$W$25, COLUMN(H22)-COLUMN($A$2)+1, ROW(H22)-1), 0)</f>
        <v>145</v>
      </c>
      <c r="J22" s="52">
        <f>ROUND(INDEX(Output!$B$2:$W$25, COLUMN(I22)-COLUMN($A$2)+1, ROW(I22)-1), 0)</f>
        <v>108</v>
      </c>
      <c r="K22" s="52">
        <f>ROUND(INDEX(Output!$B$2:$W$25, COLUMN(J22)-COLUMN($A$2)+1, ROW(J22)-1), 0)</f>
        <v>66</v>
      </c>
      <c r="L22" s="52">
        <f>ROUND(INDEX(Output!$B$2:$W$25, COLUMN(K22)-COLUMN($A$2)+1, ROW(K22)-1), 0)</f>
        <v>51</v>
      </c>
      <c r="M22" s="52">
        <f>ROUND(INDEX(Output!$B$2:$W$25, COLUMN(L22)-COLUMN($A$2)+1, ROW(L22)-1), 0)</f>
        <v>25</v>
      </c>
      <c r="N22" s="52">
        <f>ROUND(INDEX(Output!$B$2:$W$25, COLUMN(M22)-COLUMN($A$2)+1, ROW(M22)-1), 0)</f>
        <v>17</v>
      </c>
      <c r="O22" s="52">
        <f>ROUND(INDEX(Output!$B$2:$W$25, COLUMN(N22)-COLUMN($A$2)+1, ROW(N22)-1), 0)</f>
        <v>27</v>
      </c>
      <c r="P22" s="52">
        <f>ROUND(INDEX(Output!$B$2:$W$25, COLUMN(O22)-COLUMN($A$2)+1, ROW(O22)-1), 0)</f>
        <v>41</v>
      </c>
      <c r="Q22" s="52">
        <f>ROUND(INDEX(Output!$B$2:$W$25, COLUMN(P22)-COLUMN($A$2)+1, ROW(P22)-1), 0)</f>
        <v>58</v>
      </c>
      <c r="R22" s="52">
        <f>ROUND(INDEX(Output!$B$2:$W$25, COLUMN(Q22)-COLUMN($A$2)+1, ROW(Q22)-1), 0)</f>
        <v>100</v>
      </c>
      <c r="S22" s="52">
        <f>ROUND(INDEX(Output!$B$2:$W$25, COLUMN(R22)-COLUMN($A$2)+1, ROW(R22)-1), 0)</f>
        <v>130</v>
      </c>
      <c r="T22" s="52">
        <f>ROUND(INDEX(Output!$B$2:$W$25, COLUMN(S22)-COLUMN($A$2)+1, ROW(S22)-1), 0)</f>
        <v>145</v>
      </c>
      <c r="U22" s="52">
        <f>ROUND(INDEX(Output!$B$2:$W$25, COLUMN(T22)-COLUMN($A$2)+1, ROW(T22)-1), 0)</f>
        <v>220</v>
      </c>
      <c r="V22" s="52">
        <f>ROUND(INDEX(Output!$B$2:$W$25, COLUMN(U22)-COLUMN($A$2)+1, ROW(U22)-1), 0)</f>
        <v>291</v>
      </c>
      <c r="W22" s="52">
        <f>ROUND(INDEX(Output!$B$2:$W$25, COLUMN(V22)-COLUMN($A$2)+1, ROW(V22)-1), 0)</f>
        <v>323</v>
      </c>
      <c r="X22" s="52">
        <f>ROUND(INDEX(Output!$B$2:$W$25, COLUMN(W22)-COLUMN($A$2)+1, ROW(W22)-1), 0)</f>
        <v>336</v>
      </c>
      <c r="Y22" s="52">
        <f>ROUND(INDEX(Output!$B$2:$W$25, COLUMN(X22)-COLUMN($A$2)+1, ROW(X22)-1), 0)</f>
        <v>343</v>
      </c>
    </row>
    <row r="23" spans="1:25">
      <c r="A23" s="32" t="s">
        <v>39</v>
      </c>
      <c r="B23" s="52">
        <f>ROUND(INDEX(Output!$B$2:$W$25, COLUMN(A23)-COLUMN($A$2)+1, ROW(A23)-1), 0)</f>
        <v>887</v>
      </c>
      <c r="C23" s="52">
        <f>ROUND(INDEX(Output!$B$2:$W$25, COLUMN(B23)-COLUMN($A$2)+1, ROW(B23)-1), 0)</f>
        <v>817</v>
      </c>
      <c r="D23" s="52">
        <f>ROUND(INDEX(Output!$B$2:$W$25, COLUMN(C23)-COLUMN($A$2)+1, ROW(C23)-1), 0)</f>
        <v>740</v>
      </c>
      <c r="E23" s="52">
        <f>ROUND(INDEX(Output!$B$2:$W$25, COLUMN(D23)-COLUMN($A$2)+1, ROW(D23)-1), 0)</f>
        <v>577</v>
      </c>
      <c r="F23" s="52">
        <f>ROUND(INDEX(Output!$B$2:$W$25, COLUMN(E23)-COLUMN($A$2)+1, ROW(E23)-1), 0)</f>
        <v>475</v>
      </c>
      <c r="G23" s="52">
        <f>ROUND(INDEX(Output!$B$2:$W$25, COLUMN(F23)-COLUMN($A$2)+1, ROW(F23)-1), 0)</f>
        <v>343</v>
      </c>
      <c r="H23" s="52">
        <f>ROUND(INDEX(Output!$B$2:$W$25, COLUMN(G23)-COLUMN($A$2)+1, ROW(G23)-1), 0)</f>
        <v>276</v>
      </c>
      <c r="I23" s="52">
        <f>ROUND(INDEX(Output!$B$2:$W$25, COLUMN(H23)-COLUMN($A$2)+1, ROW(H23)-1), 0)</f>
        <v>190</v>
      </c>
      <c r="J23" s="52">
        <f>ROUND(INDEX(Output!$B$2:$W$25, COLUMN(I23)-COLUMN($A$2)+1, ROW(I23)-1), 0)</f>
        <v>159</v>
      </c>
      <c r="K23" s="52">
        <f>ROUND(INDEX(Output!$B$2:$W$25, COLUMN(J23)-COLUMN($A$2)+1, ROW(J23)-1), 0)</f>
        <v>159</v>
      </c>
      <c r="L23" s="52">
        <f>ROUND(INDEX(Output!$B$2:$W$25, COLUMN(K23)-COLUMN($A$2)+1, ROW(K23)-1), 0)</f>
        <v>183</v>
      </c>
      <c r="M23" s="52">
        <f>ROUND(INDEX(Output!$B$2:$W$25, COLUMN(L23)-COLUMN($A$2)+1, ROW(L23)-1), 0)</f>
        <v>243</v>
      </c>
      <c r="N23" s="52">
        <f>ROUND(INDEX(Output!$B$2:$W$25, COLUMN(M23)-COLUMN($A$2)+1, ROW(M23)-1), 0)</f>
        <v>282</v>
      </c>
      <c r="O23" s="52">
        <f>ROUND(INDEX(Output!$B$2:$W$25, COLUMN(N23)-COLUMN($A$2)+1, ROW(N23)-1), 0)</f>
        <v>335</v>
      </c>
      <c r="P23" s="52">
        <f>ROUND(INDEX(Output!$B$2:$W$25, COLUMN(O23)-COLUMN($A$2)+1, ROW(O23)-1), 0)</f>
        <v>416</v>
      </c>
      <c r="Q23" s="52">
        <f>ROUND(INDEX(Output!$B$2:$W$25, COLUMN(P23)-COLUMN($A$2)+1, ROW(P23)-1), 0)</f>
        <v>514</v>
      </c>
      <c r="R23" s="52">
        <f>ROUND(INDEX(Output!$B$2:$W$25, COLUMN(Q23)-COLUMN($A$2)+1, ROW(Q23)-1), 0)</f>
        <v>581</v>
      </c>
      <c r="S23" s="52">
        <f>ROUND(INDEX(Output!$B$2:$W$25, COLUMN(R23)-COLUMN($A$2)+1, ROW(R23)-1), 0)</f>
        <v>767</v>
      </c>
      <c r="T23" s="52">
        <f>ROUND(INDEX(Output!$B$2:$W$25, COLUMN(S23)-COLUMN($A$2)+1, ROW(S23)-1), 0)</f>
        <v>939</v>
      </c>
      <c r="U23" s="52">
        <f>ROUND(INDEX(Output!$B$2:$W$25, COLUMN(T23)-COLUMN($A$2)+1, ROW(T23)-1), 0)</f>
        <v>1127</v>
      </c>
      <c r="V23" s="52">
        <f>ROUND(INDEX(Output!$B$2:$W$25, COLUMN(U23)-COLUMN($A$2)+1, ROW(U23)-1), 0)</f>
        <v>1128</v>
      </c>
      <c r="W23" s="52">
        <f>ROUND(INDEX(Output!$B$2:$W$25, COLUMN(V23)-COLUMN($A$2)+1, ROW(V23)-1), 0)</f>
        <v>1126</v>
      </c>
      <c r="X23" s="52">
        <f>ROUND(INDEX(Output!$B$2:$W$25, COLUMN(W23)-COLUMN($A$2)+1, ROW(W23)-1), 0)</f>
        <v>1058</v>
      </c>
      <c r="Y23" s="52">
        <f>ROUND(INDEX(Output!$B$2:$W$25, COLUMN(X23)-COLUMN($A$2)+1, ROW(X23)-1), 0)</f>
        <v>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workbookViewId="0">
      <selection activeCell="H29" sqref="H29"/>
    </sheetView>
  </sheetViews>
  <sheetFormatPr defaultRowHeight="14.5"/>
  <cols>
    <col min="1" max="1" width="8.7265625" style="9"/>
    <col min="2" max="3" width="8.81640625" style="9" bestFit="1" customWidth="1"/>
    <col min="4" max="4" width="8.90625" style="9" bestFit="1" customWidth="1"/>
    <col min="5" max="23" width="8.81640625" style="9" bestFit="1" customWidth="1"/>
    <col min="24" max="24" width="8.90625" style="9" bestFit="1" customWidth="1"/>
    <col min="25" max="16384" width="8.7265625" style="9"/>
  </cols>
  <sheetData>
    <row r="1" spans="1:24">
      <c r="A1" s="32" t="s">
        <v>30</v>
      </c>
      <c r="B1" s="32" t="s">
        <v>18</v>
      </c>
      <c r="C1" s="32" t="s">
        <v>8</v>
      </c>
      <c r="D1" s="32" t="s">
        <v>9</v>
      </c>
      <c r="E1" s="32" t="s">
        <v>31</v>
      </c>
      <c r="F1" s="32" t="s">
        <v>10</v>
      </c>
      <c r="G1" s="32" t="s">
        <v>11</v>
      </c>
      <c r="H1" s="32" t="s">
        <v>12</v>
      </c>
      <c r="I1" s="32" t="s">
        <v>15</v>
      </c>
      <c r="J1" s="32" t="s">
        <v>13</v>
      </c>
      <c r="K1" s="32" t="s">
        <v>14</v>
      </c>
      <c r="L1" s="32" t="s">
        <v>17</v>
      </c>
      <c r="M1" s="32" t="s">
        <v>16</v>
      </c>
      <c r="N1" s="32" t="s">
        <v>24</v>
      </c>
      <c r="O1" s="32" t="s">
        <v>7</v>
      </c>
      <c r="P1" s="32" t="s">
        <v>33</v>
      </c>
      <c r="Q1" s="32" t="s">
        <v>34</v>
      </c>
      <c r="R1" s="32" t="s">
        <v>46</v>
      </c>
      <c r="S1" s="32" t="s">
        <v>35</v>
      </c>
      <c r="T1" s="32" t="s">
        <v>36</v>
      </c>
      <c r="U1" s="32" t="s">
        <v>37</v>
      </c>
      <c r="V1" s="32" t="s">
        <v>38</v>
      </c>
      <c r="W1" s="32" t="s">
        <v>39</v>
      </c>
    </row>
    <row r="2" spans="1:24">
      <c r="A2" s="32">
        <v>1</v>
      </c>
      <c r="B2" s="53">
        <f>Sep_Profiles!B2*INDEX(Sep_Profiles!$AA$2:$AA$23, MATCH(Sep_Profiles!B$1,Sep_Profiles!$Z$2:$Z$23, 0))</f>
        <v>287.65270988675519</v>
      </c>
      <c r="C2" s="53">
        <f>Sep_Profiles!C2*INDEX(Sep_Profiles!$AA$2:$AA$23, MATCH(Sep_Profiles!C$1,Sep_Profiles!$Z$2:$Z$23, 0))</f>
        <v>508.41449741086194</v>
      </c>
      <c r="D2" s="53">
        <f>Sep_Profiles!D2*INDEX(Sep_Profiles!$AA$2:$AA$23, MATCH(Sep_Profiles!D$1,Sep_Profiles!$Z$2:$Z$23, 0))</f>
        <v>16588.368402563025</v>
      </c>
      <c r="E2" s="53">
        <f>Sep_Profiles!E2*INDEX(Sep_Profiles!$AA$2:$AA$23, MATCH(Sep_Profiles!E$1,Sep_Profiles!$Z$2:$Z$23, 0))</f>
        <v>480</v>
      </c>
      <c r="F2" s="53">
        <f>Sep_Profiles!F2*INDEX(Sep_Profiles!$AA$2:$AA$23, MATCH(Sep_Profiles!F$1,Sep_Profiles!$Z$2:$Z$23, 0))</f>
        <v>2291.61</v>
      </c>
      <c r="G2" s="53">
        <f>Sep_Profiles!G2*INDEX(Sep_Profiles!$AA$2:$AA$23, MATCH(Sep_Profiles!G$1,Sep_Profiles!$Z$2:$Z$23, 0))</f>
        <v>8270.9808566890679</v>
      </c>
      <c r="H2" s="53">
        <f>Sep_Profiles!H2*INDEX(Sep_Profiles!$AA$2:$AA$23, MATCH(Sep_Profiles!H$1,Sep_Profiles!$Z$2:$Z$23, 0))</f>
        <v>0</v>
      </c>
      <c r="I2" s="53">
        <f>Sep_Profiles!I2*INDEX(Sep_Profiles!$AA$2:$AA$23, MATCH(Sep_Profiles!I$1,Sep_Profiles!$Z$2:$Z$23, 0))</f>
        <v>254.7</v>
      </c>
      <c r="J2" s="53">
        <f>Sep_Profiles!J2*INDEX(Sep_Profiles!$AA$2:$AA$23, MATCH(Sep_Profiles!J$1,Sep_Profiles!$Z$2:$Z$23, 0))</f>
        <v>1478.64</v>
      </c>
      <c r="K2" s="53">
        <f>Sep_Profiles!K2*INDEX(Sep_Profiles!$AA$2:$AA$23, MATCH(Sep_Profiles!K$1,Sep_Profiles!$Z$2:$Z$23, 0))</f>
        <v>6265.19</v>
      </c>
      <c r="L2" s="53">
        <f>Sep_Profiles!L2*INDEX(Sep_Profiles!$AA$2:$AA$23, MATCH(Sep_Profiles!L$1,Sep_Profiles!$Z$2:$Z$23, 0))</f>
        <v>4000</v>
      </c>
      <c r="M2" s="53">
        <f>Sep_Profiles!M2*INDEX(Sep_Profiles!$AA$2:$AA$23, MATCH(Sep_Profiles!M$1,Sep_Profiles!$Z$2:$Z$23, 0))</f>
        <v>2935</v>
      </c>
      <c r="N2" s="53">
        <f>Sep_Profiles!N2*INDEX(Sep_Profiles!$AA$2:$AA$23, MATCH(Sep_Profiles!N$1,Sep_Profiles!$Z$2:$Z$23, 0))</f>
        <v>0</v>
      </c>
      <c r="O2" s="53">
        <f>Sep_Profiles!O2*INDEX(Sep_Profiles!$AA$2:$AA$23, MATCH(Sep_Profiles!O$1,Sep_Profiles!$Z$2:$Z$23, 0))</f>
        <v>0</v>
      </c>
      <c r="P2" s="53">
        <f>Sep_Profiles!P2*INDEX(Sep_Profiles!$AA$2:$AA$23, MATCH(Sep_Profiles!P$1,Sep_Profiles!$Z$2:$Z$23, 0))</f>
        <v>0</v>
      </c>
      <c r="Q2" s="53">
        <f>Sep_Profiles!Q2*INDEX(Sep_Profiles!$AA$2:$AA$23, MATCH(Sep_Profiles!Q$1,Sep_Profiles!$Z$2:$Z$23, 0))</f>
        <v>1.1513888769711062E-2</v>
      </c>
      <c r="R2" s="53">
        <f>Sep_Profiles!R2*INDEX(Sep_Profiles!$AA$2:$AA$23, MATCH(Sep_Profiles!R$1,Sep_Profiles!$Z$2:$Z$23, 0))</f>
        <v>0</v>
      </c>
      <c r="S2" s="53">
        <f>Sep_Profiles!S2*INDEX(Sep_Profiles!$AA$2:$AA$23, MATCH(Sep_Profiles!S$1,Sep_Profiles!$Z$2:$Z$23, 0))</f>
        <v>0</v>
      </c>
      <c r="T2" s="53">
        <f>Sep_Profiles!T2*INDEX(Sep_Profiles!$AA$2:$AA$23, MATCH(Sep_Profiles!T$1,Sep_Profiles!$Z$2:$Z$23, 0))</f>
        <v>0</v>
      </c>
      <c r="U2" s="53">
        <f>Sep_Profiles!U2*INDEX(Sep_Profiles!$AA$2:$AA$23, MATCH(Sep_Profiles!U$1,Sep_Profiles!$Z$2:$Z$23, 0))</f>
        <v>0</v>
      </c>
      <c r="V2" s="53">
        <f>Sep_Profiles!V2*INDEX(Sep_Profiles!$AA$2:$AA$23, MATCH(Sep_Profiles!V$1,Sep_Profiles!$Z$2:$Z$23, 0))</f>
        <v>360.87988640862892</v>
      </c>
      <c r="W2" s="53">
        <f>Sep_Profiles!W2*INDEX(Sep_Profiles!$AA$2:$AA$23, MATCH(Sep_Profiles!W$1,Sep_Profiles!$Z$2:$Z$23, 0))</f>
        <v>886.61792568100987</v>
      </c>
      <c r="X2" s="54">
        <f t="shared" ref="X2:X25" si="0">SUM(B2:W2)</f>
        <v>44608.065792528112</v>
      </c>
    </row>
    <row r="3" spans="1:24">
      <c r="A3" s="32">
        <v>2</v>
      </c>
      <c r="B3" s="53">
        <f>Sep_Profiles!B3*INDEX(Sep_Profiles!$AA$2:$AA$23, MATCH(Sep_Profiles!B$1,Sep_Profiles!$Z$2:$Z$23, 0))</f>
        <v>287.65270988675519</v>
      </c>
      <c r="C3" s="53">
        <f>Sep_Profiles!C3*INDEX(Sep_Profiles!$AA$2:$AA$23, MATCH(Sep_Profiles!C$1,Sep_Profiles!$Z$2:$Z$23, 0))</f>
        <v>508.41449741086194</v>
      </c>
      <c r="D3" s="53">
        <f>Sep_Profiles!D3*INDEX(Sep_Profiles!$AA$2:$AA$23, MATCH(Sep_Profiles!D$1,Sep_Profiles!$Z$2:$Z$23, 0))</f>
        <v>16588.368402563025</v>
      </c>
      <c r="E3" s="53">
        <f>Sep_Profiles!E3*INDEX(Sep_Profiles!$AA$2:$AA$23, MATCH(Sep_Profiles!E$1,Sep_Profiles!$Z$2:$Z$23, 0))</f>
        <v>480</v>
      </c>
      <c r="F3" s="53">
        <f>Sep_Profiles!F3*INDEX(Sep_Profiles!$AA$2:$AA$23, MATCH(Sep_Profiles!F$1,Sep_Profiles!$Z$2:$Z$23, 0))</f>
        <v>2291.61</v>
      </c>
      <c r="G3" s="53">
        <f>Sep_Profiles!G3*INDEX(Sep_Profiles!$AA$2:$AA$23, MATCH(Sep_Profiles!G$1,Sep_Profiles!$Z$2:$Z$23, 0))</f>
        <v>8270.9808566890679</v>
      </c>
      <c r="H3" s="53">
        <f>Sep_Profiles!H3*INDEX(Sep_Profiles!$AA$2:$AA$23, MATCH(Sep_Profiles!H$1,Sep_Profiles!$Z$2:$Z$23, 0))</f>
        <v>0</v>
      </c>
      <c r="I3" s="53">
        <f>Sep_Profiles!I3*INDEX(Sep_Profiles!$AA$2:$AA$23, MATCH(Sep_Profiles!I$1,Sep_Profiles!$Z$2:$Z$23, 0))</f>
        <v>254.7</v>
      </c>
      <c r="J3" s="53">
        <f>Sep_Profiles!J3*INDEX(Sep_Profiles!$AA$2:$AA$23, MATCH(Sep_Profiles!J$1,Sep_Profiles!$Z$2:$Z$23, 0))</f>
        <v>1478.64</v>
      </c>
      <c r="K3" s="53">
        <f>Sep_Profiles!K3*INDEX(Sep_Profiles!$AA$2:$AA$23, MATCH(Sep_Profiles!K$1,Sep_Profiles!$Z$2:$Z$23, 0))</f>
        <v>6265.19</v>
      </c>
      <c r="L3" s="53">
        <f>Sep_Profiles!L3*INDEX(Sep_Profiles!$AA$2:$AA$23, MATCH(Sep_Profiles!L$1,Sep_Profiles!$Z$2:$Z$23, 0))</f>
        <v>4000</v>
      </c>
      <c r="M3" s="53">
        <f>Sep_Profiles!M3*INDEX(Sep_Profiles!$AA$2:$AA$23, MATCH(Sep_Profiles!M$1,Sep_Profiles!$Z$2:$Z$23, 0))</f>
        <v>2935</v>
      </c>
      <c r="N3" s="53">
        <f>Sep_Profiles!N3*INDEX(Sep_Profiles!$AA$2:$AA$23, MATCH(Sep_Profiles!N$1,Sep_Profiles!$Z$2:$Z$23, 0))</f>
        <v>0</v>
      </c>
      <c r="O3" s="53">
        <f>Sep_Profiles!O3*INDEX(Sep_Profiles!$AA$2:$AA$23, MATCH(Sep_Profiles!O$1,Sep_Profiles!$Z$2:$Z$23, 0))</f>
        <v>0</v>
      </c>
      <c r="P3" s="53">
        <f>Sep_Profiles!P3*INDEX(Sep_Profiles!$AA$2:$AA$23, MATCH(Sep_Profiles!P$1,Sep_Profiles!$Z$2:$Z$23, 0))</f>
        <v>0</v>
      </c>
      <c r="Q3" s="53">
        <f>Sep_Profiles!Q3*INDEX(Sep_Profiles!$AA$2:$AA$23, MATCH(Sep_Profiles!Q$1,Sep_Profiles!$Z$2:$Z$23, 0))</f>
        <v>6.3201991982945929E-3</v>
      </c>
      <c r="R3" s="53">
        <f>Sep_Profiles!R3*INDEX(Sep_Profiles!$AA$2:$AA$23, MATCH(Sep_Profiles!R$1,Sep_Profiles!$Z$2:$Z$23, 0))</f>
        <v>0</v>
      </c>
      <c r="S3" s="53">
        <f>Sep_Profiles!S3*INDEX(Sep_Profiles!$AA$2:$AA$23, MATCH(Sep_Profiles!S$1,Sep_Profiles!$Z$2:$Z$23, 0))</f>
        <v>0</v>
      </c>
      <c r="T3" s="53">
        <f>Sep_Profiles!T3*INDEX(Sep_Profiles!$AA$2:$AA$23, MATCH(Sep_Profiles!T$1,Sep_Profiles!$Z$2:$Z$23, 0))</f>
        <v>0</v>
      </c>
      <c r="U3" s="53">
        <f>Sep_Profiles!U3*INDEX(Sep_Profiles!$AA$2:$AA$23, MATCH(Sep_Profiles!U$1,Sep_Profiles!$Z$2:$Z$23, 0))</f>
        <v>0</v>
      </c>
      <c r="V3" s="53">
        <f>Sep_Profiles!V3*INDEX(Sep_Profiles!$AA$2:$AA$23, MATCH(Sep_Profiles!V$1,Sep_Profiles!$Z$2:$Z$23, 0))</f>
        <v>355.07224421133498</v>
      </c>
      <c r="W3" s="53">
        <f>Sep_Profiles!W3*INDEX(Sep_Profiles!$AA$2:$AA$23, MATCH(Sep_Profiles!W$1,Sep_Profiles!$Z$2:$Z$23, 0))</f>
        <v>817.22540158073298</v>
      </c>
      <c r="X3" s="54">
        <f t="shared" si="0"/>
        <v>44532.860432540976</v>
      </c>
    </row>
    <row r="4" spans="1:24">
      <c r="A4" s="32">
        <v>3</v>
      </c>
      <c r="B4" s="53">
        <f>Sep_Profiles!B4*INDEX(Sep_Profiles!$AA$2:$AA$23, MATCH(Sep_Profiles!B$1,Sep_Profiles!$Z$2:$Z$23, 0))</f>
        <v>287.65270988675519</v>
      </c>
      <c r="C4" s="53">
        <f>Sep_Profiles!C4*INDEX(Sep_Profiles!$AA$2:$AA$23, MATCH(Sep_Profiles!C$1,Sep_Profiles!$Z$2:$Z$23, 0))</f>
        <v>508.41449741086194</v>
      </c>
      <c r="D4" s="53">
        <f>Sep_Profiles!D4*INDEX(Sep_Profiles!$AA$2:$AA$23, MATCH(Sep_Profiles!D$1,Sep_Profiles!$Z$2:$Z$23, 0))</f>
        <v>16588.368402563025</v>
      </c>
      <c r="E4" s="53">
        <f>Sep_Profiles!E4*INDEX(Sep_Profiles!$AA$2:$AA$23, MATCH(Sep_Profiles!E$1,Sep_Profiles!$Z$2:$Z$23, 0))</f>
        <v>480</v>
      </c>
      <c r="F4" s="53">
        <f>Sep_Profiles!F4*INDEX(Sep_Profiles!$AA$2:$AA$23, MATCH(Sep_Profiles!F$1,Sep_Profiles!$Z$2:$Z$23, 0))</f>
        <v>2291.61</v>
      </c>
      <c r="G4" s="53">
        <f>Sep_Profiles!G4*INDEX(Sep_Profiles!$AA$2:$AA$23, MATCH(Sep_Profiles!G$1,Sep_Profiles!$Z$2:$Z$23, 0))</f>
        <v>8270.9808566890679</v>
      </c>
      <c r="H4" s="53">
        <f>Sep_Profiles!H4*INDEX(Sep_Profiles!$AA$2:$AA$23, MATCH(Sep_Profiles!H$1,Sep_Profiles!$Z$2:$Z$23, 0))</f>
        <v>0</v>
      </c>
      <c r="I4" s="53">
        <f>Sep_Profiles!I4*INDEX(Sep_Profiles!$AA$2:$AA$23, MATCH(Sep_Profiles!I$1,Sep_Profiles!$Z$2:$Z$23, 0))</f>
        <v>254.7</v>
      </c>
      <c r="J4" s="53">
        <f>Sep_Profiles!J4*INDEX(Sep_Profiles!$AA$2:$AA$23, MATCH(Sep_Profiles!J$1,Sep_Profiles!$Z$2:$Z$23, 0))</f>
        <v>1478.64</v>
      </c>
      <c r="K4" s="53">
        <f>Sep_Profiles!K4*INDEX(Sep_Profiles!$AA$2:$AA$23, MATCH(Sep_Profiles!K$1,Sep_Profiles!$Z$2:$Z$23, 0))</f>
        <v>6265.19</v>
      </c>
      <c r="L4" s="53">
        <f>Sep_Profiles!L4*INDEX(Sep_Profiles!$AA$2:$AA$23, MATCH(Sep_Profiles!L$1,Sep_Profiles!$Z$2:$Z$23, 0))</f>
        <v>4000</v>
      </c>
      <c r="M4" s="53">
        <f>Sep_Profiles!M4*INDEX(Sep_Profiles!$AA$2:$AA$23, MATCH(Sep_Profiles!M$1,Sep_Profiles!$Z$2:$Z$23, 0))</f>
        <v>2935</v>
      </c>
      <c r="N4" s="53">
        <f>Sep_Profiles!N4*INDEX(Sep_Profiles!$AA$2:$AA$23, MATCH(Sep_Profiles!N$1,Sep_Profiles!$Z$2:$Z$23, 0))</f>
        <v>0</v>
      </c>
      <c r="O4" s="53">
        <f>Sep_Profiles!O4*INDEX(Sep_Profiles!$AA$2:$AA$23, MATCH(Sep_Profiles!O$1,Sep_Profiles!$Z$2:$Z$23, 0))</f>
        <v>0</v>
      </c>
      <c r="P4" s="53">
        <f>Sep_Profiles!P4*INDEX(Sep_Profiles!$AA$2:$AA$23, MATCH(Sep_Profiles!P$1,Sep_Profiles!$Z$2:$Z$23, 0))</f>
        <v>0</v>
      </c>
      <c r="Q4" s="53">
        <f>Sep_Profiles!Q4*INDEX(Sep_Profiles!$AA$2:$AA$23, MATCH(Sep_Profiles!Q$1,Sep_Profiles!$Z$2:$Z$23, 0))</f>
        <v>3.8469761285335052E-3</v>
      </c>
      <c r="R4" s="53">
        <f>Sep_Profiles!R4*INDEX(Sep_Profiles!$AA$2:$AA$23, MATCH(Sep_Profiles!R$1,Sep_Profiles!$Z$2:$Z$23, 0))</f>
        <v>0</v>
      </c>
      <c r="S4" s="53">
        <f>Sep_Profiles!S4*INDEX(Sep_Profiles!$AA$2:$AA$23, MATCH(Sep_Profiles!S$1,Sep_Profiles!$Z$2:$Z$23, 0))</f>
        <v>0</v>
      </c>
      <c r="T4" s="53">
        <f>Sep_Profiles!T4*INDEX(Sep_Profiles!$AA$2:$AA$23, MATCH(Sep_Profiles!T$1,Sep_Profiles!$Z$2:$Z$23, 0))</f>
        <v>0</v>
      </c>
      <c r="U4" s="53">
        <f>Sep_Profiles!U4*INDEX(Sep_Profiles!$AA$2:$AA$23, MATCH(Sep_Profiles!U$1,Sep_Profiles!$Z$2:$Z$23, 0))</f>
        <v>0</v>
      </c>
      <c r="V4" s="53">
        <f>Sep_Profiles!V4*INDEX(Sep_Profiles!$AA$2:$AA$23, MATCH(Sep_Profiles!V$1,Sep_Profiles!$Z$2:$Z$23, 0))</f>
        <v>334.66496474053042</v>
      </c>
      <c r="W4" s="53">
        <f>Sep_Profiles!W4*INDEX(Sep_Profiles!$AA$2:$AA$23, MATCH(Sep_Profiles!W$1,Sep_Profiles!$Z$2:$Z$23, 0))</f>
        <v>740.47627923419361</v>
      </c>
      <c r="X4" s="54">
        <f t="shared" si="0"/>
        <v>44435.701557500557</v>
      </c>
    </row>
    <row r="5" spans="1:24">
      <c r="A5" s="32">
        <v>4</v>
      </c>
      <c r="B5" s="53">
        <f>Sep_Profiles!B5*INDEX(Sep_Profiles!$AA$2:$AA$23, MATCH(Sep_Profiles!B$1,Sep_Profiles!$Z$2:$Z$23, 0))</f>
        <v>287.65270988675519</v>
      </c>
      <c r="C5" s="53">
        <f>Sep_Profiles!C5*INDEX(Sep_Profiles!$AA$2:$AA$23, MATCH(Sep_Profiles!C$1,Sep_Profiles!$Z$2:$Z$23, 0))</f>
        <v>508.41449741086194</v>
      </c>
      <c r="D5" s="53">
        <f>Sep_Profiles!D5*INDEX(Sep_Profiles!$AA$2:$AA$23, MATCH(Sep_Profiles!D$1,Sep_Profiles!$Z$2:$Z$23, 0))</f>
        <v>16588.368402563025</v>
      </c>
      <c r="E5" s="53">
        <f>Sep_Profiles!E5*INDEX(Sep_Profiles!$AA$2:$AA$23, MATCH(Sep_Profiles!E$1,Sep_Profiles!$Z$2:$Z$23, 0))</f>
        <v>480</v>
      </c>
      <c r="F5" s="53">
        <f>Sep_Profiles!F5*INDEX(Sep_Profiles!$AA$2:$AA$23, MATCH(Sep_Profiles!F$1,Sep_Profiles!$Z$2:$Z$23, 0))</f>
        <v>2291.61</v>
      </c>
      <c r="G5" s="53">
        <f>Sep_Profiles!G5*INDEX(Sep_Profiles!$AA$2:$AA$23, MATCH(Sep_Profiles!G$1,Sep_Profiles!$Z$2:$Z$23, 0))</f>
        <v>8270.9808566890679</v>
      </c>
      <c r="H5" s="53">
        <f>Sep_Profiles!H5*INDEX(Sep_Profiles!$AA$2:$AA$23, MATCH(Sep_Profiles!H$1,Sep_Profiles!$Z$2:$Z$23, 0))</f>
        <v>0</v>
      </c>
      <c r="I5" s="53">
        <f>Sep_Profiles!I5*INDEX(Sep_Profiles!$AA$2:$AA$23, MATCH(Sep_Profiles!I$1,Sep_Profiles!$Z$2:$Z$23, 0))</f>
        <v>254.7</v>
      </c>
      <c r="J5" s="53">
        <f>Sep_Profiles!J5*INDEX(Sep_Profiles!$AA$2:$AA$23, MATCH(Sep_Profiles!J$1,Sep_Profiles!$Z$2:$Z$23, 0))</f>
        <v>1478.64</v>
      </c>
      <c r="K5" s="53">
        <f>Sep_Profiles!K5*INDEX(Sep_Profiles!$AA$2:$AA$23, MATCH(Sep_Profiles!K$1,Sep_Profiles!$Z$2:$Z$23, 0))</f>
        <v>6265.19</v>
      </c>
      <c r="L5" s="53">
        <f>Sep_Profiles!L5*INDEX(Sep_Profiles!$AA$2:$AA$23, MATCH(Sep_Profiles!L$1,Sep_Profiles!$Z$2:$Z$23, 0))</f>
        <v>4000</v>
      </c>
      <c r="M5" s="53">
        <f>Sep_Profiles!M5*INDEX(Sep_Profiles!$AA$2:$AA$23, MATCH(Sep_Profiles!M$1,Sep_Profiles!$Z$2:$Z$23, 0))</f>
        <v>2935</v>
      </c>
      <c r="N5" s="53">
        <f>Sep_Profiles!N5*INDEX(Sep_Profiles!$AA$2:$AA$23, MATCH(Sep_Profiles!N$1,Sep_Profiles!$Z$2:$Z$23, 0))</f>
        <v>0</v>
      </c>
      <c r="O5" s="53">
        <f>Sep_Profiles!O5*INDEX(Sep_Profiles!$AA$2:$AA$23, MATCH(Sep_Profiles!O$1,Sep_Profiles!$Z$2:$Z$23, 0))</f>
        <v>0</v>
      </c>
      <c r="P5" s="53">
        <f>Sep_Profiles!P5*INDEX(Sep_Profiles!$AA$2:$AA$23, MATCH(Sep_Profiles!P$1,Sep_Profiles!$Z$2:$Z$23, 0))</f>
        <v>0</v>
      </c>
      <c r="Q5" s="53">
        <f>Sep_Profiles!Q5*INDEX(Sep_Profiles!$AA$2:$AA$23, MATCH(Sep_Profiles!Q$1,Sep_Profiles!$Z$2:$Z$23, 0))</f>
        <v>1.9757708867566164E-3</v>
      </c>
      <c r="R5" s="53">
        <f>Sep_Profiles!R5*INDEX(Sep_Profiles!$AA$2:$AA$23, MATCH(Sep_Profiles!R$1,Sep_Profiles!$Z$2:$Z$23, 0))</f>
        <v>0</v>
      </c>
      <c r="S5" s="53">
        <f>Sep_Profiles!S5*INDEX(Sep_Profiles!$AA$2:$AA$23, MATCH(Sep_Profiles!S$1,Sep_Profiles!$Z$2:$Z$23, 0))</f>
        <v>0</v>
      </c>
      <c r="T5" s="53">
        <f>Sep_Profiles!T5*INDEX(Sep_Profiles!$AA$2:$AA$23, MATCH(Sep_Profiles!T$1,Sep_Profiles!$Z$2:$Z$23, 0))</f>
        <v>0</v>
      </c>
      <c r="U5" s="53">
        <f>Sep_Profiles!U5*INDEX(Sep_Profiles!$AA$2:$AA$23, MATCH(Sep_Profiles!U$1,Sep_Profiles!$Z$2:$Z$23, 0))</f>
        <v>0</v>
      </c>
      <c r="V5" s="53">
        <f>Sep_Profiles!V5*INDEX(Sep_Profiles!$AA$2:$AA$23, MATCH(Sep_Profiles!V$1,Sep_Profiles!$Z$2:$Z$23, 0))</f>
        <v>311.96733497311368</v>
      </c>
      <c r="W5" s="53">
        <f>Sep_Profiles!W5*INDEX(Sep_Profiles!$AA$2:$AA$23, MATCH(Sep_Profiles!W$1,Sep_Profiles!$Z$2:$Z$23, 0))</f>
        <v>576.57034492422815</v>
      </c>
      <c r="X5" s="54">
        <f t="shared" si="0"/>
        <v>44249.096122217939</v>
      </c>
    </row>
    <row r="6" spans="1:24">
      <c r="A6" s="32">
        <v>5</v>
      </c>
      <c r="B6" s="53">
        <f>Sep_Profiles!B6*INDEX(Sep_Profiles!$AA$2:$AA$23, MATCH(Sep_Profiles!B$1,Sep_Profiles!$Z$2:$Z$23, 0))</f>
        <v>287.65270988675519</v>
      </c>
      <c r="C6" s="53">
        <f>Sep_Profiles!C6*INDEX(Sep_Profiles!$AA$2:$AA$23, MATCH(Sep_Profiles!C$1,Sep_Profiles!$Z$2:$Z$23, 0))</f>
        <v>508.41449741086194</v>
      </c>
      <c r="D6" s="53">
        <f>Sep_Profiles!D6*INDEX(Sep_Profiles!$AA$2:$AA$23, MATCH(Sep_Profiles!D$1,Sep_Profiles!$Z$2:$Z$23, 0))</f>
        <v>16588.368402563025</v>
      </c>
      <c r="E6" s="53">
        <f>Sep_Profiles!E6*INDEX(Sep_Profiles!$AA$2:$AA$23, MATCH(Sep_Profiles!E$1,Sep_Profiles!$Z$2:$Z$23, 0))</f>
        <v>480</v>
      </c>
      <c r="F6" s="53">
        <f>Sep_Profiles!F6*INDEX(Sep_Profiles!$AA$2:$AA$23, MATCH(Sep_Profiles!F$1,Sep_Profiles!$Z$2:$Z$23, 0))</f>
        <v>2291.61</v>
      </c>
      <c r="G6" s="53">
        <f>Sep_Profiles!G6*INDEX(Sep_Profiles!$AA$2:$AA$23, MATCH(Sep_Profiles!G$1,Sep_Profiles!$Z$2:$Z$23, 0))</f>
        <v>8270.9808566890679</v>
      </c>
      <c r="H6" s="53">
        <f>Sep_Profiles!H6*INDEX(Sep_Profiles!$AA$2:$AA$23, MATCH(Sep_Profiles!H$1,Sep_Profiles!$Z$2:$Z$23, 0))</f>
        <v>0</v>
      </c>
      <c r="I6" s="53">
        <f>Sep_Profiles!I6*INDEX(Sep_Profiles!$AA$2:$AA$23, MATCH(Sep_Profiles!I$1,Sep_Profiles!$Z$2:$Z$23, 0))</f>
        <v>254.7</v>
      </c>
      <c r="J6" s="53">
        <f>Sep_Profiles!J6*INDEX(Sep_Profiles!$AA$2:$AA$23, MATCH(Sep_Profiles!J$1,Sep_Profiles!$Z$2:$Z$23, 0))</f>
        <v>1478.64</v>
      </c>
      <c r="K6" s="53">
        <f>Sep_Profiles!K6*INDEX(Sep_Profiles!$AA$2:$AA$23, MATCH(Sep_Profiles!K$1,Sep_Profiles!$Z$2:$Z$23, 0))</f>
        <v>6265.19</v>
      </c>
      <c r="L6" s="53">
        <f>Sep_Profiles!L6*INDEX(Sep_Profiles!$AA$2:$AA$23, MATCH(Sep_Profiles!L$1,Sep_Profiles!$Z$2:$Z$23, 0))</f>
        <v>4000</v>
      </c>
      <c r="M6" s="53">
        <f>Sep_Profiles!M6*INDEX(Sep_Profiles!$AA$2:$AA$23, MATCH(Sep_Profiles!M$1,Sep_Profiles!$Z$2:$Z$23, 0))</f>
        <v>2935</v>
      </c>
      <c r="N6" s="53">
        <f>Sep_Profiles!N6*INDEX(Sep_Profiles!$AA$2:$AA$23, MATCH(Sep_Profiles!N$1,Sep_Profiles!$Z$2:$Z$23, 0))</f>
        <v>0</v>
      </c>
      <c r="O6" s="53">
        <f>Sep_Profiles!O6*INDEX(Sep_Profiles!$AA$2:$AA$23, MATCH(Sep_Profiles!O$1,Sep_Profiles!$Z$2:$Z$23, 0))</f>
        <v>0</v>
      </c>
      <c r="P6" s="53">
        <f>Sep_Profiles!P6*INDEX(Sep_Profiles!$AA$2:$AA$23, MATCH(Sep_Profiles!P$1,Sep_Profiles!$Z$2:$Z$23, 0))</f>
        <v>0</v>
      </c>
      <c r="Q6" s="53">
        <f>Sep_Profiles!Q6*INDEX(Sep_Profiles!$AA$2:$AA$23, MATCH(Sep_Profiles!Q$1,Sep_Profiles!$Z$2:$Z$23, 0))</f>
        <v>3.2984383149178761E-4</v>
      </c>
      <c r="R6" s="53">
        <f>Sep_Profiles!R6*INDEX(Sep_Profiles!$AA$2:$AA$23, MATCH(Sep_Profiles!R$1,Sep_Profiles!$Z$2:$Z$23, 0))</f>
        <v>0</v>
      </c>
      <c r="S6" s="53">
        <f>Sep_Profiles!S6*INDEX(Sep_Profiles!$AA$2:$AA$23, MATCH(Sep_Profiles!S$1,Sep_Profiles!$Z$2:$Z$23, 0))</f>
        <v>0</v>
      </c>
      <c r="T6" s="53">
        <f>Sep_Profiles!T6*INDEX(Sep_Profiles!$AA$2:$AA$23, MATCH(Sep_Profiles!T$1,Sep_Profiles!$Z$2:$Z$23, 0))</f>
        <v>0</v>
      </c>
      <c r="U6" s="53">
        <f>Sep_Profiles!U6*INDEX(Sep_Profiles!$AA$2:$AA$23, MATCH(Sep_Profiles!U$1,Sep_Profiles!$Z$2:$Z$23, 0))</f>
        <v>0</v>
      </c>
      <c r="V6" s="53">
        <f>Sep_Profiles!V6*INDEX(Sep_Profiles!$AA$2:$AA$23, MATCH(Sep_Profiles!V$1,Sep_Profiles!$Z$2:$Z$23, 0))</f>
        <v>239.7476953192525</v>
      </c>
      <c r="W6" s="53">
        <f>Sep_Profiles!W6*INDEX(Sep_Profiles!$AA$2:$AA$23, MATCH(Sep_Profiles!W$1,Sep_Profiles!$Z$2:$Z$23, 0))</f>
        <v>474.55483500760459</v>
      </c>
      <c r="X6" s="54">
        <f t="shared" si="0"/>
        <v>44074.859326720398</v>
      </c>
    </row>
    <row r="7" spans="1:24">
      <c r="A7" s="32">
        <v>6</v>
      </c>
      <c r="B7" s="53">
        <f>Sep_Profiles!B7*INDEX(Sep_Profiles!$AA$2:$AA$23, MATCH(Sep_Profiles!B$1,Sep_Profiles!$Z$2:$Z$23, 0))</f>
        <v>287.65270988675519</v>
      </c>
      <c r="C7" s="53">
        <f>Sep_Profiles!C7*INDEX(Sep_Profiles!$AA$2:$AA$23, MATCH(Sep_Profiles!C$1,Sep_Profiles!$Z$2:$Z$23, 0))</f>
        <v>508.41449741086194</v>
      </c>
      <c r="D7" s="53">
        <f>Sep_Profiles!D7*INDEX(Sep_Profiles!$AA$2:$AA$23, MATCH(Sep_Profiles!D$1,Sep_Profiles!$Z$2:$Z$23, 0))</f>
        <v>16588.368402563025</v>
      </c>
      <c r="E7" s="53">
        <f>Sep_Profiles!E7*INDEX(Sep_Profiles!$AA$2:$AA$23, MATCH(Sep_Profiles!E$1,Sep_Profiles!$Z$2:$Z$23, 0))</f>
        <v>480</v>
      </c>
      <c r="F7" s="53">
        <f>Sep_Profiles!F7*INDEX(Sep_Profiles!$AA$2:$AA$23, MATCH(Sep_Profiles!F$1,Sep_Profiles!$Z$2:$Z$23, 0))</f>
        <v>2291.61</v>
      </c>
      <c r="G7" s="53">
        <f>Sep_Profiles!G7*INDEX(Sep_Profiles!$AA$2:$AA$23, MATCH(Sep_Profiles!G$1,Sep_Profiles!$Z$2:$Z$23, 0))</f>
        <v>8270.9808566890679</v>
      </c>
      <c r="H7" s="53">
        <f>Sep_Profiles!H7*INDEX(Sep_Profiles!$AA$2:$AA$23, MATCH(Sep_Profiles!H$1,Sep_Profiles!$Z$2:$Z$23, 0))</f>
        <v>0</v>
      </c>
      <c r="I7" s="53">
        <f>Sep_Profiles!I7*INDEX(Sep_Profiles!$AA$2:$AA$23, MATCH(Sep_Profiles!I$1,Sep_Profiles!$Z$2:$Z$23, 0))</f>
        <v>254.7</v>
      </c>
      <c r="J7" s="53">
        <f>Sep_Profiles!J7*INDEX(Sep_Profiles!$AA$2:$AA$23, MATCH(Sep_Profiles!J$1,Sep_Profiles!$Z$2:$Z$23, 0))</f>
        <v>1478.64</v>
      </c>
      <c r="K7" s="53">
        <f>Sep_Profiles!K7*INDEX(Sep_Profiles!$AA$2:$AA$23, MATCH(Sep_Profiles!K$1,Sep_Profiles!$Z$2:$Z$23, 0))</f>
        <v>6265.19</v>
      </c>
      <c r="L7" s="53">
        <f>Sep_Profiles!L7*INDEX(Sep_Profiles!$AA$2:$AA$23, MATCH(Sep_Profiles!L$1,Sep_Profiles!$Z$2:$Z$23, 0))</f>
        <v>4000</v>
      </c>
      <c r="M7" s="53">
        <f>Sep_Profiles!M7*INDEX(Sep_Profiles!$AA$2:$AA$23, MATCH(Sep_Profiles!M$1,Sep_Profiles!$Z$2:$Z$23, 0))</f>
        <v>2935</v>
      </c>
      <c r="N7" s="53">
        <f>Sep_Profiles!N7*INDEX(Sep_Profiles!$AA$2:$AA$23, MATCH(Sep_Profiles!N$1,Sep_Profiles!$Z$2:$Z$23, 0))</f>
        <v>0</v>
      </c>
      <c r="O7" s="53">
        <f>Sep_Profiles!O7*INDEX(Sep_Profiles!$AA$2:$AA$23, MATCH(Sep_Profiles!O$1,Sep_Profiles!$Z$2:$Z$23, 0))</f>
        <v>0</v>
      </c>
      <c r="P7" s="53">
        <f>Sep_Profiles!P7*INDEX(Sep_Profiles!$AA$2:$AA$23, MATCH(Sep_Profiles!P$1,Sep_Profiles!$Z$2:$Z$23, 0))</f>
        <v>0</v>
      </c>
      <c r="Q7" s="53">
        <f>Sep_Profiles!Q7*INDEX(Sep_Profiles!$AA$2:$AA$23, MATCH(Sep_Profiles!Q$1,Sep_Profiles!$Z$2:$Z$23, 0))</f>
        <v>2.5661687167742716E-4</v>
      </c>
      <c r="R7" s="53">
        <f>Sep_Profiles!R7*INDEX(Sep_Profiles!$AA$2:$AA$23, MATCH(Sep_Profiles!R$1,Sep_Profiles!$Z$2:$Z$23, 0))</f>
        <v>0</v>
      </c>
      <c r="S7" s="53">
        <f>Sep_Profiles!S7*INDEX(Sep_Profiles!$AA$2:$AA$23, MATCH(Sep_Profiles!S$1,Sep_Profiles!$Z$2:$Z$23, 0))</f>
        <v>0</v>
      </c>
      <c r="T7" s="53">
        <f>Sep_Profiles!T7*INDEX(Sep_Profiles!$AA$2:$AA$23, MATCH(Sep_Profiles!T$1,Sep_Profiles!$Z$2:$Z$23, 0))</f>
        <v>0</v>
      </c>
      <c r="U7" s="53">
        <f>Sep_Profiles!U7*INDEX(Sep_Profiles!$AA$2:$AA$23, MATCH(Sep_Profiles!U$1,Sep_Profiles!$Z$2:$Z$23, 0))</f>
        <v>0</v>
      </c>
      <c r="V7" s="53">
        <f>Sep_Profiles!V7*INDEX(Sep_Profiles!$AA$2:$AA$23, MATCH(Sep_Profiles!V$1,Sep_Profiles!$Z$2:$Z$23, 0))</f>
        <v>192.93427325611827</v>
      </c>
      <c r="W7" s="53">
        <f>Sep_Profiles!W7*INDEX(Sep_Profiles!$AA$2:$AA$23, MATCH(Sep_Profiles!W$1,Sep_Profiles!$Z$2:$Z$23, 0))</f>
        <v>343.3911306959946</v>
      </c>
      <c r="X7" s="54">
        <f t="shared" si="0"/>
        <v>43896.88212711869</v>
      </c>
    </row>
    <row r="8" spans="1:24">
      <c r="A8" s="32">
        <v>7</v>
      </c>
      <c r="B8" s="53">
        <f>Sep_Profiles!B8*INDEX(Sep_Profiles!$AA$2:$AA$23, MATCH(Sep_Profiles!B$1,Sep_Profiles!$Z$2:$Z$23, 0))</f>
        <v>287.65270988675519</v>
      </c>
      <c r="C8" s="53">
        <f>Sep_Profiles!C8*INDEX(Sep_Profiles!$AA$2:$AA$23, MATCH(Sep_Profiles!C$1,Sep_Profiles!$Z$2:$Z$23, 0))</f>
        <v>508.41449741086194</v>
      </c>
      <c r="D8" s="53">
        <f>Sep_Profiles!D8*INDEX(Sep_Profiles!$AA$2:$AA$23, MATCH(Sep_Profiles!D$1,Sep_Profiles!$Z$2:$Z$23, 0))</f>
        <v>16588.368402563025</v>
      </c>
      <c r="E8" s="53">
        <f>Sep_Profiles!E8*INDEX(Sep_Profiles!$AA$2:$AA$23, MATCH(Sep_Profiles!E$1,Sep_Profiles!$Z$2:$Z$23, 0))</f>
        <v>480</v>
      </c>
      <c r="F8" s="53">
        <f>Sep_Profiles!F8*INDEX(Sep_Profiles!$AA$2:$AA$23, MATCH(Sep_Profiles!F$1,Sep_Profiles!$Z$2:$Z$23, 0))</f>
        <v>2291.61</v>
      </c>
      <c r="G8" s="53">
        <f>Sep_Profiles!G8*INDEX(Sep_Profiles!$AA$2:$AA$23, MATCH(Sep_Profiles!G$1,Sep_Profiles!$Z$2:$Z$23, 0))</f>
        <v>8270.9808566890679</v>
      </c>
      <c r="H8" s="53">
        <f>Sep_Profiles!H8*INDEX(Sep_Profiles!$AA$2:$AA$23, MATCH(Sep_Profiles!H$1,Sep_Profiles!$Z$2:$Z$23, 0))</f>
        <v>0</v>
      </c>
      <c r="I8" s="53">
        <f>Sep_Profiles!I8*INDEX(Sep_Profiles!$AA$2:$AA$23, MATCH(Sep_Profiles!I$1,Sep_Profiles!$Z$2:$Z$23, 0))</f>
        <v>254.7</v>
      </c>
      <c r="J8" s="53">
        <f>Sep_Profiles!J8*INDEX(Sep_Profiles!$AA$2:$AA$23, MATCH(Sep_Profiles!J$1,Sep_Profiles!$Z$2:$Z$23, 0))</f>
        <v>1478.64</v>
      </c>
      <c r="K8" s="53">
        <f>Sep_Profiles!K8*INDEX(Sep_Profiles!$AA$2:$AA$23, MATCH(Sep_Profiles!K$1,Sep_Profiles!$Z$2:$Z$23, 0))</f>
        <v>6265.19</v>
      </c>
      <c r="L8" s="53">
        <f>Sep_Profiles!L8*INDEX(Sep_Profiles!$AA$2:$AA$23, MATCH(Sep_Profiles!L$1,Sep_Profiles!$Z$2:$Z$23, 0))</f>
        <v>4000</v>
      </c>
      <c r="M8" s="53">
        <f>Sep_Profiles!M8*INDEX(Sep_Profiles!$AA$2:$AA$23, MATCH(Sep_Profiles!M$1,Sep_Profiles!$Z$2:$Z$23, 0))</f>
        <v>2935</v>
      </c>
      <c r="N8" s="53">
        <f>Sep_Profiles!N8*INDEX(Sep_Profiles!$AA$2:$AA$23, MATCH(Sep_Profiles!N$1,Sep_Profiles!$Z$2:$Z$23, 0))</f>
        <v>0</v>
      </c>
      <c r="O8" s="53">
        <f>Sep_Profiles!O8*INDEX(Sep_Profiles!$AA$2:$AA$23, MATCH(Sep_Profiles!O$1,Sep_Profiles!$Z$2:$Z$23, 0))</f>
        <v>0</v>
      </c>
      <c r="P8" s="53">
        <f>Sep_Profiles!P8*INDEX(Sep_Profiles!$AA$2:$AA$23, MATCH(Sep_Profiles!P$1,Sep_Profiles!$Z$2:$Z$23, 0))</f>
        <v>0.49439413223704803</v>
      </c>
      <c r="Q8" s="53">
        <f>Sep_Profiles!Q8*INDEX(Sep_Profiles!$AA$2:$AA$23, MATCH(Sep_Profiles!Q$1,Sep_Profiles!$Z$2:$Z$23, 0))</f>
        <v>24.368916440684671</v>
      </c>
      <c r="R8" s="53">
        <f>Sep_Profiles!R8*INDEX(Sep_Profiles!$AA$2:$AA$23, MATCH(Sep_Profiles!R$1,Sep_Profiles!$Z$2:$Z$23, 0))</f>
        <v>0</v>
      </c>
      <c r="S8" s="53">
        <f>Sep_Profiles!S8*INDEX(Sep_Profiles!$AA$2:$AA$23, MATCH(Sep_Profiles!S$1,Sep_Profiles!$Z$2:$Z$23, 0))</f>
        <v>0</v>
      </c>
      <c r="T8" s="53">
        <f>Sep_Profiles!T8*INDEX(Sep_Profiles!$AA$2:$AA$23, MATCH(Sep_Profiles!T$1,Sep_Profiles!$Z$2:$Z$23, 0))</f>
        <v>0.93375806574014852</v>
      </c>
      <c r="U8" s="53">
        <f>Sep_Profiles!U8*INDEX(Sep_Profiles!$AA$2:$AA$23, MATCH(Sep_Profiles!U$1,Sep_Profiles!$Z$2:$Z$23, 0))</f>
        <v>33.738400242388515</v>
      </c>
      <c r="V8" s="53">
        <f>Sep_Profiles!V8*INDEX(Sep_Profiles!$AA$2:$AA$23, MATCH(Sep_Profiles!V$1,Sep_Profiles!$Z$2:$Z$23, 0))</f>
        <v>186.02605283940051</v>
      </c>
      <c r="W8" s="53">
        <f>Sep_Profiles!W8*INDEX(Sep_Profiles!$AA$2:$AA$23, MATCH(Sep_Profiles!W$1,Sep_Profiles!$Z$2:$Z$23, 0))</f>
        <v>275.52874807515218</v>
      </c>
      <c r="X8" s="54">
        <f t="shared" si="0"/>
        <v>43881.646736345298</v>
      </c>
    </row>
    <row r="9" spans="1:24">
      <c r="A9" s="32">
        <v>8</v>
      </c>
      <c r="B9" s="53">
        <f>Sep_Profiles!B9*INDEX(Sep_Profiles!$AA$2:$AA$23, MATCH(Sep_Profiles!B$1,Sep_Profiles!$Z$2:$Z$23, 0))</f>
        <v>287.65270988675519</v>
      </c>
      <c r="C9" s="53">
        <f>Sep_Profiles!C9*INDEX(Sep_Profiles!$AA$2:$AA$23, MATCH(Sep_Profiles!C$1,Sep_Profiles!$Z$2:$Z$23, 0))</f>
        <v>508.41449741086194</v>
      </c>
      <c r="D9" s="53">
        <f>Sep_Profiles!D9*INDEX(Sep_Profiles!$AA$2:$AA$23, MATCH(Sep_Profiles!D$1,Sep_Profiles!$Z$2:$Z$23, 0))</f>
        <v>16588.368402563025</v>
      </c>
      <c r="E9" s="53">
        <f>Sep_Profiles!E9*INDEX(Sep_Profiles!$AA$2:$AA$23, MATCH(Sep_Profiles!E$1,Sep_Profiles!$Z$2:$Z$23, 0))</f>
        <v>480</v>
      </c>
      <c r="F9" s="53">
        <f>Sep_Profiles!F9*INDEX(Sep_Profiles!$AA$2:$AA$23, MATCH(Sep_Profiles!F$1,Sep_Profiles!$Z$2:$Z$23, 0))</f>
        <v>2291.61</v>
      </c>
      <c r="G9" s="53">
        <f>Sep_Profiles!G9*INDEX(Sep_Profiles!$AA$2:$AA$23, MATCH(Sep_Profiles!G$1,Sep_Profiles!$Z$2:$Z$23, 0))</f>
        <v>8270.9808566890679</v>
      </c>
      <c r="H9" s="53">
        <f>Sep_Profiles!H9*INDEX(Sep_Profiles!$AA$2:$AA$23, MATCH(Sep_Profiles!H$1,Sep_Profiles!$Z$2:$Z$23, 0))</f>
        <v>0</v>
      </c>
      <c r="I9" s="53">
        <f>Sep_Profiles!I9*INDEX(Sep_Profiles!$AA$2:$AA$23, MATCH(Sep_Profiles!I$1,Sep_Profiles!$Z$2:$Z$23, 0))</f>
        <v>254.7</v>
      </c>
      <c r="J9" s="53">
        <f>Sep_Profiles!J9*INDEX(Sep_Profiles!$AA$2:$AA$23, MATCH(Sep_Profiles!J$1,Sep_Profiles!$Z$2:$Z$23, 0))</f>
        <v>1478.64</v>
      </c>
      <c r="K9" s="53">
        <f>Sep_Profiles!K9*INDEX(Sep_Profiles!$AA$2:$AA$23, MATCH(Sep_Profiles!K$1,Sep_Profiles!$Z$2:$Z$23, 0))</f>
        <v>6265.19</v>
      </c>
      <c r="L9" s="53">
        <f>Sep_Profiles!L9*INDEX(Sep_Profiles!$AA$2:$AA$23, MATCH(Sep_Profiles!L$1,Sep_Profiles!$Z$2:$Z$23, 0))</f>
        <v>4000</v>
      </c>
      <c r="M9" s="53">
        <f>Sep_Profiles!M9*INDEX(Sep_Profiles!$AA$2:$AA$23, MATCH(Sep_Profiles!M$1,Sep_Profiles!$Z$2:$Z$23, 0))</f>
        <v>2935</v>
      </c>
      <c r="N9" s="53">
        <f>Sep_Profiles!N9*INDEX(Sep_Profiles!$AA$2:$AA$23, MATCH(Sep_Profiles!N$1,Sep_Profiles!$Z$2:$Z$23, 0))</f>
        <v>0</v>
      </c>
      <c r="O9" s="53">
        <f>Sep_Profiles!O9*INDEX(Sep_Profiles!$AA$2:$AA$23, MATCH(Sep_Profiles!O$1,Sep_Profiles!$Z$2:$Z$23, 0))</f>
        <v>0</v>
      </c>
      <c r="P9" s="53">
        <f>Sep_Profiles!P9*INDEX(Sep_Profiles!$AA$2:$AA$23, MATCH(Sep_Profiles!P$1,Sep_Profiles!$Z$2:$Z$23, 0))</f>
        <v>211.7513918547682</v>
      </c>
      <c r="Q9" s="53">
        <f>Sep_Profiles!Q9*INDEX(Sep_Profiles!$AA$2:$AA$23, MATCH(Sep_Profiles!Q$1,Sep_Profiles!$Z$2:$Z$23, 0))</f>
        <v>598.80903839847292</v>
      </c>
      <c r="R9" s="53">
        <f>Sep_Profiles!R9*INDEX(Sep_Profiles!$AA$2:$AA$23, MATCH(Sep_Profiles!R$1,Sep_Profiles!$Z$2:$Z$23, 0))</f>
        <v>0</v>
      </c>
      <c r="S9" s="53">
        <f>Sep_Profiles!S9*INDEX(Sep_Profiles!$AA$2:$AA$23, MATCH(Sep_Profiles!S$1,Sep_Profiles!$Z$2:$Z$23, 0))</f>
        <v>8.3612241347042371</v>
      </c>
      <c r="T9" s="53">
        <f>Sep_Profiles!T9*INDEX(Sep_Profiles!$AA$2:$AA$23, MATCH(Sep_Profiles!T$1,Sep_Profiles!$Z$2:$Z$23, 0))</f>
        <v>328.59216347493566</v>
      </c>
      <c r="U9" s="53">
        <f>Sep_Profiles!U9*INDEX(Sep_Profiles!$AA$2:$AA$23, MATCH(Sep_Profiles!U$1,Sep_Profiles!$Z$2:$Z$23, 0))</f>
        <v>1561.6633890051949</v>
      </c>
      <c r="V9" s="53">
        <f>Sep_Profiles!V9*INDEX(Sep_Profiles!$AA$2:$AA$23, MATCH(Sep_Profiles!V$1,Sep_Profiles!$Z$2:$Z$23, 0))</f>
        <v>145.44505445330591</v>
      </c>
      <c r="W9" s="53">
        <f>Sep_Profiles!W9*INDEX(Sep_Profiles!$AA$2:$AA$23, MATCH(Sep_Profiles!W$1,Sep_Profiles!$Z$2:$Z$23, 0))</f>
        <v>190.3283130330903</v>
      </c>
      <c r="X9" s="54">
        <f t="shared" si="0"/>
        <v>46405.50704090418</v>
      </c>
    </row>
    <row r="10" spans="1:24">
      <c r="A10" s="32">
        <v>9</v>
      </c>
      <c r="B10" s="53">
        <f>Sep_Profiles!B10*INDEX(Sep_Profiles!$AA$2:$AA$23, MATCH(Sep_Profiles!B$1,Sep_Profiles!$Z$2:$Z$23, 0))</f>
        <v>287.65270988675519</v>
      </c>
      <c r="C10" s="53">
        <f>Sep_Profiles!C10*INDEX(Sep_Profiles!$AA$2:$AA$23, MATCH(Sep_Profiles!C$1,Sep_Profiles!$Z$2:$Z$23, 0))</f>
        <v>508.41449741086194</v>
      </c>
      <c r="D10" s="53">
        <f>Sep_Profiles!D10*INDEX(Sep_Profiles!$AA$2:$AA$23, MATCH(Sep_Profiles!D$1,Sep_Profiles!$Z$2:$Z$23, 0))</f>
        <v>16588.368402563025</v>
      </c>
      <c r="E10" s="53">
        <f>Sep_Profiles!E10*INDEX(Sep_Profiles!$AA$2:$AA$23, MATCH(Sep_Profiles!E$1,Sep_Profiles!$Z$2:$Z$23, 0))</f>
        <v>480</v>
      </c>
      <c r="F10" s="53">
        <f>Sep_Profiles!F10*INDEX(Sep_Profiles!$AA$2:$AA$23, MATCH(Sep_Profiles!F$1,Sep_Profiles!$Z$2:$Z$23, 0))</f>
        <v>2291.61</v>
      </c>
      <c r="G10" s="53">
        <f>Sep_Profiles!G10*INDEX(Sep_Profiles!$AA$2:$AA$23, MATCH(Sep_Profiles!G$1,Sep_Profiles!$Z$2:$Z$23, 0))</f>
        <v>8270.9808566890679</v>
      </c>
      <c r="H10" s="53">
        <f>Sep_Profiles!H10*INDEX(Sep_Profiles!$AA$2:$AA$23, MATCH(Sep_Profiles!H$1,Sep_Profiles!$Z$2:$Z$23, 0))</f>
        <v>0</v>
      </c>
      <c r="I10" s="53">
        <f>Sep_Profiles!I10*INDEX(Sep_Profiles!$AA$2:$AA$23, MATCH(Sep_Profiles!I$1,Sep_Profiles!$Z$2:$Z$23, 0))</f>
        <v>254.7</v>
      </c>
      <c r="J10" s="53">
        <f>Sep_Profiles!J10*INDEX(Sep_Profiles!$AA$2:$AA$23, MATCH(Sep_Profiles!J$1,Sep_Profiles!$Z$2:$Z$23, 0))</f>
        <v>1478.64</v>
      </c>
      <c r="K10" s="53">
        <f>Sep_Profiles!K10*INDEX(Sep_Profiles!$AA$2:$AA$23, MATCH(Sep_Profiles!K$1,Sep_Profiles!$Z$2:$Z$23, 0))</f>
        <v>6265.19</v>
      </c>
      <c r="L10" s="53">
        <f>Sep_Profiles!L10*INDEX(Sep_Profiles!$AA$2:$AA$23, MATCH(Sep_Profiles!L$1,Sep_Profiles!$Z$2:$Z$23, 0))</f>
        <v>4000</v>
      </c>
      <c r="M10" s="53">
        <f>Sep_Profiles!M10*INDEX(Sep_Profiles!$AA$2:$AA$23, MATCH(Sep_Profiles!M$1,Sep_Profiles!$Z$2:$Z$23, 0))</f>
        <v>2935</v>
      </c>
      <c r="N10" s="53">
        <f>Sep_Profiles!N10*INDEX(Sep_Profiles!$AA$2:$AA$23, MATCH(Sep_Profiles!N$1,Sep_Profiles!$Z$2:$Z$23, 0))</f>
        <v>0</v>
      </c>
      <c r="O10" s="53">
        <f>Sep_Profiles!O10*INDEX(Sep_Profiles!$AA$2:$AA$23, MATCH(Sep_Profiles!O$1,Sep_Profiles!$Z$2:$Z$23, 0))</f>
        <v>0</v>
      </c>
      <c r="P10" s="53">
        <f>Sep_Profiles!P10*INDEX(Sep_Profiles!$AA$2:$AA$23, MATCH(Sep_Profiles!P$1,Sep_Profiles!$Z$2:$Z$23, 0))</f>
        <v>842.5312750420361</v>
      </c>
      <c r="Q10" s="53">
        <f>Sep_Profiles!Q10*INDEX(Sep_Profiles!$AA$2:$AA$23, MATCH(Sep_Profiles!Q$1,Sep_Profiles!$Z$2:$Z$23, 0))</f>
        <v>1552.9959947840239</v>
      </c>
      <c r="R10" s="53">
        <f>Sep_Profiles!R10*INDEX(Sep_Profiles!$AA$2:$AA$23, MATCH(Sep_Profiles!R$1,Sep_Profiles!$Z$2:$Z$23, 0))</f>
        <v>0</v>
      </c>
      <c r="S10" s="53">
        <f>Sep_Profiles!S10*INDEX(Sep_Profiles!$AA$2:$AA$23, MATCH(Sep_Profiles!S$1,Sep_Profiles!$Z$2:$Z$23, 0))</f>
        <v>282.81471804479042</v>
      </c>
      <c r="T10" s="53">
        <f>Sep_Profiles!T10*INDEX(Sep_Profiles!$AA$2:$AA$23, MATCH(Sep_Profiles!T$1,Sep_Profiles!$Z$2:$Z$23, 0))</f>
        <v>1266.6571556366532</v>
      </c>
      <c r="U10" s="53">
        <f>Sep_Profiles!U10*INDEX(Sep_Profiles!$AA$2:$AA$23, MATCH(Sep_Profiles!U$1,Sep_Profiles!$Z$2:$Z$23, 0))</f>
        <v>3997.7078788764534</v>
      </c>
      <c r="V10" s="53">
        <f>Sep_Profiles!V10*INDEX(Sep_Profiles!$AA$2:$AA$23, MATCH(Sep_Profiles!V$1,Sep_Profiles!$Z$2:$Z$23, 0))</f>
        <v>108.33586370813735</v>
      </c>
      <c r="W10" s="53">
        <f>Sep_Profiles!W10*INDEX(Sep_Profiles!$AA$2:$AA$23, MATCH(Sep_Profiles!W$1,Sep_Profiles!$Z$2:$Z$23, 0))</f>
        <v>158.62795746438277</v>
      </c>
      <c r="X10" s="54">
        <f t="shared" si="0"/>
        <v>51570.227310106195</v>
      </c>
    </row>
    <row r="11" spans="1:24">
      <c r="A11" s="32">
        <v>10</v>
      </c>
      <c r="B11" s="53">
        <f>Sep_Profiles!B11*INDEX(Sep_Profiles!$AA$2:$AA$23, MATCH(Sep_Profiles!B$1,Sep_Profiles!$Z$2:$Z$23, 0))</f>
        <v>287.65270988675519</v>
      </c>
      <c r="C11" s="53">
        <f>Sep_Profiles!C11*INDEX(Sep_Profiles!$AA$2:$AA$23, MATCH(Sep_Profiles!C$1,Sep_Profiles!$Z$2:$Z$23, 0))</f>
        <v>508.41449741086194</v>
      </c>
      <c r="D11" s="53">
        <f>Sep_Profiles!D11*INDEX(Sep_Profiles!$AA$2:$AA$23, MATCH(Sep_Profiles!D$1,Sep_Profiles!$Z$2:$Z$23, 0))</f>
        <v>16588.368402563025</v>
      </c>
      <c r="E11" s="53">
        <f>Sep_Profiles!E11*INDEX(Sep_Profiles!$AA$2:$AA$23, MATCH(Sep_Profiles!E$1,Sep_Profiles!$Z$2:$Z$23, 0))</f>
        <v>480</v>
      </c>
      <c r="F11" s="53">
        <f>Sep_Profiles!F11*INDEX(Sep_Profiles!$AA$2:$AA$23, MATCH(Sep_Profiles!F$1,Sep_Profiles!$Z$2:$Z$23, 0))</f>
        <v>2291.61</v>
      </c>
      <c r="G11" s="53">
        <f>Sep_Profiles!G11*INDEX(Sep_Profiles!$AA$2:$AA$23, MATCH(Sep_Profiles!G$1,Sep_Profiles!$Z$2:$Z$23, 0))</f>
        <v>8270.9808566890679</v>
      </c>
      <c r="H11" s="53">
        <f>Sep_Profiles!H11*INDEX(Sep_Profiles!$AA$2:$AA$23, MATCH(Sep_Profiles!H$1,Sep_Profiles!$Z$2:$Z$23, 0))</f>
        <v>0</v>
      </c>
      <c r="I11" s="53">
        <f>Sep_Profiles!I11*INDEX(Sep_Profiles!$AA$2:$AA$23, MATCH(Sep_Profiles!I$1,Sep_Profiles!$Z$2:$Z$23, 0))</f>
        <v>254.7</v>
      </c>
      <c r="J11" s="53">
        <f>Sep_Profiles!J11*INDEX(Sep_Profiles!$AA$2:$AA$23, MATCH(Sep_Profiles!J$1,Sep_Profiles!$Z$2:$Z$23, 0))</f>
        <v>1478.64</v>
      </c>
      <c r="K11" s="53">
        <f>Sep_Profiles!K11*INDEX(Sep_Profiles!$AA$2:$AA$23, MATCH(Sep_Profiles!K$1,Sep_Profiles!$Z$2:$Z$23, 0))</f>
        <v>6265.19</v>
      </c>
      <c r="L11" s="53">
        <f>Sep_Profiles!L11*INDEX(Sep_Profiles!$AA$2:$AA$23, MATCH(Sep_Profiles!L$1,Sep_Profiles!$Z$2:$Z$23, 0))</f>
        <v>4000</v>
      </c>
      <c r="M11" s="53">
        <f>Sep_Profiles!M11*INDEX(Sep_Profiles!$AA$2:$AA$23, MATCH(Sep_Profiles!M$1,Sep_Profiles!$Z$2:$Z$23, 0))</f>
        <v>2935</v>
      </c>
      <c r="N11" s="53">
        <f>Sep_Profiles!N11*INDEX(Sep_Profiles!$AA$2:$AA$23, MATCH(Sep_Profiles!N$1,Sep_Profiles!$Z$2:$Z$23, 0))</f>
        <v>0</v>
      </c>
      <c r="O11" s="53">
        <f>Sep_Profiles!O11*INDEX(Sep_Profiles!$AA$2:$AA$23, MATCH(Sep_Profiles!O$1,Sep_Profiles!$Z$2:$Z$23, 0))</f>
        <v>0</v>
      </c>
      <c r="P11" s="53">
        <f>Sep_Profiles!P11*INDEX(Sep_Profiles!$AA$2:$AA$23, MATCH(Sep_Profiles!P$1,Sep_Profiles!$Z$2:$Z$23, 0))</f>
        <v>1273.0363852725061</v>
      </c>
      <c r="Q11" s="53">
        <f>Sep_Profiles!Q11*INDEX(Sep_Profiles!$AA$2:$AA$23, MATCH(Sep_Profiles!Q$1,Sep_Profiles!$Z$2:$Z$23, 0))</f>
        <v>2092.5298498996372</v>
      </c>
      <c r="R11" s="53">
        <f>Sep_Profiles!R11*INDEX(Sep_Profiles!$AA$2:$AA$23, MATCH(Sep_Profiles!R$1,Sep_Profiles!$Z$2:$Z$23, 0))</f>
        <v>0</v>
      </c>
      <c r="S11" s="53">
        <f>Sep_Profiles!S11*INDEX(Sep_Profiles!$AA$2:$AA$23, MATCH(Sep_Profiles!S$1,Sep_Profiles!$Z$2:$Z$23, 0))</f>
        <v>579.16661340436212</v>
      </c>
      <c r="T11" s="53">
        <f>Sep_Profiles!T11*INDEX(Sep_Profiles!$AA$2:$AA$23, MATCH(Sep_Profiles!T$1,Sep_Profiles!$Z$2:$Z$23, 0))</f>
        <v>1693.6888574552622</v>
      </c>
      <c r="U11" s="53">
        <f>Sep_Profiles!U11*INDEX(Sep_Profiles!$AA$2:$AA$23, MATCH(Sep_Profiles!U$1,Sep_Profiles!$Z$2:$Z$23, 0))</f>
        <v>4924.6696676534721</v>
      </c>
      <c r="V11" s="53">
        <f>Sep_Profiles!V11*INDEX(Sep_Profiles!$AA$2:$AA$23, MATCH(Sep_Profiles!V$1,Sep_Profiles!$Z$2:$Z$23, 0))</f>
        <v>65.930075331313105</v>
      </c>
      <c r="W11" s="53">
        <f>Sep_Profiles!W11*INDEX(Sep_Profiles!$AA$2:$AA$23, MATCH(Sep_Profiles!W$1,Sep_Profiles!$Z$2:$Z$23, 0))</f>
        <v>159.29987253208591</v>
      </c>
      <c r="X11" s="54">
        <f t="shared" si="0"/>
        <v>54148.877788098347</v>
      </c>
    </row>
    <row r="12" spans="1:24">
      <c r="A12" s="32">
        <v>11</v>
      </c>
      <c r="B12" s="53">
        <f>Sep_Profiles!B12*INDEX(Sep_Profiles!$AA$2:$AA$23, MATCH(Sep_Profiles!B$1,Sep_Profiles!$Z$2:$Z$23, 0))</f>
        <v>287.65270988675519</v>
      </c>
      <c r="C12" s="53">
        <f>Sep_Profiles!C12*INDEX(Sep_Profiles!$AA$2:$AA$23, MATCH(Sep_Profiles!C$1,Sep_Profiles!$Z$2:$Z$23, 0))</f>
        <v>508.41449741086194</v>
      </c>
      <c r="D12" s="53">
        <f>Sep_Profiles!D12*INDEX(Sep_Profiles!$AA$2:$AA$23, MATCH(Sep_Profiles!D$1,Sep_Profiles!$Z$2:$Z$23, 0))</f>
        <v>16588.368402563025</v>
      </c>
      <c r="E12" s="53">
        <f>Sep_Profiles!E12*INDEX(Sep_Profiles!$AA$2:$AA$23, MATCH(Sep_Profiles!E$1,Sep_Profiles!$Z$2:$Z$23, 0))</f>
        <v>480</v>
      </c>
      <c r="F12" s="53">
        <f>Sep_Profiles!F12*INDEX(Sep_Profiles!$AA$2:$AA$23, MATCH(Sep_Profiles!F$1,Sep_Profiles!$Z$2:$Z$23, 0))</f>
        <v>2291.61</v>
      </c>
      <c r="G12" s="53">
        <f>Sep_Profiles!G12*INDEX(Sep_Profiles!$AA$2:$AA$23, MATCH(Sep_Profiles!G$1,Sep_Profiles!$Z$2:$Z$23, 0))</f>
        <v>8270.9808566890679</v>
      </c>
      <c r="H12" s="53">
        <f>Sep_Profiles!H12*INDEX(Sep_Profiles!$AA$2:$AA$23, MATCH(Sep_Profiles!H$1,Sep_Profiles!$Z$2:$Z$23, 0))</f>
        <v>0</v>
      </c>
      <c r="I12" s="53">
        <f>Sep_Profiles!I12*INDEX(Sep_Profiles!$AA$2:$AA$23, MATCH(Sep_Profiles!I$1,Sep_Profiles!$Z$2:$Z$23, 0))</f>
        <v>254.7</v>
      </c>
      <c r="J12" s="53">
        <f>Sep_Profiles!J12*INDEX(Sep_Profiles!$AA$2:$AA$23, MATCH(Sep_Profiles!J$1,Sep_Profiles!$Z$2:$Z$23, 0))</f>
        <v>1478.64</v>
      </c>
      <c r="K12" s="53">
        <f>Sep_Profiles!K12*INDEX(Sep_Profiles!$AA$2:$AA$23, MATCH(Sep_Profiles!K$1,Sep_Profiles!$Z$2:$Z$23, 0))</f>
        <v>6265.19</v>
      </c>
      <c r="L12" s="53">
        <f>Sep_Profiles!L12*INDEX(Sep_Profiles!$AA$2:$AA$23, MATCH(Sep_Profiles!L$1,Sep_Profiles!$Z$2:$Z$23, 0))</f>
        <v>4000</v>
      </c>
      <c r="M12" s="53">
        <f>Sep_Profiles!M12*INDEX(Sep_Profiles!$AA$2:$AA$23, MATCH(Sep_Profiles!M$1,Sep_Profiles!$Z$2:$Z$23, 0))</f>
        <v>2935</v>
      </c>
      <c r="N12" s="53">
        <f>Sep_Profiles!N12*INDEX(Sep_Profiles!$AA$2:$AA$23, MATCH(Sep_Profiles!N$1,Sep_Profiles!$Z$2:$Z$23, 0))</f>
        <v>0</v>
      </c>
      <c r="O12" s="53">
        <f>Sep_Profiles!O12*INDEX(Sep_Profiles!$AA$2:$AA$23, MATCH(Sep_Profiles!O$1,Sep_Profiles!$Z$2:$Z$23, 0))</f>
        <v>0</v>
      </c>
      <c r="P12" s="53">
        <f>Sep_Profiles!P12*INDEX(Sep_Profiles!$AA$2:$AA$23, MATCH(Sep_Profiles!P$1,Sep_Profiles!$Z$2:$Z$23, 0))</f>
        <v>1488.3268658646855</v>
      </c>
      <c r="Q12" s="53">
        <f>Sep_Profiles!Q12*INDEX(Sep_Profiles!$AA$2:$AA$23, MATCH(Sep_Profiles!Q$1,Sep_Profiles!$Z$2:$Z$23, 0))</f>
        <v>2385.7380673555076</v>
      </c>
      <c r="R12" s="53">
        <f>Sep_Profiles!R12*INDEX(Sep_Profiles!$AA$2:$AA$23, MATCH(Sep_Profiles!R$1,Sep_Profiles!$Z$2:$Z$23, 0))</f>
        <v>0</v>
      </c>
      <c r="S12" s="53">
        <f>Sep_Profiles!S12*INDEX(Sep_Profiles!$AA$2:$AA$23, MATCH(Sep_Profiles!S$1,Sep_Profiles!$Z$2:$Z$23, 0))</f>
        <v>686.74182007236186</v>
      </c>
      <c r="T12" s="53">
        <f>Sep_Profiles!T12*INDEX(Sep_Profiles!$AA$2:$AA$23, MATCH(Sep_Profiles!T$1,Sep_Profiles!$Z$2:$Z$23, 0))</f>
        <v>1794.2514527409307</v>
      </c>
      <c r="U12" s="53">
        <f>Sep_Profiles!U12*INDEX(Sep_Profiles!$AA$2:$AA$23, MATCH(Sep_Profiles!U$1,Sep_Profiles!$Z$2:$Z$23, 0))</f>
        <v>5276.138924438219</v>
      </c>
      <c r="V12" s="53">
        <f>Sep_Profiles!V12*INDEX(Sep_Profiles!$AA$2:$AA$23, MATCH(Sep_Profiles!V$1,Sep_Profiles!$Z$2:$Z$23, 0))</f>
        <v>51.047591225042034</v>
      </c>
      <c r="W12" s="53">
        <f>Sep_Profiles!W12*INDEX(Sep_Profiles!$AA$2:$AA$23, MATCH(Sep_Profiles!W$1,Sep_Profiles!$Z$2:$Z$23, 0))</f>
        <v>182.70961853558507</v>
      </c>
      <c r="X12" s="54">
        <f t="shared" si="0"/>
        <v>55225.510806782033</v>
      </c>
    </row>
    <row r="13" spans="1:24">
      <c r="A13" s="32">
        <v>12</v>
      </c>
      <c r="B13" s="53">
        <f>Sep_Profiles!B13*INDEX(Sep_Profiles!$AA$2:$AA$23, MATCH(Sep_Profiles!B$1,Sep_Profiles!$Z$2:$Z$23, 0))</f>
        <v>287.65270988675519</v>
      </c>
      <c r="C13" s="53">
        <f>Sep_Profiles!C13*INDEX(Sep_Profiles!$AA$2:$AA$23, MATCH(Sep_Profiles!C$1,Sep_Profiles!$Z$2:$Z$23, 0))</f>
        <v>508.41449741086194</v>
      </c>
      <c r="D13" s="53">
        <f>Sep_Profiles!D13*INDEX(Sep_Profiles!$AA$2:$AA$23, MATCH(Sep_Profiles!D$1,Sep_Profiles!$Z$2:$Z$23, 0))</f>
        <v>16588.368402563025</v>
      </c>
      <c r="E13" s="53">
        <f>Sep_Profiles!E13*INDEX(Sep_Profiles!$AA$2:$AA$23, MATCH(Sep_Profiles!E$1,Sep_Profiles!$Z$2:$Z$23, 0))</f>
        <v>480</v>
      </c>
      <c r="F13" s="53">
        <f>Sep_Profiles!F13*INDEX(Sep_Profiles!$AA$2:$AA$23, MATCH(Sep_Profiles!F$1,Sep_Profiles!$Z$2:$Z$23, 0))</f>
        <v>2291.61</v>
      </c>
      <c r="G13" s="53">
        <f>Sep_Profiles!G13*INDEX(Sep_Profiles!$AA$2:$AA$23, MATCH(Sep_Profiles!G$1,Sep_Profiles!$Z$2:$Z$23, 0))</f>
        <v>8270.9808566890679</v>
      </c>
      <c r="H13" s="53">
        <f>Sep_Profiles!H13*INDEX(Sep_Profiles!$AA$2:$AA$23, MATCH(Sep_Profiles!H$1,Sep_Profiles!$Z$2:$Z$23, 0))</f>
        <v>0</v>
      </c>
      <c r="I13" s="53">
        <f>Sep_Profiles!I13*INDEX(Sep_Profiles!$AA$2:$AA$23, MATCH(Sep_Profiles!I$1,Sep_Profiles!$Z$2:$Z$23, 0))</f>
        <v>254.7</v>
      </c>
      <c r="J13" s="53">
        <f>Sep_Profiles!J13*INDEX(Sep_Profiles!$AA$2:$AA$23, MATCH(Sep_Profiles!J$1,Sep_Profiles!$Z$2:$Z$23, 0))</f>
        <v>1478.64</v>
      </c>
      <c r="K13" s="53">
        <f>Sep_Profiles!K13*INDEX(Sep_Profiles!$AA$2:$AA$23, MATCH(Sep_Profiles!K$1,Sep_Profiles!$Z$2:$Z$23, 0))</f>
        <v>6265.19</v>
      </c>
      <c r="L13" s="53">
        <f>Sep_Profiles!L13*INDEX(Sep_Profiles!$AA$2:$AA$23, MATCH(Sep_Profiles!L$1,Sep_Profiles!$Z$2:$Z$23, 0))</f>
        <v>4000</v>
      </c>
      <c r="M13" s="53">
        <f>Sep_Profiles!M13*INDEX(Sep_Profiles!$AA$2:$AA$23, MATCH(Sep_Profiles!M$1,Sep_Profiles!$Z$2:$Z$23, 0))</f>
        <v>2935</v>
      </c>
      <c r="N13" s="53">
        <f>Sep_Profiles!N13*INDEX(Sep_Profiles!$AA$2:$AA$23, MATCH(Sep_Profiles!N$1,Sep_Profiles!$Z$2:$Z$23, 0))</f>
        <v>1683.2</v>
      </c>
      <c r="O13" s="53">
        <f>Sep_Profiles!O13*INDEX(Sep_Profiles!$AA$2:$AA$23, MATCH(Sep_Profiles!O$1,Sep_Profiles!$Z$2:$Z$23, 0))</f>
        <v>0</v>
      </c>
      <c r="P13" s="53">
        <f>Sep_Profiles!P13*INDEX(Sep_Profiles!$AA$2:$AA$23, MATCH(Sep_Profiles!P$1,Sep_Profiles!$Z$2:$Z$23, 0))</f>
        <v>1568.9113126227367</v>
      </c>
      <c r="Q13" s="53">
        <f>Sep_Profiles!Q13*INDEX(Sep_Profiles!$AA$2:$AA$23, MATCH(Sep_Profiles!Q$1,Sep_Profiles!$Z$2:$Z$23, 0))</f>
        <v>2517.9860792163759</v>
      </c>
      <c r="R13" s="53">
        <f>Sep_Profiles!R13*INDEX(Sep_Profiles!$AA$2:$AA$23, MATCH(Sep_Profiles!R$1,Sep_Profiles!$Z$2:$Z$23, 0))</f>
        <v>0</v>
      </c>
      <c r="S13" s="53">
        <f>Sep_Profiles!S13*INDEX(Sep_Profiles!$AA$2:$AA$23, MATCH(Sep_Profiles!S$1,Sep_Profiles!$Z$2:$Z$23, 0))</f>
        <v>691.52231175160387</v>
      </c>
      <c r="T13" s="53">
        <f>Sep_Profiles!T13*INDEX(Sep_Profiles!$AA$2:$AA$23, MATCH(Sep_Profiles!T$1,Sep_Profiles!$Z$2:$Z$23, 0))</f>
        <v>1815.4598735249986</v>
      </c>
      <c r="U13" s="53">
        <f>Sep_Profiles!U13*INDEX(Sep_Profiles!$AA$2:$AA$23, MATCH(Sep_Profiles!U$1,Sep_Profiles!$Z$2:$Z$23, 0))</f>
        <v>5372.8620416480353</v>
      </c>
      <c r="V13" s="53">
        <f>Sep_Profiles!V13*INDEX(Sep_Profiles!$AA$2:$AA$23, MATCH(Sep_Profiles!V$1,Sep_Profiles!$Z$2:$Z$23, 0))</f>
        <v>25.431746597748493</v>
      </c>
      <c r="W13" s="53">
        <f>Sep_Profiles!W13*INDEX(Sep_Profiles!$AA$2:$AA$23, MATCH(Sep_Profiles!W$1,Sep_Profiles!$Z$2:$Z$23, 0))</f>
        <v>243.11911955403042</v>
      </c>
      <c r="X13" s="54">
        <f t="shared" si="0"/>
        <v>57279.048951465236</v>
      </c>
    </row>
    <row r="14" spans="1:24">
      <c r="A14" s="32">
        <v>13</v>
      </c>
      <c r="B14" s="53">
        <f>Sep_Profiles!B14*INDEX(Sep_Profiles!$AA$2:$AA$23, MATCH(Sep_Profiles!B$1,Sep_Profiles!$Z$2:$Z$23, 0))</f>
        <v>287.65270988675519</v>
      </c>
      <c r="C14" s="53">
        <f>Sep_Profiles!C14*INDEX(Sep_Profiles!$AA$2:$AA$23, MATCH(Sep_Profiles!C$1,Sep_Profiles!$Z$2:$Z$23, 0))</f>
        <v>508.41449741086194</v>
      </c>
      <c r="D14" s="53">
        <f>Sep_Profiles!D14*INDEX(Sep_Profiles!$AA$2:$AA$23, MATCH(Sep_Profiles!D$1,Sep_Profiles!$Z$2:$Z$23, 0))</f>
        <v>16588.368402563025</v>
      </c>
      <c r="E14" s="53">
        <f>Sep_Profiles!E14*INDEX(Sep_Profiles!$AA$2:$AA$23, MATCH(Sep_Profiles!E$1,Sep_Profiles!$Z$2:$Z$23, 0))</f>
        <v>480</v>
      </c>
      <c r="F14" s="53">
        <f>Sep_Profiles!F14*INDEX(Sep_Profiles!$AA$2:$AA$23, MATCH(Sep_Profiles!F$1,Sep_Profiles!$Z$2:$Z$23, 0))</f>
        <v>2291.61</v>
      </c>
      <c r="G14" s="53">
        <f>Sep_Profiles!G14*INDEX(Sep_Profiles!$AA$2:$AA$23, MATCH(Sep_Profiles!G$1,Sep_Profiles!$Z$2:$Z$23, 0))</f>
        <v>8270.9808566890679</v>
      </c>
      <c r="H14" s="53">
        <f>Sep_Profiles!H14*INDEX(Sep_Profiles!$AA$2:$AA$23, MATCH(Sep_Profiles!H$1,Sep_Profiles!$Z$2:$Z$23, 0))</f>
        <v>0</v>
      </c>
      <c r="I14" s="53">
        <f>Sep_Profiles!I14*INDEX(Sep_Profiles!$AA$2:$AA$23, MATCH(Sep_Profiles!I$1,Sep_Profiles!$Z$2:$Z$23, 0))</f>
        <v>254.7</v>
      </c>
      <c r="J14" s="53">
        <f>Sep_Profiles!J14*INDEX(Sep_Profiles!$AA$2:$AA$23, MATCH(Sep_Profiles!J$1,Sep_Profiles!$Z$2:$Z$23, 0))</f>
        <v>1478.64</v>
      </c>
      <c r="K14" s="53">
        <f>Sep_Profiles!K14*INDEX(Sep_Profiles!$AA$2:$AA$23, MATCH(Sep_Profiles!K$1,Sep_Profiles!$Z$2:$Z$23, 0))</f>
        <v>6265.19</v>
      </c>
      <c r="L14" s="53">
        <f>Sep_Profiles!L14*INDEX(Sep_Profiles!$AA$2:$AA$23, MATCH(Sep_Profiles!L$1,Sep_Profiles!$Z$2:$Z$23, 0))</f>
        <v>4000</v>
      </c>
      <c r="M14" s="53">
        <f>Sep_Profiles!M14*INDEX(Sep_Profiles!$AA$2:$AA$23, MATCH(Sep_Profiles!M$1,Sep_Profiles!$Z$2:$Z$23, 0))</f>
        <v>2935</v>
      </c>
      <c r="N14" s="53">
        <f>Sep_Profiles!N14*INDEX(Sep_Profiles!$AA$2:$AA$23, MATCH(Sep_Profiles!N$1,Sep_Profiles!$Z$2:$Z$23, 0))</f>
        <v>1683.2</v>
      </c>
      <c r="O14" s="53">
        <f>Sep_Profiles!O14*INDEX(Sep_Profiles!$AA$2:$AA$23, MATCH(Sep_Profiles!O$1,Sep_Profiles!$Z$2:$Z$23, 0))</f>
        <v>0</v>
      </c>
      <c r="P14" s="53">
        <f>Sep_Profiles!P14*INDEX(Sep_Profiles!$AA$2:$AA$23, MATCH(Sep_Profiles!P$1,Sep_Profiles!$Z$2:$Z$23, 0))</f>
        <v>1601.7625589039521</v>
      </c>
      <c r="Q14" s="53">
        <f>Sep_Profiles!Q14*INDEX(Sep_Profiles!$AA$2:$AA$23, MATCH(Sep_Profiles!Q$1,Sep_Profiles!$Z$2:$Z$23, 0))</f>
        <v>2548.2912319599136</v>
      </c>
      <c r="R14" s="53">
        <f>Sep_Profiles!R14*INDEX(Sep_Profiles!$AA$2:$AA$23, MATCH(Sep_Profiles!R$1,Sep_Profiles!$Z$2:$Z$23, 0))</f>
        <v>0</v>
      </c>
      <c r="S14" s="53">
        <f>Sep_Profiles!S14*INDEX(Sep_Profiles!$AA$2:$AA$23, MATCH(Sep_Profiles!S$1,Sep_Profiles!$Z$2:$Z$23, 0))</f>
        <v>682.41679968555388</v>
      </c>
      <c r="T14" s="53">
        <f>Sep_Profiles!T14*INDEX(Sep_Profiles!$AA$2:$AA$23, MATCH(Sep_Profiles!T$1,Sep_Profiles!$Z$2:$Z$23, 0))</f>
        <v>1794.2024476883748</v>
      </c>
      <c r="U14" s="53">
        <f>Sep_Profiles!U14*INDEX(Sep_Profiles!$AA$2:$AA$23, MATCH(Sep_Profiles!U$1,Sep_Profiles!$Z$2:$Z$23, 0))</f>
        <v>5462.1673038165891</v>
      </c>
      <c r="V14" s="53">
        <f>Sep_Profiles!V14*INDEX(Sep_Profiles!$AA$2:$AA$23, MATCH(Sep_Profiles!V$1,Sep_Profiles!$Z$2:$Z$23, 0))</f>
        <v>17.48215105784978</v>
      </c>
      <c r="W14" s="53">
        <f>Sep_Profiles!W14*INDEX(Sep_Profiles!$AA$2:$AA$23, MATCH(Sep_Profiles!W$1,Sep_Profiles!$Z$2:$Z$23, 0))</f>
        <v>282.31034813288193</v>
      </c>
      <c r="X14" s="54">
        <f t="shared" si="0"/>
        <v>57432.389307794816</v>
      </c>
    </row>
    <row r="15" spans="1:24">
      <c r="A15" s="32">
        <v>14</v>
      </c>
      <c r="B15" s="53">
        <f>Sep_Profiles!B15*INDEX(Sep_Profiles!$AA$2:$AA$23, MATCH(Sep_Profiles!B$1,Sep_Profiles!$Z$2:$Z$23, 0))</f>
        <v>287.65270988675519</v>
      </c>
      <c r="C15" s="53">
        <f>Sep_Profiles!C15*INDEX(Sep_Profiles!$AA$2:$AA$23, MATCH(Sep_Profiles!C$1,Sep_Profiles!$Z$2:$Z$23, 0))</f>
        <v>508.41449741086194</v>
      </c>
      <c r="D15" s="53">
        <f>Sep_Profiles!D15*INDEX(Sep_Profiles!$AA$2:$AA$23, MATCH(Sep_Profiles!D$1,Sep_Profiles!$Z$2:$Z$23, 0))</f>
        <v>16588.368402563025</v>
      </c>
      <c r="E15" s="53">
        <f>Sep_Profiles!E15*INDEX(Sep_Profiles!$AA$2:$AA$23, MATCH(Sep_Profiles!E$1,Sep_Profiles!$Z$2:$Z$23, 0))</f>
        <v>480</v>
      </c>
      <c r="F15" s="53">
        <f>Sep_Profiles!F15*INDEX(Sep_Profiles!$AA$2:$AA$23, MATCH(Sep_Profiles!F$1,Sep_Profiles!$Z$2:$Z$23, 0))</f>
        <v>2291.61</v>
      </c>
      <c r="G15" s="53">
        <f>Sep_Profiles!G15*INDEX(Sep_Profiles!$AA$2:$AA$23, MATCH(Sep_Profiles!G$1,Sep_Profiles!$Z$2:$Z$23, 0))</f>
        <v>8270.9808566890679</v>
      </c>
      <c r="H15" s="53">
        <f>Sep_Profiles!H15*INDEX(Sep_Profiles!$AA$2:$AA$23, MATCH(Sep_Profiles!H$1,Sep_Profiles!$Z$2:$Z$23, 0))</f>
        <v>0</v>
      </c>
      <c r="I15" s="53">
        <f>Sep_Profiles!I15*INDEX(Sep_Profiles!$AA$2:$AA$23, MATCH(Sep_Profiles!I$1,Sep_Profiles!$Z$2:$Z$23, 0))</f>
        <v>254.7</v>
      </c>
      <c r="J15" s="53">
        <f>Sep_Profiles!J15*INDEX(Sep_Profiles!$AA$2:$AA$23, MATCH(Sep_Profiles!J$1,Sep_Profiles!$Z$2:$Z$23, 0))</f>
        <v>1478.64</v>
      </c>
      <c r="K15" s="53">
        <f>Sep_Profiles!K15*INDEX(Sep_Profiles!$AA$2:$AA$23, MATCH(Sep_Profiles!K$1,Sep_Profiles!$Z$2:$Z$23, 0))</f>
        <v>6265.19</v>
      </c>
      <c r="L15" s="53">
        <f>Sep_Profiles!L15*INDEX(Sep_Profiles!$AA$2:$AA$23, MATCH(Sep_Profiles!L$1,Sep_Profiles!$Z$2:$Z$23, 0))</f>
        <v>4000</v>
      </c>
      <c r="M15" s="53">
        <f>Sep_Profiles!M15*INDEX(Sep_Profiles!$AA$2:$AA$23, MATCH(Sep_Profiles!M$1,Sep_Profiles!$Z$2:$Z$23, 0))</f>
        <v>2935</v>
      </c>
      <c r="N15" s="53">
        <f>Sep_Profiles!N15*INDEX(Sep_Profiles!$AA$2:$AA$23, MATCH(Sep_Profiles!N$1,Sep_Profiles!$Z$2:$Z$23, 0))</f>
        <v>1683.2</v>
      </c>
      <c r="O15" s="53">
        <f>Sep_Profiles!O15*INDEX(Sep_Profiles!$AA$2:$AA$23, MATCH(Sep_Profiles!O$1,Sep_Profiles!$Z$2:$Z$23, 0))</f>
        <v>0</v>
      </c>
      <c r="P15" s="53">
        <f>Sep_Profiles!P15*INDEX(Sep_Profiles!$AA$2:$AA$23, MATCH(Sep_Profiles!P$1,Sep_Profiles!$Z$2:$Z$23, 0))</f>
        <v>1583.6862406651276</v>
      </c>
      <c r="Q15" s="53">
        <f>Sep_Profiles!Q15*INDEX(Sep_Profiles!$AA$2:$AA$23, MATCH(Sep_Profiles!Q$1,Sep_Profiles!$Z$2:$Z$23, 0))</f>
        <v>2525.3658583127281</v>
      </c>
      <c r="R15" s="53">
        <f>Sep_Profiles!R15*INDEX(Sep_Profiles!$AA$2:$AA$23, MATCH(Sep_Profiles!R$1,Sep_Profiles!$Z$2:$Z$23, 0))</f>
        <v>0</v>
      </c>
      <c r="S15" s="53">
        <f>Sep_Profiles!S15*INDEX(Sep_Profiles!$AA$2:$AA$23, MATCH(Sep_Profiles!S$1,Sep_Profiles!$Z$2:$Z$23, 0))</f>
        <v>651.53312873248137</v>
      </c>
      <c r="T15" s="53">
        <f>Sep_Profiles!T15*INDEX(Sep_Profiles!$AA$2:$AA$23, MATCH(Sep_Profiles!T$1,Sep_Profiles!$Z$2:$Z$23, 0))</f>
        <v>1782.8310642575025</v>
      </c>
      <c r="U15" s="53">
        <f>Sep_Profiles!U15*INDEX(Sep_Profiles!$AA$2:$AA$23, MATCH(Sep_Profiles!U$1,Sep_Profiles!$Z$2:$Z$23, 0))</f>
        <v>5361.4992091896465</v>
      </c>
      <c r="V15" s="53">
        <f>Sep_Profiles!V15*INDEX(Sep_Profiles!$AA$2:$AA$23, MATCH(Sep_Profiles!V$1,Sep_Profiles!$Z$2:$Z$23, 0))</f>
        <v>26.921907891228379</v>
      </c>
      <c r="W15" s="53">
        <f>Sep_Profiles!W15*INDEX(Sep_Profiles!$AA$2:$AA$23, MATCH(Sep_Profiles!W$1,Sep_Profiles!$Z$2:$Z$23, 0))</f>
        <v>335.3355685495024</v>
      </c>
      <c r="X15" s="54">
        <f t="shared" si="0"/>
        <v>57310.929444147921</v>
      </c>
    </row>
    <row r="16" spans="1:24">
      <c r="A16" s="32">
        <v>15</v>
      </c>
      <c r="B16" s="53">
        <f>Sep_Profiles!B16*INDEX(Sep_Profiles!$AA$2:$AA$23, MATCH(Sep_Profiles!B$1,Sep_Profiles!$Z$2:$Z$23, 0))</f>
        <v>287.65270988675519</v>
      </c>
      <c r="C16" s="53">
        <f>Sep_Profiles!C16*INDEX(Sep_Profiles!$AA$2:$AA$23, MATCH(Sep_Profiles!C$1,Sep_Profiles!$Z$2:$Z$23, 0))</f>
        <v>508.41449741086194</v>
      </c>
      <c r="D16" s="53">
        <f>Sep_Profiles!D16*INDEX(Sep_Profiles!$AA$2:$AA$23, MATCH(Sep_Profiles!D$1,Sep_Profiles!$Z$2:$Z$23, 0))</f>
        <v>16588.368402563025</v>
      </c>
      <c r="E16" s="53">
        <f>Sep_Profiles!E16*INDEX(Sep_Profiles!$AA$2:$AA$23, MATCH(Sep_Profiles!E$1,Sep_Profiles!$Z$2:$Z$23, 0))</f>
        <v>480</v>
      </c>
      <c r="F16" s="53">
        <f>Sep_Profiles!F16*INDEX(Sep_Profiles!$AA$2:$AA$23, MATCH(Sep_Profiles!F$1,Sep_Profiles!$Z$2:$Z$23, 0))</f>
        <v>2291.61</v>
      </c>
      <c r="G16" s="53">
        <f>Sep_Profiles!G16*INDEX(Sep_Profiles!$AA$2:$AA$23, MATCH(Sep_Profiles!G$1,Sep_Profiles!$Z$2:$Z$23, 0))</f>
        <v>8270.9808566890679</v>
      </c>
      <c r="H16" s="53">
        <f>Sep_Profiles!H16*INDEX(Sep_Profiles!$AA$2:$AA$23, MATCH(Sep_Profiles!H$1,Sep_Profiles!$Z$2:$Z$23, 0))</f>
        <v>0</v>
      </c>
      <c r="I16" s="53">
        <f>Sep_Profiles!I16*INDEX(Sep_Profiles!$AA$2:$AA$23, MATCH(Sep_Profiles!I$1,Sep_Profiles!$Z$2:$Z$23, 0))</f>
        <v>254.7</v>
      </c>
      <c r="J16" s="53">
        <f>Sep_Profiles!J16*INDEX(Sep_Profiles!$AA$2:$AA$23, MATCH(Sep_Profiles!J$1,Sep_Profiles!$Z$2:$Z$23, 0))</f>
        <v>1478.64</v>
      </c>
      <c r="K16" s="53">
        <f>Sep_Profiles!K16*INDEX(Sep_Profiles!$AA$2:$AA$23, MATCH(Sep_Profiles!K$1,Sep_Profiles!$Z$2:$Z$23, 0))</f>
        <v>6265.19</v>
      </c>
      <c r="L16" s="53">
        <f>Sep_Profiles!L16*INDEX(Sep_Profiles!$AA$2:$AA$23, MATCH(Sep_Profiles!L$1,Sep_Profiles!$Z$2:$Z$23, 0))</f>
        <v>4000</v>
      </c>
      <c r="M16" s="53">
        <f>Sep_Profiles!M16*INDEX(Sep_Profiles!$AA$2:$AA$23, MATCH(Sep_Profiles!M$1,Sep_Profiles!$Z$2:$Z$23, 0))</f>
        <v>2935</v>
      </c>
      <c r="N16" s="53">
        <f>Sep_Profiles!N16*INDEX(Sep_Profiles!$AA$2:$AA$23, MATCH(Sep_Profiles!N$1,Sep_Profiles!$Z$2:$Z$23, 0))</f>
        <v>1683.2</v>
      </c>
      <c r="O16" s="53">
        <f>Sep_Profiles!O16*INDEX(Sep_Profiles!$AA$2:$AA$23, MATCH(Sep_Profiles!O$1,Sep_Profiles!$Z$2:$Z$23, 0))</f>
        <v>0</v>
      </c>
      <c r="P16" s="53">
        <f>Sep_Profiles!P16*INDEX(Sep_Profiles!$AA$2:$AA$23, MATCH(Sep_Profiles!P$1,Sep_Profiles!$Z$2:$Z$23, 0))</f>
        <v>1551.4259275430165</v>
      </c>
      <c r="Q16" s="53">
        <f>Sep_Profiles!Q16*INDEX(Sep_Profiles!$AA$2:$AA$23, MATCH(Sep_Profiles!Q$1,Sep_Profiles!$Z$2:$Z$23, 0))</f>
        <v>2408.049309481084</v>
      </c>
      <c r="R16" s="53">
        <f>Sep_Profiles!R16*INDEX(Sep_Profiles!$AA$2:$AA$23, MATCH(Sep_Profiles!R$1,Sep_Profiles!$Z$2:$Z$23, 0))</f>
        <v>0</v>
      </c>
      <c r="S16" s="53">
        <f>Sep_Profiles!S16*INDEX(Sep_Profiles!$AA$2:$AA$23, MATCH(Sep_Profiles!S$1,Sep_Profiles!$Z$2:$Z$23, 0))</f>
        <v>608.84125828259539</v>
      </c>
      <c r="T16" s="53">
        <f>Sep_Profiles!T16*INDEX(Sep_Profiles!$AA$2:$AA$23, MATCH(Sep_Profiles!T$1,Sep_Profiles!$Z$2:$Z$23, 0))</f>
        <v>1788.0179055643227</v>
      </c>
      <c r="U16" s="53">
        <f>Sep_Profiles!U16*INDEX(Sep_Profiles!$AA$2:$AA$23, MATCH(Sep_Profiles!U$1,Sep_Profiles!$Z$2:$Z$23, 0))</f>
        <v>5209.6597142472956</v>
      </c>
      <c r="V16" s="53">
        <f>Sep_Profiles!V16*INDEX(Sep_Profiles!$AA$2:$AA$23, MATCH(Sep_Profiles!V$1,Sep_Profiles!$Z$2:$Z$23, 0))</f>
        <v>41.421844590131883</v>
      </c>
      <c r="W16" s="53">
        <f>Sep_Profiles!W16*INDEX(Sep_Profiles!$AA$2:$AA$23, MATCH(Sep_Profiles!W$1,Sep_Profiles!$Z$2:$Z$23, 0))</f>
        <v>416.36457568191435</v>
      </c>
      <c r="X16" s="54">
        <f t="shared" si="0"/>
        <v>57067.537001940073</v>
      </c>
    </row>
    <row r="17" spans="1:24">
      <c r="A17" s="32">
        <v>16</v>
      </c>
      <c r="B17" s="53">
        <f>Sep_Profiles!B17*INDEX(Sep_Profiles!$AA$2:$AA$23, MATCH(Sep_Profiles!B$1,Sep_Profiles!$Z$2:$Z$23, 0))</f>
        <v>287.65270988675519</v>
      </c>
      <c r="C17" s="53">
        <f>Sep_Profiles!C17*INDEX(Sep_Profiles!$AA$2:$AA$23, MATCH(Sep_Profiles!C$1,Sep_Profiles!$Z$2:$Z$23, 0))</f>
        <v>508.41449741086194</v>
      </c>
      <c r="D17" s="53">
        <f>Sep_Profiles!D17*INDEX(Sep_Profiles!$AA$2:$AA$23, MATCH(Sep_Profiles!D$1,Sep_Profiles!$Z$2:$Z$23, 0))</f>
        <v>16588.368402563025</v>
      </c>
      <c r="E17" s="53">
        <f>Sep_Profiles!E17*INDEX(Sep_Profiles!$AA$2:$AA$23, MATCH(Sep_Profiles!E$1,Sep_Profiles!$Z$2:$Z$23, 0))</f>
        <v>480</v>
      </c>
      <c r="F17" s="53">
        <f>Sep_Profiles!F17*INDEX(Sep_Profiles!$AA$2:$AA$23, MATCH(Sep_Profiles!F$1,Sep_Profiles!$Z$2:$Z$23, 0))</f>
        <v>2291.61</v>
      </c>
      <c r="G17" s="53">
        <f>Sep_Profiles!G17*INDEX(Sep_Profiles!$AA$2:$AA$23, MATCH(Sep_Profiles!G$1,Sep_Profiles!$Z$2:$Z$23, 0))</f>
        <v>8270.9808566890679</v>
      </c>
      <c r="H17" s="53">
        <f>Sep_Profiles!H17*INDEX(Sep_Profiles!$AA$2:$AA$23, MATCH(Sep_Profiles!H$1,Sep_Profiles!$Z$2:$Z$23, 0))</f>
        <v>0</v>
      </c>
      <c r="I17" s="53">
        <f>Sep_Profiles!I17*INDEX(Sep_Profiles!$AA$2:$AA$23, MATCH(Sep_Profiles!I$1,Sep_Profiles!$Z$2:$Z$23, 0))</f>
        <v>254.7</v>
      </c>
      <c r="J17" s="53">
        <f>Sep_Profiles!J17*INDEX(Sep_Profiles!$AA$2:$AA$23, MATCH(Sep_Profiles!J$1,Sep_Profiles!$Z$2:$Z$23, 0))</f>
        <v>1478.64</v>
      </c>
      <c r="K17" s="53">
        <f>Sep_Profiles!K17*INDEX(Sep_Profiles!$AA$2:$AA$23, MATCH(Sep_Profiles!K$1,Sep_Profiles!$Z$2:$Z$23, 0))</f>
        <v>6265.19</v>
      </c>
      <c r="L17" s="53">
        <f>Sep_Profiles!L17*INDEX(Sep_Profiles!$AA$2:$AA$23, MATCH(Sep_Profiles!L$1,Sep_Profiles!$Z$2:$Z$23, 0))</f>
        <v>4000</v>
      </c>
      <c r="M17" s="53">
        <f>Sep_Profiles!M17*INDEX(Sep_Profiles!$AA$2:$AA$23, MATCH(Sep_Profiles!M$1,Sep_Profiles!$Z$2:$Z$23, 0))</f>
        <v>2935</v>
      </c>
      <c r="N17" s="53">
        <f>Sep_Profiles!N17*INDEX(Sep_Profiles!$AA$2:$AA$23, MATCH(Sep_Profiles!N$1,Sep_Profiles!$Z$2:$Z$23, 0))</f>
        <v>1683.2</v>
      </c>
      <c r="O17" s="53">
        <f>Sep_Profiles!O17*INDEX(Sep_Profiles!$AA$2:$AA$23, MATCH(Sep_Profiles!O$1,Sep_Profiles!$Z$2:$Z$23, 0))</f>
        <v>0</v>
      </c>
      <c r="P17" s="53">
        <f>Sep_Profiles!P17*INDEX(Sep_Profiles!$AA$2:$AA$23, MATCH(Sep_Profiles!P$1,Sep_Profiles!$Z$2:$Z$23, 0))</f>
        <v>1467.1237676029223</v>
      </c>
      <c r="Q17" s="53">
        <f>Sep_Profiles!Q17*INDEX(Sep_Profiles!$AA$2:$AA$23, MATCH(Sep_Profiles!Q$1,Sep_Profiles!$Z$2:$Z$23, 0))</f>
        <v>2120.3003197264165</v>
      </c>
      <c r="R17" s="53">
        <f>Sep_Profiles!R17*INDEX(Sep_Profiles!$AA$2:$AA$23, MATCH(Sep_Profiles!R$1,Sep_Profiles!$Z$2:$Z$23, 0))</f>
        <v>0</v>
      </c>
      <c r="S17" s="53">
        <f>Sep_Profiles!S17*INDEX(Sep_Profiles!$AA$2:$AA$23, MATCH(Sep_Profiles!S$1,Sep_Profiles!$Z$2:$Z$23, 0))</f>
        <v>578.77252452291191</v>
      </c>
      <c r="T17" s="53">
        <f>Sep_Profiles!T17*INDEX(Sep_Profiles!$AA$2:$AA$23, MATCH(Sep_Profiles!T$1,Sep_Profiles!$Z$2:$Z$23, 0))</f>
        <v>1813.6087216444325</v>
      </c>
      <c r="U17" s="53">
        <f>Sep_Profiles!U17*INDEX(Sep_Profiles!$AA$2:$AA$23, MATCH(Sep_Profiles!U$1,Sep_Profiles!$Z$2:$Z$23, 0))</f>
        <v>4872.5715425979297</v>
      </c>
      <c r="V17" s="53">
        <f>Sep_Profiles!V17*INDEX(Sep_Profiles!$AA$2:$AA$23, MATCH(Sep_Profiles!V$1,Sep_Profiles!$Z$2:$Z$23, 0))</f>
        <v>57.637276430871665</v>
      </c>
      <c r="W17" s="53">
        <f>Sep_Profiles!W17*INDEX(Sep_Profiles!$AA$2:$AA$23, MATCH(Sep_Profiles!W$1,Sep_Profiles!$Z$2:$Z$23, 0))</f>
        <v>514.14518063038315</v>
      </c>
      <c r="X17" s="54">
        <f t="shared" si="0"/>
        <v>56467.915799705566</v>
      </c>
    </row>
    <row r="18" spans="1:24">
      <c r="A18" s="32">
        <v>17</v>
      </c>
      <c r="B18" s="53">
        <f>Sep_Profiles!B18*INDEX(Sep_Profiles!$AA$2:$AA$23, MATCH(Sep_Profiles!B$1,Sep_Profiles!$Z$2:$Z$23, 0))</f>
        <v>287.65270988675519</v>
      </c>
      <c r="C18" s="53">
        <f>Sep_Profiles!C18*INDEX(Sep_Profiles!$AA$2:$AA$23, MATCH(Sep_Profiles!C$1,Sep_Profiles!$Z$2:$Z$23, 0))</f>
        <v>508.41449741086194</v>
      </c>
      <c r="D18" s="53">
        <f>Sep_Profiles!D18*INDEX(Sep_Profiles!$AA$2:$AA$23, MATCH(Sep_Profiles!D$1,Sep_Profiles!$Z$2:$Z$23, 0))</f>
        <v>16588.368402563025</v>
      </c>
      <c r="E18" s="53">
        <f>Sep_Profiles!E18*INDEX(Sep_Profiles!$AA$2:$AA$23, MATCH(Sep_Profiles!E$1,Sep_Profiles!$Z$2:$Z$23, 0))</f>
        <v>480</v>
      </c>
      <c r="F18" s="53">
        <f>Sep_Profiles!F18*INDEX(Sep_Profiles!$AA$2:$AA$23, MATCH(Sep_Profiles!F$1,Sep_Profiles!$Z$2:$Z$23, 0))</f>
        <v>2291.61</v>
      </c>
      <c r="G18" s="53">
        <f>Sep_Profiles!G18*INDEX(Sep_Profiles!$AA$2:$AA$23, MATCH(Sep_Profiles!G$1,Sep_Profiles!$Z$2:$Z$23, 0))</f>
        <v>8270.9808566890679</v>
      </c>
      <c r="H18" s="53">
        <f>Sep_Profiles!H18*INDEX(Sep_Profiles!$AA$2:$AA$23, MATCH(Sep_Profiles!H$1,Sep_Profiles!$Z$2:$Z$23, 0))</f>
        <v>1942.0141227756383</v>
      </c>
      <c r="I18" s="53">
        <f>Sep_Profiles!I18*INDEX(Sep_Profiles!$AA$2:$AA$23, MATCH(Sep_Profiles!I$1,Sep_Profiles!$Z$2:$Z$23, 0))</f>
        <v>254.7</v>
      </c>
      <c r="J18" s="53">
        <f>Sep_Profiles!J18*INDEX(Sep_Profiles!$AA$2:$AA$23, MATCH(Sep_Profiles!J$1,Sep_Profiles!$Z$2:$Z$23, 0))</f>
        <v>1478.64</v>
      </c>
      <c r="K18" s="53">
        <f>Sep_Profiles!K18*INDEX(Sep_Profiles!$AA$2:$AA$23, MATCH(Sep_Profiles!K$1,Sep_Profiles!$Z$2:$Z$23, 0))</f>
        <v>6265.19</v>
      </c>
      <c r="L18" s="53">
        <f>Sep_Profiles!L18*INDEX(Sep_Profiles!$AA$2:$AA$23, MATCH(Sep_Profiles!L$1,Sep_Profiles!$Z$2:$Z$23, 0))</f>
        <v>4000</v>
      </c>
      <c r="M18" s="53">
        <f>Sep_Profiles!M18*INDEX(Sep_Profiles!$AA$2:$AA$23, MATCH(Sep_Profiles!M$1,Sep_Profiles!$Z$2:$Z$23, 0))</f>
        <v>2935</v>
      </c>
      <c r="N18" s="53">
        <f>Sep_Profiles!N18*INDEX(Sep_Profiles!$AA$2:$AA$23, MATCH(Sep_Profiles!N$1,Sep_Profiles!$Z$2:$Z$23, 0))</f>
        <v>1683.2</v>
      </c>
      <c r="O18" s="53">
        <f>Sep_Profiles!O18*INDEX(Sep_Profiles!$AA$2:$AA$23, MATCH(Sep_Profiles!O$1,Sep_Profiles!$Z$2:$Z$23, 0))</f>
        <v>2537.6171999999997</v>
      </c>
      <c r="P18" s="53">
        <f>Sep_Profiles!P18*INDEX(Sep_Profiles!$AA$2:$AA$23, MATCH(Sep_Profiles!P$1,Sep_Profiles!$Z$2:$Z$23, 0))</f>
        <v>1215.920602462566</v>
      </c>
      <c r="Q18" s="53">
        <f>Sep_Profiles!Q18*INDEX(Sep_Profiles!$AA$2:$AA$23, MATCH(Sep_Profiles!Q$1,Sep_Profiles!$Z$2:$Z$23, 0))</f>
        <v>1707.3572853724661</v>
      </c>
      <c r="R18" s="53">
        <f>Sep_Profiles!R18*INDEX(Sep_Profiles!$AA$2:$AA$23, MATCH(Sep_Profiles!R$1,Sep_Profiles!$Z$2:$Z$23, 0))</f>
        <v>0</v>
      </c>
      <c r="S18" s="53">
        <f>Sep_Profiles!S18*INDEX(Sep_Profiles!$AA$2:$AA$23, MATCH(Sep_Profiles!S$1,Sep_Profiles!$Z$2:$Z$23, 0))</f>
        <v>539.19737018764658</v>
      </c>
      <c r="T18" s="53">
        <f>Sep_Profiles!T18*INDEX(Sep_Profiles!$AA$2:$AA$23, MATCH(Sep_Profiles!T$1,Sep_Profiles!$Z$2:$Z$23, 0))</f>
        <v>1632.5363039265387</v>
      </c>
      <c r="U18" s="53">
        <f>Sep_Profiles!U18*INDEX(Sep_Profiles!$AA$2:$AA$23, MATCH(Sep_Profiles!U$1,Sep_Profiles!$Z$2:$Z$23, 0))</f>
        <v>4416.7431763548184</v>
      </c>
      <c r="V18" s="53">
        <f>Sep_Profiles!V18*INDEX(Sep_Profiles!$AA$2:$AA$23, MATCH(Sep_Profiles!V$1,Sep_Profiles!$Z$2:$Z$23, 0))</f>
        <v>100.22156093628793</v>
      </c>
      <c r="W18" s="53">
        <f>Sep_Profiles!W18*INDEX(Sep_Profiles!$AA$2:$AA$23, MATCH(Sep_Profiles!W$1,Sep_Profiles!$Z$2:$Z$23, 0))</f>
        <v>581.47569281644405</v>
      </c>
      <c r="X18" s="54">
        <f t="shared" si="0"/>
        <v>59716.839781382114</v>
      </c>
    </row>
    <row r="19" spans="1:24">
      <c r="A19" s="32">
        <v>18</v>
      </c>
      <c r="B19" s="53">
        <f>Sep_Profiles!B19*INDEX(Sep_Profiles!$AA$2:$AA$23, MATCH(Sep_Profiles!B$1,Sep_Profiles!$Z$2:$Z$23, 0))</f>
        <v>287.65270988675519</v>
      </c>
      <c r="C19" s="53">
        <f>Sep_Profiles!C19*INDEX(Sep_Profiles!$AA$2:$AA$23, MATCH(Sep_Profiles!C$1,Sep_Profiles!$Z$2:$Z$23, 0))</f>
        <v>508.41449741086194</v>
      </c>
      <c r="D19" s="53">
        <f>Sep_Profiles!D19*INDEX(Sep_Profiles!$AA$2:$AA$23, MATCH(Sep_Profiles!D$1,Sep_Profiles!$Z$2:$Z$23, 0))</f>
        <v>16588.368402563025</v>
      </c>
      <c r="E19" s="53">
        <f>Sep_Profiles!E19*INDEX(Sep_Profiles!$AA$2:$AA$23, MATCH(Sep_Profiles!E$1,Sep_Profiles!$Z$2:$Z$23, 0))</f>
        <v>480</v>
      </c>
      <c r="F19" s="53">
        <f>Sep_Profiles!F19*INDEX(Sep_Profiles!$AA$2:$AA$23, MATCH(Sep_Profiles!F$1,Sep_Profiles!$Z$2:$Z$23, 0))</f>
        <v>2291.61</v>
      </c>
      <c r="G19" s="53">
        <f>Sep_Profiles!G19*INDEX(Sep_Profiles!$AA$2:$AA$23, MATCH(Sep_Profiles!G$1,Sep_Profiles!$Z$2:$Z$23, 0))</f>
        <v>8270.9808566890679</v>
      </c>
      <c r="H19" s="53">
        <f>Sep_Profiles!H19*INDEX(Sep_Profiles!$AA$2:$AA$23, MATCH(Sep_Profiles!H$1,Sep_Profiles!$Z$2:$Z$23, 0))</f>
        <v>1942.0141227756383</v>
      </c>
      <c r="I19" s="53">
        <f>Sep_Profiles!I19*INDEX(Sep_Profiles!$AA$2:$AA$23, MATCH(Sep_Profiles!I$1,Sep_Profiles!$Z$2:$Z$23, 0))</f>
        <v>254.7</v>
      </c>
      <c r="J19" s="53">
        <f>Sep_Profiles!J19*INDEX(Sep_Profiles!$AA$2:$AA$23, MATCH(Sep_Profiles!J$1,Sep_Profiles!$Z$2:$Z$23, 0))</f>
        <v>1478.64</v>
      </c>
      <c r="K19" s="53">
        <f>Sep_Profiles!K19*INDEX(Sep_Profiles!$AA$2:$AA$23, MATCH(Sep_Profiles!K$1,Sep_Profiles!$Z$2:$Z$23, 0))</f>
        <v>6265.19</v>
      </c>
      <c r="L19" s="53">
        <f>Sep_Profiles!L19*INDEX(Sep_Profiles!$AA$2:$AA$23, MATCH(Sep_Profiles!L$1,Sep_Profiles!$Z$2:$Z$23, 0))</f>
        <v>4000</v>
      </c>
      <c r="M19" s="53">
        <f>Sep_Profiles!M19*INDEX(Sep_Profiles!$AA$2:$AA$23, MATCH(Sep_Profiles!M$1,Sep_Profiles!$Z$2:$Z$23, 0))</f>
        <v>2935</v>
      </c>
      <c r="N19" s="53">
        <f>Sep_Profiles!N19*INDEX(Sep_Profiles!$AA$2:$AA$23, MATCH(Sep_Profiles!N$1,Sep_Profiles!$Z$2:$Z$23, 0))</f>
        <v>1683.2</v>
      </c>
      <c r="O19" s="53">
        <f>Sep_Profiles!O19*INDEX(Sep_Profiles!$AA$2:$AA$23, MATCH(Sep_Profiles!O$1,Sep_Profiles!$Z$2:$Z$23, 0))</f>
        <v>2537.6171999999997</v>
      </c>
      <c r="P19" s="53">
        <f>Sep_Profiles!P19*INDEX(Sep_Profiles!$AA$2:$AA$23, MATCH(Sep_Profiles!P$1,Sep_Profiles!$Z$2:$Z$23, 0))</f>
        <v>684.49298129090516</v>
      </c>
      <c r="Q19" s="53">
        <f>Sep_Profiles!Q19*INDEX(Sep_Profiles!$AA$2:$AA$23, MATCH(Sep_Profiles!Q$1,Sep_Profiles!$Z$2:$Z$23, 0))</f>
        <v>755.68187275310152</v>
      </c>
      <c r="R19" s="53">
        <f>Sep_Profiles!R19*INDEX(Sep_Profiles!$AA$2:$AA$23, MATCH(Sep_Profiles!R$1,Sep_Profiles!$Z$2:$Z$23, 0))</f>
        <v>0</v>
      </c>
      <c r="S19" s="53">
        <f>Sep_Profiles!S19*INDEX(Sep_Profiles!$AA$2:$AA$23, MATCH(Sep_Profiles!S$1,Sep_Profiles!$Z$2:$Z$23, 0))</f>
        <v>400.23390539177234</v>
      </c>
      <c r="T19" s="53">
        <f>Sep_Profiles!T19*INDEX(Sep_Profiles!$AA$2:$AA$23, MATCH(Sep_Profiles!T$1,Sep_Profiles!$Z$2:$Z$23, 0))</f>
        <v>1012.2180399443192</v>
      </c>
      <c r="U19" s="53">
        <f>Sep_Profiles!U19*INDEX(Sep_Profiles!$AA$2:$AA$23, MATCH(Sep_Profiles!U$1,Sep_Profiles!$Z$2:$Z$23, 0))</f>
        <v>2344.53143791299</v>
      </c>
      <c r="V19" s="53">
        <f>Sep_Profiles!V19*INDEX(Sep_Profiles!$AA$2:$AA$23, MATCH(Sep_Profiles!V$1,Sep_Profiles!$Z$2:$Z$23, 0))</f>
        <v>129.57804808095767</v>
      </c>
      <c r="W19" s="53">
        <f>Sep_Profiles!W19*INDEX(Sep_Profiles!$AA$2:$AA$23, MATCH(Sep_Profiles!W$1,Sep_Profiles!$Z$2:$Z$23, 0))</f>
        <v>766.94866609842109</v>
      </c>
      <c r="X19" s="54">
        <f t="shared" si="0"/>
        <v>55617.072740797805</v>
      </c>
    </row>
    <row r="20" spans="1:24">
      <c r="A20" s="32">
        <v>19</v>
      </c>
      <c r="B20" s="53">
        <f>Sep_Profiles!B20*INDEX(Sep_Profiles!$AA$2:$AA$23, MATCH(Sep_Profiles!B$1,Sep_Profiles!$Z$2:$Z$23, 0))</f>
        <v>287.65270988675519</v>
      </c>
      <c r="C20" s="53">
        <f>Sep_Profiles!C20*INDEX(Sep_Profiles!$AA$2:$AA$23, MATCH(Sep_Profiles!C$1,Sep_Profiles!$Z$2:$Z$23, 0))</f>
        <v>508.41449741086194</v>
      </c>
      <c r="D20" s="53">
        <f>Sep_Profiles!D20*INDEX(Sep_Profiles!$AA$2:$AA$23, MATCH(Sep_Profiles!D$1,Sep_Profiles!$Z$2:$Z$23, 0))</f>
        <v>16588.368402563025</v>
      </c>
      <c r="E20" s="53">
        <f>Sep_Profiles!E20*INDEX(Sep_Profiles!$AA$2:$AA$23, MATCH(Sep_Profiles!E$1,Sep_Profiles!$Z$2:$Z$23, 0))</f>
        <v>480</v>
      </c>
      <c r="F20" s="53">
        <f>Sep_Profiles!F20*INDEX(Sep_Profiles!$AA$2:$AA$23, MATCH(Sep_Profiles!F$1,Sep_Profiles!$Z$2:$Z$23, 0))</f>
        <v>2291.61</v>
      </c>
      <c r="G20" s="53">
        <f>Sep_Profiles!G20*INDEX(Sep_Profiles!$AA$2:$AA$23, MATCH(Sep_Profiles!G$1,Sep_Profiles!$Z$2:$Z$23, 0))</f>
        <v>8270.9808566890679</v>
      </c>
      <c r="H20" s="53">
        <f>Sep_Profiles!H20*INDEX(Sep_Profiles!$AA$2:$AA$23, MATCH(Sep_Profiles!H$1,Sep_Profiles!$Z$2:$Z$23, 0))</f>
        <v>1942.0141227756383</v>
      </c>
      <c r="I20" s="53">
        <f>Sep_Profiles!I20*INDEX(Sep_Profiles!$AA$2:$AA$23, MATCH(Sep_Profiles!I$1,Sep_Profiles!$Z$2:$Z$23, 0))</f>
        <v>254.7</v>
      </c>
      <c r="J20" s="53">
        <f>Sep_Profiles!J20*INDEX(Sep_Profiles!$AA$2:$AA$23, MATCH(Sep_Profiles!J$1,Sep_Profiles!$Z$2:$Z$23, 0))</f>
        <v>1478.64</v>
      </c>
      <c r="K20" s="53">
        <f>Sep_Profiles!K20*INDEX(Sep_Profiles!$AA$2:$AA$23, MATCH(Sep_Profiles!K$1,Sep_Profiles!$Z$2:$Z$23, 0))</f>
        <v>6265.19</v>
      </c>
      <c r="L20" s="53">
        <f>Sep_Profiles!L20*INDEX(Sep_Profiles!$AA$2:$AA$23, MATCH(Sep_Profiles!L$1,Sep_Profiles!$Z$2:$Z$23, 0))</f>
        <v>4000</v>
      </c>
      <c r="M20" s="53">
        <f>Sep_Profiles!M20*INDEX(Sep_Profiles!$AA$2:$AA$23, MATCH(Sep_Profiles!M$1,Sep_Profiles!$Z$2:$Z$23, 0))</f>
        <v>2935</v>
      </c>
      <c r="N20" s="53">
        <f>Sep_Profiles!N20*INDEX(Sep_Profiles!$AA$2:$AA$23, MATCH(Sep_Profiles!N$1,Sep_Profiles!$Z$2:$Z$23, 0))</f>
        <v>1683.2</v>
      </c>
      <c r="O20" s="53">
        <f>Sep_Profiles!O20*INDEX(Sep_Profiles!$AA$2:$AA$23, MATCH(Sep_Profiles!O$1,Sep_Profiles!$Z$2:$Z$23, 0))</f>
        <v>2537.6171999999997</v>
      </c>
      <c r="P20" s="53">
        <f>Sep_Profiles!P20*INDEX(Sep_Profiles!$AA$2:$AA$23, MATCH(Sep_Profiles!P$1,Sep_Profiles!$Z$2:$Z$23, 0))</f>
        <v>104.71110171351887</v>
      </c>
      <c r="Q20" s="53">
        <f>Sep_Profiles!Q20*INDEX(Sep_Profiles!$AA$2:$AA$23, MATCH(Sep_Profiles!Q$1,Sep_Profiles!$Z$2:$Z$23, 0))</f>
        <v>67.496344969368891</v>
      </c>
      <c r="R20" s="53">
        <f>Sep_Profiles!R20*INDEX(Sep_Profiles!$AA$2:$AA$23, MATCH(Sep_Profiles!R$1,Sep_Profiles!$Z$2:$Z$23, 0))</f>
        <v>0</v>
      </c>
      <c r="S20" s="53">
        <f>Sep_Profiles!S20*INDEX(Sep_Profiles!$AA$2:$AA$23, MATCH(Sep_Profiles!S$1,Sep_Profiles!$Z$2:$Z$23, 0))</f>
        <v>97.479063626545425</v>
      </c>
      <c r="T20" s="53">
        <f>Sep_Profiles!T20*INDEX(Sep_Profiles!$AA$2:$AA$23, MATCH(Sep_Profiles!T$1,Sep_Profiles!$Z$2:$Z$23, 0))</f>
        <v>129.80643949992552</v>
      </c>
      <c r="U20" s="53">
        <f>Sep_Profiles!U20*INDEX(Sep_Profiles!$AA$2:$AA$23, MATCH(Sep_Profiles!U$1,Sep_Profiles!$Z$2:$Z$23, 0))</f>
        <v>208.17077717077939</v>
      </c>
      <c r="V20" s="53">
        <f>Sep_Profiles!V20*INDEX(Sep_Profiles!$AA$2:$AA$23, MATCH(Sep_Profiles!V$1,Sep_Profiles!$Z$2:$Z$23, 0))</f>
        <v>145.49653395115283</v>
      </c>
      <c r="W20" s="53">
        <f>Sep_Profiles!W20*INDEX(Sep_Profiles!$AA$2:$AA$23, MATCH(Sep_Profiles!W$1,Sep_Profiles!$Z$2:$Z$23, 0))</f>
        <v>938.75585554459326</v>
      </c>
      <c r="X20" s="54">
        <f t="shared" si="0"/>
        <v>51215.303905801229</v>
      </c>
    </row>
    <row r="21" spans="1:24">
      <c r="A21" s="32">
        <v>20</v>
      </c>
      <c r="B21" s="53">
        <f>Sep_Profiles!B21*INDEX(Sep_Profiles!$AA$2:$AA$23, MATCH(Sep_Profiles!B$1,Sep_Profiles!$Z$2:$Z$23, 0))</f>
        <v>287.65270988675519</v>
      </c>
      <c r="C21" s="53">
        <f>Sep_Profiles!C21*INDEX(Sep_Profiles!$AA$2:$AA$23, MATCH(Sep_Profiles!C$1,Sep_Profiles!$Z$2:$Z$23, 0))</f>
        <v>508.41449741086194</v>
      </c>
      <c r="D21" s="53">
        <f>Sep_Profiles!D21*INDEX(Sep_Profiles!$AA$2:$AA$23, MATCH(Sep_Profiles!D$1,Sep_Profiles!$Z$2:$Z$23, 0))</f>
        <v>16588.368402563025</v>
      </c>
      <c r="E21" s="53">
        <f>Sep_Profiles!E21*INDEX(Sep_Profiles!$AA$2:$AA$23, MATCH(Sep_Profiles!E$1,Sep_Profiles!$Z$2:$Z$23, 0))</f>
        <v>480</v>
      </c>
      <c r="F21" s="53">
        <f>Sep_Profiles!F21*INDEX(Sep_Profiles!$AA$2:$AA$23, MATCH(Sep_Profiles!F$1,Sep_Profiles!$Z$2:$Z$23, 0))</f>
        <v>2291.61</v>
      </c>
      <c r="G21" s="53">
        <f>Sep_Profiles!G21*INDEX(Sep_Profiles!$AA$2:$AA$23, MATCH(Sep_Profiles!G$1,Sep_Profiles!$Z$2:$Z$23, 0))</f>
        <v>8270.9808566890679</v>
      </c>
      <c r="H21" s="53">
        <f>Sep_Profiles!H21*INDEX(Sep_Profiles!$AA$2:$AA$23, MATCH(Sep_Profiles!H$1,Sep_Profiles!$Z$2:$Z$23, 0))</f>
        <v>1942.0141227756383</v>
      </c>
      <c r="I21" s="53">
        <f>Sep_Profiles!I21*INDEX(Sep_Profiles!$AA$2:$AA$23, MATCH(Sep_Profiles!I$1,Sep_Profiles!$Z$2:$Z$23, 0))</f>
        <v>254.7</v>
      </c>
      <c r="J21" s="53">
        <f>Sep_Profiles!J21*INDEX(Sep_Profiles!$AA$2:$AA$23, MATCH(Sep_Profiles!J$1,Sep_Profiles!$Z$2:$Z$23, 0))</f>
        <v>1478.64</v>
      </c>
      <c r="K21" s="53">
        <f>Sep_Profiles!K21*INDEX(Sep_Profiles!$AA$2:$AA$23, MATCH(Sep_Profiles!K$1,Sep_Profiles!$Z$2:$Z$23, 0))</f>
        <v>6265.19</v>
      </c>
      <c r="L21" s="53">
        <f>Sep_Profiles!L21*INDEX(Sep_Profiles!$AA$2:$AA$23, MATCH(Sep_Profiles!L$1,Sep_Profiles!$Z$2:$Z$23, 0))</f>
        <v>4000</v>
      </c>
      <c r="M21" s="53">
        <f>Sep_Profiles!M21*INDEX(Sep_Profiles!$AA$2:$AA$23, MATCH(Sep_Profiles!M$1,Sep_Profiles!$Z$2:$Z$23, 0))</f>
        <v>2935</v>
      </c>
      <c r="N21" s="53">
        <f>Sep_Profiles!N21*INDEX(Sep_Profiles!$AA$2:$AA$23, MATCH(Sep_Profiles!N$1,Sep_Profiles!$Z$2:$Z$23, 0))</f>
        <v>1683.2</v>
      </c>
      <c r="O21" s="53">
        <f>Sep_Profiles!O21*INDEX(Sep_Profiles!$AA$2:$AA$23, MATCH(Sep_Profiles!O$1,Sep_Profiles!$Z$2:$Z$23, 0))</f>
        <v>2537.6171999999997</v>
      </c>
      <c r="P21" s="53">
        <f>Sep_Profiles!P21*INDEX(Sep_Profiles!$AA$2:$AA$23, MATCH(Sep_Profiles!P$1,Sep_Profiles!$Z$2:$Z$23, 0))</f>
        <v>1.3894559454218898E-2</v>
      </c>
      <c r="Q21" s="53">
        <f>Sep_Profiles!Q21*INDEX(Sep_Profiles!$AA$2:$AA$23, MATCH(Sep_Profiles!Q$1,Sep_Profiles!$Z$2:$Z$23, 0))</f>
        <v>0.27914437396753811</v>
      </c>
      <c r="R21" s="53">
        <f>Sep_Profiles!R21*INDEX(Sep_Profiles!$AA$2:$AA$23, MATCH(Sep_Profiles!R$1,Sep_Profiles!$Z$2:$Z$23, 0))</f>
        <v>0</v>
      </c>
      <c r="S21" s="53">
        <f>Sep_Profiles!S21*INDEX(Sep_Profiles!$AA$2:$AA$23, MATCH(Sep_Profiles!S$1,Sep_Profiles!$Z$2:$Z$23, 0))</f>
        <v>0.35130471276444031</v>
      </c>
      <c r="T21" s="53">
        <f>Sep_Profiles!T21*INDEX(Sep_Profiles!$AA$2:$AA$23, MATCH(Sep_Profiles!T$1,Sep_Profiles!$Z$2:$Z$23, 0))</f>
        <v>1.1097835104646851E-3</v>
      </c>
      <c r="U21" s="53">
        <f>Sep_Profiles!U21*INDEX(Sep_Profiles!$AA$2:$AA$23, MATCH(Sep_Profiles!U$1,Sep_Profiles!$Z$2:$Z$23, 0))</f>
        <v>7.8805724372790959E-4</v>
      </c>
      <c r="V21" s="53">
        <f>Sep_Profiles!V21*INDEX(Sep_Profiles!$AA$2:$AA$23, MATCH(Sep_Profiles!V$1,Sep_Profiles!$Z$2:$Z$23, 0))</f>
        <v>219.9649855814211</v>
      </c>
      <c r="W21" s="53">
        <f>Sep_Profiles!W21*INDEX(Sep_Profiles!$AA$2:$AA$23, MATCH(Sep_Profiles!W$1,Sep_Profiles!$Z$2:$Z$23, 0))</f>
        <v>1126.7529266881161</v>
      </c>
      <c r="X21" s="54">
        <f t="shared" si="0"/>
        <v>50870.751943081821</v>
      </c>
    </row>
    <row r="22" spans="1:24">
      <c r="A22" s="32">
        <v>21</v>
      </c>
      <c r="B22" s="53">
        <f>Sep_Profiles!B22*INDEX(Sep_Profiles!$AA$2:$AA$23, MATCH(Sep_Profiles!B$1,Sep_Profiles!$Z$2:$Z$23, 0))</f>
        <v>287.65270988675519</v>
      </c>
      <c r="C22" s="53">
        <f>Sep_Profiles!C22*INDEX(Sep_Profiles!$AA$2:$AA$23, MATCH(Sep_Profiles!C$1,Sep_Profiles!$Z$2:$Z$23, 0))</f>
        <v>508.41449741086194</v>
      </c>
      <c r="D22" s="53">
        <f>Sep_Profiles!D22*INDEX(Sep_Profiles!$AA$2:$AA$23, MATCH(Sep_Profiles!D$1,Sep_Profiles!$Z$2:$Z$23, 0))</f>
        <v>16588.368402563025</v>
      </c>
      <c r="E22" s="53">
        <f>Sep_Profiles!E22*INDEX(Sep_Profiles!$AA$2:$AA$23, MATCH(Sep_Profiles!E$1,Sep_Profiles!$Z$2:$Z$23, 0))</f>
        <v>480</v>
      </c>
      <c r="F22" s="53">
        <f>Sep_Profiles!F22*INDEX(Sep_Profiles!$AA$2:$AA$23, MATCH(Sep_Profiles!F$1,Sep_Profiles!$Z$2:$Z$23, 0))</f>
        <v>2291.61</v>
      </c>
      <c r="G22" s="53">
        <f>Sep_Profiles!G22*INDEX(Sep_Profiles!$AA$2:$AA$23, MATCH(Sep_Profiles!G$1,Sep_Profiles!$Z$2:$Z$23, 0))</f>
        <v>8270.9808566890679</v>
      </c>
      <c r="H22" s="53">
        <f>Sep_Profiles!H22*INDEX(Sep_Profiles!$AA$2:$AA$23, MATCH(Sep_Profiles!H$1,Sep_Profiles!$Z$2:$Z$23, 0))</f>
        <v>1942.0141227756383</v>
      </c>
      <c r="I22" s="53">
        <f>Sep_Profiles!I22*INDEX(Sep_Profiles!$AA$2:$AA$23, MATCH(Sep_Profiles!I$1,Sep_Profiles!$Z$2:$Z$23, 0))</f>
        <v>254.7</v>
      </c>
      <c r="J22" s="53">
        <f>Sep_Profiles!J22*INDEX(Sep_Profiles!$AA$2:$AA$23, MATCH(Sep_Profiles!J$1,Sep_Profiles!$Z$2:$Z$23, 0))</f>
        <v>1478.64</v>
      </c>
      <c r="K22" s="53">
        <f>Sep_Profiles!K22*INDEX(Sep_Profiles!$AA$2:$AA$23, MATCH(Sep_Profiles!K$1,Sep_Profiles!$Z$2:$Z$23, 0))</f>
        <v>6265.19</v>
      </c>
      <c r="L22" s="53">
        <f>Sep_Profiles!L22*INDEX(Sep_Profiles!$AA$2:$AA$23, MATCH(Sep_Profiles!L$1,Sep_Profiles!$Z$2:$Z$23, 0))</f>
        <v>4000</v>
      </c>
      <c r="M22" s="53">
        <f>Sep_Profiles!M22*INDEX(Sep_Profiles!$AA$2:$AA$23, MATCH(Sep_Profiles!M$1,Sep_Profiles!$Z$2:$Z$23, 0))</f>
        <v>2935</v>
      </c>
      <c r="N22" s="53">
        <f>Sep_Profiles!N22*INDEX(Sep_Profiles!$AA$2:$AA$23, MATCH(Sep_Profiles!N$1,Sep_Profiles!$Z$2:$Z$23, 0))</f>
        <v>1683.2</v>
      </c>
      <c r="O22" s="53">
        <f>Sep_Profiles!O22*INDEX(Sep_Profiles!$AA$2:$AA$23, MATCH(Sep_Profiles!O$1,Sep_Profiles!$Z$2:$Z$23, 0))</f>
        <v>2537.6171999999997</v>
      </c>
      <c r="P22" s="53">
        <f>Sep_Profiles!P22*INDEX(Sep_Profiles!$AA$2:$AA$23, MATCH(Sep_Profiles!P$1,Sep_Profiles!$Z$2:$Z$23, 0))</f>
        <v>0</v>
      </c>
      <c r="Q22" s="53">
        <f>Sep_Profiles!Q22*INDEX(Sep_Profiles!$AA$2:$AA$23, MATCH(Sep_Profiles!Q$1,Sep_Profiles!$Z$2:$Z$23, 0))</f>
        <v>4.1079857336207067E-2</v>
      </c>
      <c r="R22" s="53">
        <f>Sep_Profiles!R22*INDEX(Sep_Profiles!$AA$2:$AA$23, MATCH(Sep_Profiles!R$1,Sep_Profiles!$Z$2:$Z$23, 0))</f>
        <v>0</v>
      </c>
      <c r="S22" s="53">
        <f>Sep_Profiles!S22*INDEX(Sep_Profiles!$AA$2:$AA$23, MATCH(Sep_Profiles!S$1,Sep_Profiles!$Z$2:$Z$23, 0))</f>
        <v>0</v>
      </c>
      <c r="T22" s="53">
        <f>Sep_Profiles!T22*INDEX(Sep_Profiles!$AA$2:$AA$23, MATCH(Sep_Profiles!T$1,Sep_Profiles!$Z$2:$Z$23, 0))</f>
        <v>0</v>
      </c>
      <c r="U22" s="53">
        <f>Sep_Profiles!U22*INDEX(Sep_Profiles!$AA$2:$AA$23, MATCH(Sep_Profiles!U$1,Sep_Profiles!$Z$2:$Z$23, 0))</f>
        <v>0</v>
      </c>
      <c r="V22" s="53">
        <f>Sep_Profiles!V22*INDEX(Sep_Profiles!$AA$2:$AA$23, MATCH(Sep_Profiles!V$1,Sep_Profiles!$Z$2:$Z$23, 0))</f>
        <v>291.06894948170674</v>
      </c>
      <c r="W22" s="53">
        <f>Sep_Profiles!W22*INDEX(Sep_Profiles!$AA$2:$AA$23, MATCH(Sep_Profiles!W$1,Sep_Profiles!$Z$2:$Z$23, 0))</f>
        <v>1127.6337567384428</v>
      </c>
      <c r="X22" s="54">
        <f t="shared" si="0"/>
        <v>50942.131575402826</v>
      </c>
    </row>
    <row r="23" spans="1:24">
      <c r="A23" s="32">
        <v>22</v>
      </c>
      <c r="B23" s="53">
        <f>Sep_Profiles!B23*INDEX(Sep_Profiles!$AA$2:$AA$23, MATCH(Sep_Profiles!B$1,Sep_Profiles!$Z$2:$Z$23, 0))</f>
        <v>287.65270988675519</v>
      </c>
      <c r="C23" s="53">
        <f>Sep_Profiles!C23*INDEX(Sep_Profiles!$AA$2:$AA$23, MATCH(Sep_Profiles!C$1,Sep_Profiles!$Z$2:$Z$23, 0))</f>
        <v>508.41449741086194</v>
      </c>
      <c r="D23" s="53">
        <f>Sep_Profiles!D23*INDEX(Sep_Profiles!$AA$2:$AA$23, MATCH(Sep_Profiles!D$1,Sep_Profiles!$Z$2:$Z$23, 0))</f>
        <v>16588.368402563025</v>
      </c>
      <c r="E23" s="53">
        <f>Sep_Profiles!E23*INDEX(Sep_Profiles!$AA$2:$AA$23, MATCH(Sep_Profiles!E$1,Sep_Profiles!$Z$2:$Z$23, 0))</f>
        <v>480</v>
      </c>
      <c r="F23" s="53">
        <f>Sep_Profiles!F23*INDEX(Sep_Profiles!$AA$2:$AA$23, MATCH(Sep_Profiles!F$1,Sep_Profiles!$Z$2:$Z$23, 0))</f>
        <v>2291.61</v>
      </c>
      <c r="G23" s="53">
        <f>Sep_Profiles!G23*INDEX(Sep_Profiles!$AA$2:$AA$23, MATCH(Sep_Profiles!G$1,Sep_Profiles!$Z$2:$Z$23, 0))</f>
        <v>8270.9808566890679</v>
      </c>
      <c r="H23" s="53">
        <f>Sep_Profiles!H23*INDEX(Sep_Profiles!$AA$2:$AA$23, MATCH(Sep_Profiles!H$1,Sep_Profiles!$Z$2:$Z$23, 0))</f>
        <v>0</v>
      </c>
      <c r="I23" s="53">
        <f>Sep_Profiles!I23*INDEX(Sep_Profiles!$AA$2:$AA$23, MATCH(Sep_Profiles!I$1,Sep_Profiles!$Z$2:$Z$23, 0))</f>
        <v>254.7</v>
      </c>
      <c r="J23" s="53">
        <f>Sep_Profiles!J23*INDEX(Sep_Profiles!$AA$2:$AA$23, MATCH(Sep_Profiles!J$1,Sep_Profiles!$Z$2:$Z$23, 0))</f>
        <v>1478.64</v>
      </c>
      <c r="K23" s="53">
        <f>Sep_Profiles!K23*INDEX(Sep_Profiles!$AA$2:$AA$23, MATCH(Sep_Profiles!K$1,Sep_Profiles!$Z$2:$Z$23, 0))</f>
        <v>6265.19</v>
      </c>
      <c r="L23" s="53">
        <f>Sep_Profiles!L23*INDEX(Sep_Profiles!$AA$2:$AA$23, MATCH(Sep_Profiles!L$1,Sep_Profiles!$Z$2:$Z$23, 0))</f>
        <v>4000</v>
      </c>
      <c r="M23" s="53">
        <f>Sep_Profiles!M23*INDEX(Sep_Profiles!$AA$2:$AA$23, MATCH(Sep_Profiles!M$1,Sep_Profiles!$Z$2:$Z$23, 0))</f>
        <v>2935</v>
      </c>
      <c r="N23" s="53">
        <f>Sep_Profiles!N23*INDEX(Sep_Profiles!$AA$2:$AA$23, MATCH(Sep_Profiles!N$1,Sep_Profiles!$Z$2:$Z$23, 0))</f>
        <v>1683.2</v>
      </c>
      <c r="O23" s="53">
        <f>Sep_Profiles!O23*INDEX(Sep_Profiles!$AA$2:$AA$23, MATCH(Sep_Profiles!O$1,Sep_Profiles!$Z$2:$Z$23, 0))</f>
        <v>0</v>
      </c>
      <c r="P23" s="53">
        <f>Sep_Profiles!P23*INDEX(Sep_Profiles!$AA$2:$AA$23, MATCH(Sep_Profiles!P$1,Sep_Profiles!$Z$2:$Z$23, 0))</f>
        <v>0</v>
      </c>
      <c r="Q23" s="53">
        <f>Sep_Profiles!Q23*INDEX(Sep_Profiles!$AA$2:$AA$23, MATCH(Sep_Profiles!Q$1,Sep_Profiles!$Z$2:$Z$23, 0))</f>
        <v>3.1351843647127668E-2</v>
      </c>
      <c r="R23" s="53">
        <f>Sep_Profiles!R23*INDEX(Sep_Profiles!$AA$2:$AA$23, MATCH(Sep_Profiles!R$1,Sep_Profiles!$Z$2:$Z$23, 0))</f>
        <v>0</v>
      </c>
      <c r="S23" s="53">
        <f>Sep_Profiles!S23*INDEX(Sep_Profiles!$AA$2:$AA$23, MATCH(Sep_Profiles!S$1,Sep_Profiles!$Z$2:$Z$23, 0))</f>
        <v>0</v>
      </c>
      <c r="T23" s="53">
        <f>Sep_Profiles!T23*INDEX(Sep_Profiles!$AA$2:$AA$23, MATCH(Sep_Profiles!T$1,Sep_Profiles!$Z$2:$Z$23, 0))</f>
        <v>0</v>
      </c>
      <c r="U23" s="53">
        <f>Sep_Profiles!U23*INDEX(Sep_Profiles!$AA$2:$AA$23, MATCH(Sep_Profiles!U$1,Sep_Profiles!$Z$2:$Z$23, 0))</f>
        <v>0</v>
      </c>
      <c r="V23" s="53">
        <f>Sep_Profiles!V23*INDEX(Sep_Profiles!$AA$2:$AA$23, MATCH(Sep_Profiles!V$1,Sep_Profiles!$Z$2:$Z$23, 0))</f>
        <v>323.40178913171638</v>
      </c>
      <c r="W23" s="53">
        <f>Sep_Profiles!W23*INDEX(Sep_Profiles!$AA$2:$AA$23, MATCH(Sep_Profiles!W$1,Sep_Profiles!$Z$2:$Z$23, 0))</f>
        <v>1125.9180225314324</v>
      </c>
      <c r="X23" s="54">
        <f t="shared" si="0"/>
        <v>46493.107630056504</v>
      </c>
    </row>
    <row r="24" spans="1:24">
      <c r="A24" s="32">
        <v>23</v>
      </c>
      <c r="B24" s="53">
        <f>Sep_Profiles!B24*INDEX(Sep_Profiles!$AA$2:$AA$23, MATCH(Sep_Profiles!B$1,Sep_Profiles!$Z$2:$Z$23, 0))</f>
        <v>287.65270988675519</v>
      </c>
      <c r="C24" s="53">
        <f>Sep_Profiles!C24*INDEX(Sep_Profiles!$AA$2:$AA$23, MATCH(Sep_Profiles!C$1,Sep_Profiles!$Z$2:$Z$23, 0))</f>
        <v>508.41449741086194</v>
      </c>
      <c r="D24" s="53">
        <f>Sep_Profiles!D24*INDEX(Sep_Profiles!$AA$2:$AA$23, MATCH(Sep_Profiles!D$1,Sep_Profiles!$Z$2:$Z$23, 0))</f>
        <v>16588.368402563025</v>
      </c>
      <c r="E24" s="53">
        <f>Sep_Profiles!E24*INDEX(Sep_Profiles!$AA$2:$AA$23, MATCH(Sep_Profiles!E$1,Sep_Profiles!$Z$2:$Z$23, 0))</f>
        <v>480</v>
      </c>
      <c r="F24" s="53">
        <f>Sep_Profiles!F24*INDEX(Sep_Profiles!$AA$2:$AA$23, MATCH(Sep_Profiles!F$1,Sep_Profiles!$Z$2:$Z$23, 0))</f>
        <v>2291.61</v>
      </c>
      <c r="G24" s="53">
        <f>Sep_Profiles!G24*INDEX(Sep_Profiles!$AA$2:$AA$23, MATCH(Sep_Profiles!G$1,Sep_Profiles!$Z$2:$Z$23, 0))</f>
        <v>8270.9808566890679</v>
      </c>
      <c r="H24" s="53">
        <f>Sep_Profiles!H24*INDEX(Sep_Profiles!$AA$2:$AA$23, MATCH(Sep_Profiles!H$1,Sep_Profiles!$Z$2:$Z$23, 0))</f>
        <v>0</v>
      </c>
      <c r="I24" s="53">
        <f>Sep_Profiles!I24*INDEX(Sep_Profiles!$AA$2:$AA$23, MATCH(Sep_Profiles!I$1,Sep_Profiles!$Z$2:$Z$23, 0))</f>
        <v>254.7</v>
      </c>
      <c r="J24" s="53">
        <f>Sep_Profiles!J24*INDEX(Sep_Profiles!$AA$2:$AA$23, MATCH(Sep_Profiles!J$1,Sep_Profiles!$Z$2:$Z$23, 0))</f>
        <v>1478.64</v>
      </c>
      <c r="K24" s="53">
        <f>Sep_Profiles!K24*INDEX(Sep_Profiles!$AA$2:$AA$23, MATCH(Sep_Profiles!K$1,Sep_Profiles!$Z$2:$Z$23, 0))</f>
        <v>6265.19</v>
      </c>
      <c r="L24" s="53">
        <f>Sep_Profiles!L24*INDEX(Sep_Profiles!$AA$2:$AA$23, MATCH(Sep_Profiles!L$1,Sep_Profiles!$Z$2:$Z$23, 0))</f>
        <v>4000</v>
      </c>
      <c r="M24" s="53">
        <f>Sep_Profiles!M24*INDEX(Sep_Profiles!$AA$2:$AA$23, MATCH(Sep_Profiles!M$1,Sep_Profiles!$Z$2:$Z$23, 0))</f>
        <v>2935</v>
      </c>
      <c r="N24" s="53">
        <f>Sep_Profiles!N24*INDEX(Sep_Profiles!$AA$2:$AA$23, MATCH(Sep_Profiles!N$1,Sep_Profiles!$Z$2:$Z$23, 0))</f>
        <v>1683.2</v>
      </c>
      <c r="O24" s="53">
        <f>Sep_Profiles!O24*INDEX(Sep_Profiles!$AA$2:$AA$23, MATCH(Sep_Profiles!O$1,Sep_Profiles!$Z$2:$Z$23, 0))</f>
        <v>0</v>
      </c>
      <c r="P24" s="53">
        <f>Sep_Profiles!P24*INDEX(Sep_Profiles!$AA$2:$AA$23, MATCH(Sep_Profiles!P$1,Sep_Profiles!$Z$2:$Z$23, 0))</f>
        <v>0</v>
      </c>
      <c r="Q24" s="53">
        <f>Sep_Profiles!Q24*INDEX(Sep_Profiles!$AA$2:$AA$23, MATCH(Sep_Profiles!Q$1,Sep_Profiles!$Z$2:$Z$23, 0))</f>
        <v>2.449826207123907E-2</v>
      </c>
      <c r="R24" s="53">
        <f>Sep_Profiles!R24*INDEX(Sep_Profiles!$AA$2:$AA$23, MATCH(Sep_Profiles!R$1,Sep_Profiles!$Z$2:$Z$23, 0))</f>
        <v>0</v>
      </c>
      <c r="S24" s="53">
        <f>Sep_Profiles!S24*INDEX(Sep_Profiles!$AA$2:$AA$23, MATCH(Sep_Profiles!S$1,Sep_Profiles!$Z$2:$Z$23, 0))</f>
        <v>0</v>
      </c>
      <c r="T24" s="53">
        <f>Sep_Profiles!T24*INDEX(Sep_Profiles!$AA$2:$AA$23, MATCH(Sep_Profiles!T$1,Sep_Profiles!$Z$2:$Z$23, 0))</f>
        <v>0</v>
      </c>
      <c r="U24" s="53">
        <f>Sep_Profiles!U24*INDEX(Sep_Profiles!$AA$2:$AA$23, MATCH(Sep_Profiles!U$1,Sep_Profiles!$Z$2:$Z$23, 0))</f>
        <v>0</v>
      </c>
      <c r="V24" s="53">
        <f>Sep_Profiles!V24*INDEX(Sep_Profiles!$AA$2:$AA$23, MATCH(Sep_Profiles!V$1,Sep_Profiles!$Z$2:$Z$23, 0))</f>
        <v>336.38996082864611</v>
      </c>
      <c r="W24" s="53">
        <f>Sep_Profiles!W24*INDEX(Sep_Profiles!$AA$2:$AA$23, MATCH(Sep_Profiles!W$1,Sep_Profiles!$Z$2:$Z$23, 0))</f>
        <v>1058.116271250298</v>
      </c>
      <c r="X24" s="54">
        <f t="shared" si="0"/>
        <v>46438.28719689072</v>
      </c>
    </row>
    <row r="25" spans="1:24">
      <c r="A25" s="32">
        <v>24</v>
      </c>
      <c r="B25" s="53">
        <f>Sep_Profiles!B25*INDEX(Sep_Profiles!$AA$2:$AA$23, MATCH(Sep_Profiles!B$1,Sep_Profiles!$Z$2:$Z$23, 0))</f>
        <v>287.65270988675519</v>
      </c>
      <c r="C25" s="53">
        <f>Sep_Profiles!C25*INDEX(Sep_Profiles!$AA$2:$AA$23, MATCH(Sep_Profiles!C$1,Sep_Profiles!$Z$2:$Z$23, 0))</f>
        <v>508.41449741086194</v>
      </c>
      <c r="D25" s="53">
        <f>Sep_Profiles!D25*INDEX(Sep_Profiles!$AA$2:$AA$23, MATCH(Sep_Profiles!D$1,Sep_Profiles!$Z$2:$Z$23, 0))</f>
        <v>16588.368402563025</v>
      </c>
      <c r="E25" s="53">
        <f>Sep_Profiles!E25*INDEX(Sep_Profiles!$AA$2:$AA$23, MATCH(Sep_Profiles!E$1,Sep_Profiles!$Z$2:$Z$23, 0))</f>
        <v>480</v>
      </c>
      <c r="F25" s="53">
        <f>Sep_Profiles!F25*INDEX(Sep_Profiles!$AA$2:$AA$23, MATCH(Sep_Profiles!F$1,Sep_Profiles!$Z$2:$Z$23, 0))</f>
        <v>2291.61</v>
      </c>
      <c r="G25" s="53">
        <f>Sep_Profiles!G25*INDEX(Sep_Profiles!$AA$2:$AA$23, MATCH(Sep_Profiles!G$1,Sep_Profiles!$Z$2:$Z$23, 0))</f>
        <v>8270.9808566890679</v>
      </c>
      <c r="H25" s="53">
        <f>Sep_Profiles!H25*INDEX(Sep_Profiles!$AA$2:$AA$23, MATCH(Sep_Profiles!H$1,Sep_Profiles!$Z$2:$Z$23, 0))</f>
        <v>0</v>
      </c>
      <c r="I25" s="53">
        <f>Sep_Profiles!I25*INDEX(Sep_Profiles!$AA$2:$AA$23, MATCH(Sep_Profiles!I$1,Sep_Profiles!$Z$2:$Z$23, 0))</f>
        <v>254.7</v>
      </c>
      <c r="J25" s="53">
        <f>Sep_Profiles!J25*INDEX(Sep_Profiles!$AA$2:$AA$23, MATCH(Sep_Profiles!J$1,Sep_Profiles!$Z$2:$Z$23, 0))</f>
        <v>1478.64</v>
      </c>
      <c r="K25" s="53">
        <f>Sep_Profiles!K25*INDEX(Sep_Profiles!$AA$2:$AA$23, MATCH(Sep_Profiles!K$1,Sep_Profiles!$Z$2:$Z$23, 0))</f>
        <v>6265.19</v>
      </c>
      <c r="L25" s="53">
        <f>Sep_Profiles!L25*INDEX(Sep_Profiles!$AA$2:$AA$23, MATCH(Sep_Profiles!L$1,Sep_Profiles!$Z$2:$Z$23, 0))</f>
        <v>4000</v>
      </c>
      <c r="M25" s="53">
        <f>Sep_Profiles!M25*INDEX(Sep_Profiles!$AA$2:$AA$23, MATCH(Sep_Profiles!M$1,Sep_Profiles!$Z$2:$Z$23, 0))</f>
        <v>2935</v>
      </c>
      <c r="N25" s="53">
        <f>Sep_Profiles!N25*INDEX(Sep_Profiles!$AA$2:$AA$23, MATCH(Sep_Profiles!N$1,Sep_Profiles!$Z$2:$Z$23, 0))</f>
        <v>1683.2</v>
      </c>
      <c r="O25" s="53">
        <f>Sep_Profiles!O25*INDEX(Sep_Profiles!$AA$2:$AA$23, MATCH(Sep_Profiles!O$1,Sep_Profiles!$Z$2:$Z$23, 0))</f>
        <v>0</v>
      </c>
      <c r="P25" s="53">
        <f>Sep_Profiles!P25*INDEX(Sep_Profiles!$AA$2:$AA$23, MATCH(Sep_Profiles!P$1,Sep_Profiles!$Z$2:$Z$23, 0))</f>
        <v>0</v>
      </c>
      <c r="Q25" s="53">
        <f>Sep_Profiles!Q25*INDEX(Sep_Profiles!$AA$2:$AA$23, MATCH(Sep_Profiles!Q$1,Sep_Profiles!$Z$2:$Z$23, 0))</f>
        <v>1.6683235737501158E-2</v>
      </c>
      <c r="R25" s="53">
        <f>Sep_Profiles!R25*INDEX(Sep_Profiles!$AA$2:$AA$23, MATCH(Sep_Profiles!R$1,Sep_Profiles!$Z$2:$Z$23, 0))</f>
        <v>0</v>
      </c>
      <c r="S25" s="53">
        <f>Sep_Profiles!S25*INDEX(Sep_Profiles!$AA$2:$AA$23, MATCH(Sep_Profiles!S$1,Sep_Profiles!$Z$2:$Z$23, 0))</f>
        <v>0</v>
      </c>
      <c r="T25" s="53">
        <f>Sep_Profiles!T25*INDEX(Sep_Profiles!$AA$2:$AA$23, MATCH(Sep_Profiles!T$1,Sep_Profiles!$Z$2:$Z$23, 0))</f>
        <v>0</v>
      </c>
      <c r="U25" s="53">
        <f>Sep_Profiles!U25*INDEX(Sep_Profiles!$AA$2:$AA$23, MATCH(Sep_Profiles!U$1,Sep_Profiles!$Z$2:$Z$23, 0))</f>
        <v>0</v>
      </c>
      <c r="V25" s="53">
        <f>Sep_Profiles!V25*INDEX(Sep_Profiles!$AA$2:$AA$23, MATCH(Sep_Profiles!V$1,Sep_Profiles!$Z$2:$Z$23, 0))</f>
        <v>342.71015042088385</v>
      </c>
      <c r="W25" s="53">
        <f>Sep_Profiles!W25*INDEX(Sep_Profiles!$AA$2:$AA$23, MATCH(Sep_Profiles!W$1,Sep_Profiles!$Z$2:$Z$23, 0))</f>
        <v>967.26804255949992</v>
      </c>
      <c r="X25" s="54">
        <f t="shared" si="0"/>
        <v>46353.751342765827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2"/>
  <sheetViews>
    <sheetView topLeftCell="G1" workbookViewId="0">
      <selection activeCell="Q33" sqref="Q33"/>
    </sheetView>
  </sheetViews>
  <sheetFormatPr defaultRowHeight="14.5"/>
  <cols>
    <col min="4" max="4" width="9.54296875" bestFit="1" customWidth="1"/>
    <col min="9" max="9" width="9.1796875"/>
    <col min="16" max="16" width="12.1796875" customWidth="1"/>
    <col min="23" max="24" width="9.1796875"/>
    <col min="25" max="25" width="18.7265625" customWidth="1"/>
    <col min="26" max="26" width="23" customWidth="1"/>
    <col min="27" max="27" width="8.90625" bestFit="1" customWidth="1"/>
    <col min="30" max="30" width="22" customWidth="1"/>
    <col min="32" max="32" width="17" customWidth="1"/>
    <col min="36" max="36" width="9.1796875" customWidth="1"/>
  </cols>
  <sheetData>
    <row r="1" spans="1:32">
      <c r="A1" s="32" t="s">
        <v>30</v>
      </c>
      <c r="B1" s="32" t="s">
        <v>18</v>
      </c>
      <c r="C1" s="32" t="s">
        <v>8</v>
      </c>
      <c r="D1" s="32" t="s">
        <v>9</v>
      </c>
      <c r="E1" s="32" t="s">
        <v>31</v>
      </c>
      <c r="F1" s="32" t="s">
        <v>10</v>
      </c>
      <c r="G1" s="32" t="s">
        <v>11</v>
      </c>
      <c r="H1" s="32" t="s">
        <v>12</v>
      </c>
      <c r="I1" s="32" t="s">
        <v>15</v>
      </c>
      <c r="J1" s="32" t="s">
        <v>13</v>
      </c>
      <c r="K1" s="32" t="s">
        <v>14</v>
      </c>
      <c r="L1" s="32" t="s">
        <v>17</v>
      </c>
      <c r="M1" s="32" t="s">
        <v>16</v>
      </c>
      <c r="N1" s="32" t="s">
        <v>24</v>
      </c>
      <c r="O1" s="32" t="s">
        <v>7</v>
      </c>
      <c r="P1" s="32" t="s">
        <v>33</v>
      </c>
      <c r="Q1" s="32" t="s">
        <v>34</v>
      </c>
      <c r="R1" s="32" t="s">
        <v>46</v>
      </c>
      <c r="S1" s="32" t="s">
        <v>35</v>
      </c>
      <c r="T1" s="32" t="s">
        <v>36</v>
      </c>
      <c r="U1" s="32" t="s">
        <v>37</v>
      </c>
      <c r="V1" s="32" t="s">
        <v>38</v>
      </c>
      <c r="W1" s="32" t="s">
        <v>39</v>
      </c>
      <c r="Z1" s="33" t="s">
        <v>23</v>
      </c>
      <c r="AA1" s="34" t="s">
        <v>32</v>
      </c>
      <c r="AF1" s="36"/>
    </row>
    <row r="2" spans="1:32">
      <c r="A2" s="32">
        <v>1</v>
      </c>
      <c r="B2" s="55">
        <v>1</v>
      </c>
      <c r="C2" s="55">
        <v>1</v>
      </c>
      <c r="D2" s="55">
        <v>1</v>
      </c>
      <c r="E2" s="55">
        <v>1</v>
      </c>
      <c r="F2" s="55">
        <v>1</v>
      </c>
      <c r="G2" s="55">
        <v>1</v>
      </c>
      <c r="H2" s="55">
        <v>0</v>
      </c>
      <c r="I2" s="55">
        <v>1</v>
      </c>
      <c r="J2" s="55">
        <v>1</v>
      </c>
      <c r="K2" s="55">
        <v>1</v>
      </c>
      <c r="L2" s="55">
        <v>1</v>
      </c>
      <c r="M2" s="55">
        <v>1</v>
      </c>
      <c r="N2" s="55">
        <v>0</v>
      </c>
      <c r="O2" s="55">
        <v>0</v>
      </c>
      <c r="P2" s="56">
        <v>0</v>
      </c>
      <c r="Q2" s="56">
        <v>3.9213685180480706E-6</v>
      </c>
      <c r="R2" s="56">
        <v>0</v>
      </c>
      <c r="S2" s="56">
        <v>0</v>
      </c>
      <c r="T2" s="56">
        <v>0</v>
      </c>
      <c r="U2" s="56">
        <v>0</v>
      </c>
      <c r="V2" s="56">
        <v>0.18399125017240101</v>
      </c>
      <c r="W2" s="56">
        <v>0.18895678526413723</v>
      </c>
      <c r="X2" s="28"/>
      <c r="Y2" s="28"/>
      <c r="Z2" s="9" t="s">
        <v>18</v>
      </c>
      <c r="AA2" s="54">
        <v>287.65270988675519</v>
      </c>
    </row>
    <row r="3" spans="1:32">
      <c r="A3" s="32">
        <v>2</v>
      </c>
      <c r="B3" s="55">
        <v>1</v>
      </c>
      <c r="C3" s="55">
        <v>1</v>
      </c>
      <c r="D3" s="55">
        <v>1</v>
      </c>
      <c r="E3" s="55">
        <v>1</v>
      </c>
      <c r="F3" s="55">
        <v>1</v>
      </c>
      <c r="G3" s="55">
        <v>1</v>
      </c>
      <c r="H3" s="55">
        <v>0</v>
      </c>
      <c r="I3" s="55">
        <v>1</v>
      </c>
      <c r="J3" s="55">
        <v>1</v>
      </c>
      <c r="K3" s="55">
        <v>1</v>
      </c>
      <c r="L3" s="55">
        <v>1</v>
      </c>
      <c r="M3" s="55">
        <v>1</v>
      </c>
      <c r="N3" s="55">
        <v>0</v>
      </c>
      <c r="O3" s="55">
        <v>0</v>
      </c>
      <c r="P3" s="56">
        <v>0</v>
      </c>
      <c r="Q3" s="56">
        <v>2.1525160316975176E-6</v>
      </c>
      <c r="R3" s="56">
        <v>0</v>
      </c>
      <c r="S3" s="56">
        <v>0</v>
      </c>
      <c r="T3" s="56">
        <v>0</v>
      </c>
      <c r="U3" s="56">
        <v>0</v>
      </c>
      <c r="V3" s="56">
        <v>0.18103027786921155</v>
      </c>
      <c r="W3" s="56">
        <v>0.17416779003230606</v>
      </c>
      <c r="X3" s="28"/>
      <c r="Y3" s="28"/>
      <c r="Z3" s="9" t="s">
        <v>8</v>
      </c>
      <c r="AA3" s="54">
        <v>508.41449741086194</v>
      </c>
    </row>
    <row r="4" spans="1:32">
      <c r="A4" s="32">
        <v>3</v>
      </c>
      <c r="B4" s="55">
        <v>1</v>
      </c>
      <c r="C4" s="55">
        <v>1</v>
      </c>
      <c r="D4" s="55">
        <v>1</v>
      </c>
      <c r="E4" s="55">
        <v>1</v>
      </c>
      <c r="F4" s="55">
        <v>1</v>
      </c>
      <c r="G4" s="55">
        <v>1</v>
      </c>
      <c r="H4" s="55">
        <v>0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5">
        <v>0</v>
      </c>
      <c r="O4" s="55">
        <v>0</v>
      </c>
      <c r="P4" s="56">
        <v>0</v>
      </c>
      <c r="Q4" s="56">
        <v>1.3101925319791238E-6</v>
      </c>
      <c r="R4" s="56">
        <v>0</v>
      </c>
      <c r="S4" s="56">
        <v>0</v>
      </c>
      <c r="T4" s="56">
        <v>0</v>
      </c>
      <c r="U4" s="56">
        <v>0</v>
      </c>
      <c r="V4" s="56">
        <v>0.17062581642965285</v>
      </c>
      <c r="W4" s="56">
        <v>0.15781095016883628</v>
      </c>
      <c r="X4" s="28"/>
      <c r="Y4" s="28"/>
      <c r="Z4" s="9" t="s">
        <v>9</v>
      </c>
      <c r="AA4" s="54">
        <v>16588.368402563025</v>
      </c>
    </row>
    <row r="5" spans="1:32">
      <c r="A5" s="32">
        <v>4</v>
      </c>
      <c r="B5" s="55">
        <v>1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55">
        <v>0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0</v>
      </c>
      <c r="O5" s="55">
        <v>0</v>
      </c>
      <c r="P5" s="56">
        <v>0</v>
      </c>
      <c r="Q5" s="56">
        <v>6.7290260564135553E-7</v>
      </c>
      <c r="R5" s="56">
        <v>0</v>
      </c>
      <c r="S5" s="56">
        <v>0</v>
      </c>
      <c r="T5" s="56">
        <v>0</v>
      </c>
      <c r="U5" s="56">
        <v>0</v>
      </c>
      <c r="V5" s="56">
        <v>0.1590536412152975</v>
      </c>
      <c r="W5" s="56">
        <v>0.12287917455744535</v>
      </c>
      <c r="X5" s="28"/>
      <c r="Y5" s="28"/>
      <c r="Z5" s="9" t="s">
        <v>31</v>
      </c>
      <c r="AA5" s="54">
        <v>480</v>
      </c>
    </row>
    <row r="6" spans="1:32">
      <c r="A6" s="32">
        <v>5</v>
      </c>
      <c r="B6" s="55">
        <v>1</v>
      </c>
      <c r="C6" s="55">
        <v>1</v>
      </c>
      <c r="D6" s="55">
        <v>1</v>
      </c>
      <c r="E6" s="55">
        <v>1</v>
      </c>
      <c r="F6" s="55">
        <v>1</v>
      </c>
      <c r="G6" s="55">
        <v>1</v>
      </c>
      <c r="H6" s="55">
        <v>0</v>
      </c>
      <c r="I6" s="55">
        <v>1</v>
      </c>
      <c r="J6" s="55">
        <v>1</v>
      </c>
      <c r="K6" s="55">
        <v>1</v>
      </c>
      <c r="L6" s="55">
        <v>1</v>
      </c>
      <c r="M6" s="55">
        <v>1</v>
      </c>
      <c r="N6" s="55">
        <v>0</v>
      </c>
      <c r="O6" s="55">
        <v>0</v>
      </c>
      <c r="P6" s="56">
        <v>0</v>
      </c>
      <c r="Q6" s="56">
        <v>1.1233730345622463E-7</v>
      </c>
      <c r="R6" s="56">
        <v>0</v>
      </c>
      <c r="S6" s="56">
        <v>0</v>
      </c>
      <c r="T6" s="56">
        <v>0</v>
      </c>
      <c r="U6" s="56">
        <v>0</v>
      </c>
      <c r="V6" s="56">
        <v>0.12223313032689544</v>
      </c>
      <c r="W6" s="56">
        <v>0.10113754014810196</v>
      </c>
      <c r="X6" s="28"/>
      <c r="Y6" s="28"/>
      <c r="Z6" s="9" t="s">
        <v>10</v>
      </c>
      <c r="AA6" s="54">
        <v>2291.61</v>
      </c>
    </row>
    <row r="7" spans="1:32">
      <c r="A7" s="32">
        <v>6</v>
      </c>
      <c r="B7" s="55">
        <v>1</v>
      </c>
      <c r="C7" s="55">
        <v>1</v>
      </c>
      <c r="D7" s="55">
        <v>1</v>
      </c>
      <c r="E7" s="55">
        <v>1</v>
      </c>
      <c r="F7" s="55">
        <v>1</v>
      </c>
      <c r="G7" s="55">
        <v>1</v>
      </c>
      <c r="H7" s="55">
        <v>0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0</v>
      </c>
      <c r="O7" s="55">
        <v>0</v>
      </c>
      <c r="P7" s="56">
        <v>0</v>
      </c>
      <c r="Q7" s="56">
        <v>8.7397867212599188E-8</v>
      </c>
      <c r="R7" s="56">
        <v>0</v>
      </c>
      <c r="S7" s="56">
        <v>0</v>
      </c>
      <c r="T7" s="56">
        <v>0</v>
      </c>
      <c r="U7" s="56">
        <v>0</v>
      </c>
      <c r="V7" s="56">
        <v>9.8365742936700404E-2</v>
      </c>
      <c r="W7" s="56">
        <v>7.3183817138248619E-2</v>
      </c>
      <c r="X7" s="28"/>
      <c r="Y7" s="28"/>
      <c r="Z7" s="9" t="s">
        <v>11</v>
      </c>
      <c r="AA7" s="54">
        <v>8270.9808566890679</v>
      </c>
    </row>
    <row r="8" spans="1:32">
      <c r="A8" s="32">
        <v>7</v>
      </c>
      <c r="B8" s="55">
        <v>1</v>
      </c>
      <c r="C8" s="55">
        <v>1</v>
      </c>
      <c r="D8" s="55">
        <v>1</v>
      </c>
      <c r="E8" s="55">
        <v>1</v>
      </c>
      <c r="F8" s="55">
        <v>1</v>
      </c>
      <c r="G8" s="55">
        <v>1</v>
      </c>
      <c r="H8" s="55">
        <v>0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0</v>
      </c>
      <c r="O8" s="55">
        <v>0</v>
      </c>
      <c r="P8" s="56">
        <v>2.5124097348946283E-4</v>
      </c>
      <c r="Q8" s="56">
        <v>8.299498428439564E-3</v>
      </c>
      <c r="R8" s="56">
        <v>0</v>
      </c>
      <c r="S8" s="56">
        <v>0</v>
      </c>
      <c r="T8" s="56">
        <v>3.7545451381835933E-4</v>
      </c>
      <c r="U8" s="56">
        <v>4.9352760752721762E-3</v>
      </c>
      <c r="V8" s="56">
        <v>9.4843651075090865E-2</v>
      </c>
      <c r="W8" s="56">
        <v>5.8720926992473742E-2</v>
      </c>
      <c r="X8" s="28"/>
      <c r="Y8" s="28"/>
      <c r="Z8" s="9" t="s">
        <v>12</v>
      </c>
      <c r="AA8" s="54">
        <v>1942.0141227756383</v>
      </c>
    </row>
    <row r="9" spans="1:32">
      <c r="A9" s="32">
        <v>8</v>
      </c>
      <c r="B9" s="55">
        <v>1</v>
      </c>
      <c r="C9" s="55">
        <v>1</v>
      </c>
      <c r="D9" s="55">
        <v>1</v>
      </c>
      <c r="E9" s="55">
        <v>1</v>
      </c>
      <c r="F9" s="55">
        <v>1</v>
      </c>
      <c r="G9" s="55">
        <v>1</v>
      </c>
      <c r="H9" s="55">
        <v>0</v>
      </c>
      <c r="I9" s="55">
        <v>1</v>
      </c>
      <c r="J9" s="55">
        <v>1</v>
      </c>
      <c r="K9" s="55">
        <v>1</v>
      </c>
      <c r="L9" s="55">
        <v>1</v>
      </c>
      <c r="M9" s="55">
        <v>1</v>
      </c>
      <c r="N9" s="55">
        <v>0</v>
      </c>
      <c r="O9" s="55">
        <v>0</v>
      </c>
      <c r="P9" s="56">
        <v>0.10760772096265996</v>
      </c>
      <c r="Q9" s="56">
        <v>0.20394073266328211</v>
      </c>
      <c r="R9" s="56">
        <v>0</v>
      </c>
      <c r="S9" s="56">
        <v>8.3863832845579109E-3</v>
      </c>
      <c r="T9" s="56">
        <v>0.13212352911159464</v>
      </c>
      <c r="U9" s="56">
        <v>0.22844117996153598</v>
      </c>
      <c r="V9" s="56">
        <v>7.4153806870675257E-2</v>
      </c>
      <c r="W9" s="56">
        <v>4.0562935999579948E-2</v>
      </c>
      <c r="X9" s="28"/>
      <c r="Y9" s="28"/>
      <c r="Z9" s="9" t="s">
        <v>15</v>
      </c>
      <c r="AA9" s="54">
        <v>254.7</v>
      </c>
    </row>
    <row r="10" spans="1:32">
      <c r="A10" s="32">
        <v>9</v>
      </c>
      <c r="B10" s="55">
        <v>1</v>
      </c>
      <c r="C10" s="55">
        <v>1</v>
      </c>
      <c r="D10" s="55">
        <v>1</v>
      </c>
      <c r="E10" s="55">
        <v>1</v>
      </c>
      <c r="F10" s="55">
        <v>1</v>
      </c>
      <c r="G10" s="55">
        <v>1</v>
      </c>
      <c r="H10" s="55">
        <v>0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0</v>
      </c>
      <c r="O10" s="55">
        <v>0</v>
      </c>
      <c r="P10" s="56">
        <v>0.4281571400919979</v>
      </c>
      <c r="Q10" s="56">
        <v>0.52891509761854683</v>
      </c>
      <c r="R10" s="56">
        <v>0</v>
      </c>
      <c r="S10" s="56">
        <v>0.28366571519036149</v>
      </c>
      <c r="T10" s="56">
        <v>0.50930981374403517</v>
      </c>
      <c r="U10" s="56">
        <v>0.58478742052973132</v>
      </c>
      <c r="V10" s="56">
        <v>5.5234031468289743E-2</v>
      </c>
      <c r="W10" s="56">
        <v>3.3806928584782694E-2</v>
      </c>
      <c r="X10" s="28"/>
      <c r="Y10" s="28"/>
      <c r="Z10" s="9" t="s">
        <v>13</v>
      </c>
      <c r="AA10" s="54">
        <v>1478.64</v>
      </c>
    </row>
    <row r="11" spans="1:32">
      <c r="A11" s="32">
        <v>10</v>
      </c>
      <c r="B11" s="55">
        <v>1</v>
      </c>
      <c r="C11" s="55">
        <v>1</v>
      </c>
      <c r="D11" s="55">
        <v>1</v>
      </c>
      <c r="E11" s="55">
        <v>1</v>
      </c>
      <c r="F11" s="55">
        <v>1</v>
      </c>
      <c r="G11" s="55">
        <v>1</v>
      </c>
      <c r="H11" s="55">
        <v>0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0</v>
      </c>
      <c r="O11" s="55">
        <v>0</v>
      </c>
      <c r="P11" s="56">
        <v>0.64693102095721788</v>
      </c>
      <c r="Q11" s="56">
        <v>0.71266805165412483</v>
      </c>
      <c r="R11" s="56">
        <v>0</v>
      </c>
      <c r="S11" s="56">
        <v>0.58090934142864803</v>
      </c>
      <c r="T11" s="56">
        <v>0.6810148686976919</v>
      </c>
      <c r="U11" s="56">
        <v>0.7203840198342526</v>
      </c>
      <c r="V11" s="56">
        <v>3.361383507650878E-2</v>
      </c>
      <c r="W11" s="56">
        <v>3.3950127709779176E-2</v>
      </c>
      <c r="X11" s="28"/>
      <c r="Y11" s="28"/>
      <c r="Z11" s="9" t="s">
        <v>14</v>
      </c>
      <c r="AA11" s="54">
        <v>6265.19</v>
      </c>
    </row>
    <row r="12" spans="1:32">
      <c r="A12" s="32">
        <v>11</v>
      </c>
      <c r="B12" s="55">
        <v>1</v>
      </c>
      <c r="C12" s="55">
        <v>1</v>
      </c>
      <c r="D12" s="55">
        <v>1</v>
      </c>
      <c r="E12" s="55">
        <v>1</v>
      </c>
      <c r="F12" s="55">
        <v>1</v>
      </c>
      <c r="G12" s="55">
        <v>1</v>
      </c>
      <c r="H12" s="55">
        <v>0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0</v>
      </c>
      <c r="O12" s="55">
        <v>0</v>
      </c>
      <c r="P12" s="56">
        <v>0.75633723434054934</v>
      </c>
      <c r="Q12" s="56">
        <v>0.81252809860794795</v>
      </c>
      <c r="R12" s="56">
        <v>0</v>
      </c>
      <c r="S12" s="56">
        <v>0.68880824480678216</v>
      </c>
      <c r="T12" s="56">
        <v>0.72145005389886607</v>
      </c>
      <c r="U12" s="56">
        <v>0.77179718115018625</v>
      </c>
      <c r="V12" s="56">
        <v>2.6026139115855679E-2</v>
      </c>
      <c r="W12" s="56">
        <v>3.8939233186384058E-2</v>
      </c>
      <c r="X12" s="28"/>
      <c r="Y12" s="28"/>
      <c r="Z12" s="9" t="s">
        <v>17</v>
      </c>
      <c r="AA12" s="54">
        <v>4000</v>
      </c>
    </row>
    <row r="13" spans="1:32">
      <c r="A13" s="32">
        <v>12</v>
      </c>
      <c r="B13" s="55">
        <v>1</v>
      </c>
      <c r="C13" s="55">
        <v>1</v>
      </c>
      <c r="D13" s="55">
        <v>1</v>
      </c>
      <c r="E13" s="55">
        <v>1</v>
      </c>
      <c r="F13" s="55">
        <v>1</v>
      </c>
      <c r="G13" s="55">
        <v>1</v>
      </c>
      <c r="H13" s="55">
        <v>0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0</v>
      </c>
      <c r="P13" s="56">
        <v>0.79728859992410184</v>
      </c>
      <c r="Q13" s="56">
        <v>0.85756876216289657</v>
      </c>
      <c r="R13" s="56">
        <v>0</v>
      </c>
      <c r="S13" s="56">
        <v>0.69360312111494871</v>
      </c>
      <c r="T13" s="56">
        <v>0.7299777417513138</v>
      </c>
      <c r="U13" s="56">
        <v>0.78594590435169742</v>
      </c>
      <c r="V13" s="56">
        <v>1.2966139224753334E-2</v>
      </c>
      <c r="W13" s="56">
        <v>5.1813758707722216E-2</v>
      </c>
      <c r="X13" s="28"/>
      <c r="Y13" s="28"/>
      <c r="Z13" s="9" t="s">
        <v>16</v>
      </c>
      <c r="AA13" s="54">
        <v>2935</v>
      </c>
    </row>
    <row r="14" spans="1:32">
      <c r="A14" s="32">
        <v>13</v>
      </c>
      <c r="B14" s="55">
        <v>1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0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0</v>
      </c>
      <c r="P14" s="56">
        <v>0.81398293053577131</v>
      </c>
      <c r="Q14" s="56">
        <v>0.86789000759786772</v>
      </c>
      <c r="R14" s="56">
        <v>0</v>
      </c>
      <c r="S14" s="56">
        <v>0.68447021031650335</v>
      </c>
      <c r="T14" s="56">
        <v>0.72143034947128781</v>
      </c>
      <c r="U14" s="56">
        <v>0.79900953868556912</v>
      </c>
      <c r="V14" s="56">
        <v>8.9131119521424045E-3</v>
      </c>
      <c r="W14" s="56">
        <v>6.0166227508895671E-2</v>
      </c>
      <c r="X14" s="28"/>
      <c r="Y14" s="28"/>
      <c r="Z14" s="9" t="s">
        <v>24</v>
      </c>
      <c r="AA14" s="54">
        <v>1683.2</v>
      </c>
    </row>
    <row r="15" spans="1:32">
      <c r="A15" s="32">
        <v>14</v>
      </c>
      <c r="B15" s="55">
        <v>1</v>
      </c>
      <c r="C15" s="55">
        <v>1</v>
      </c>
      <c r="D15" s="55">
        <v>1</v>
      </c>
      <c r="E15" s="55">
        <v>1</v>
      </c>
      <c r="F15" s="55">
        <v>1</v>
      </c>
      <c r="G15" s="55">
        <v>1</v>
      </c>
      <c r="H15" s="55">
        <v>0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0</v>
      </c>
      <c r="P15" s="56">
        <v>0.80479691578499324</v>
      </c>
      <c r="Q15" s="56">
        <v>0.86008214699728125</v>
      </c>
      <c r="R15" s="56">
        <v>0</v>
      </c>
      <c r="S15" s="56">
        <v>0.65349360956116487</v>
      </c>
      <c r="T15" s="56">
        <v>0.71685803315710839</v>
      </c>
      <c r="U15" s="56">
        <v>0.78428374151124491</v>
      </c>
      <c r="V15" s="56">
        <v>1.3725884086331552E-2</v>
      </c>
      <c r="W15" s="56">
        <v>7.146700871084459E-2</v>
      </c>
      <c r="X15" s="28"/>
      <c r="Y15" s="28"/>
      <c r="Z15" s="9" t="s">
        <v>7</v>
      </c>
      <c r="AA15" s="54">
        <f>Storage!M2</f>
        <v>2537.6171999999997</v>
      </c>
    </row>
    <row r="16" spans="1:32">
      <c r="A16" s="32">
        <v>15</v>
      </c>
      <c r="B16" s="55">
        <v>1</v>
      </c>
      <c r="C16" s="55">
        <v>1</v>
      </c>
      <c r="D16" s="55">
        <v>1</v>
      </c>
      <c r="E16" s="55">
        <v>1</v>
      </c>
      <c r="F16" s="55">
        <v>1</v>
      </c>
      <c r="G16" s="55">
        <v>1</v>
      </c>
      <c r="H16" s="55">
        <v>0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0</v>
      </c>
      <c r="P16" s="56">
        <v>0.78840288530328051</v>
      </c>
      <c r="Q16" s="56">
        <v>0.82012679998675053</v>
      </c>
      <c r="R16" s="56">
        <v>0</v>
      </c>
      <c r="S16" s="56">
        <v>0.61067327811694627</v>
      </c>
      <c r="T16" s="56">
        <v>0.71894360869595153</v>
      </c>
      <c r="U16" s="56">
        <v>0.76207255718458278</v>
      </c>
      <c r="V16" s="56">
        <v>2.1118541812983237E-2</v>
      </c>
      <c r="W16" s="56">
        <v>8.8735981351032375E-2</v>
      </c>
      <c r="X16" s="28"/>
      <c r="Z16" s="9" t="s">
        <v>33</v>
      </c>
      <c r="AA16" s="54">
        <v>1967.8085360459056</v>
      </c>
    </row>
    <row r="17" spans="1:27">
      <c r="A17" s="32">
        <v>16</v>
      </c>
      <c r="B17" s="55">
        <v>1</v>
      </c>
      <c r="C17" s="55">
        <v>1</v>
      </c>
      <c r="D17" s="55">
        <v>1</v>
      </c>
      <c r="E17" s="55">
        <v>1</v>
      </c>
      <c r="F17" s="55">
        <v>1</v>
      </c>
      <c r="G17" s="55">
        <v>1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0</v>
      </c>
      <c r="P17" s="56">
        <v>0.74556225401427811</v>
      </c>
      <c r="Q17" s="56">
        <v>0.72212604176400064</v>
      </c>
      <c r="R17" s="56">
        <v>0</v>
      </c>
      <c r="S17" s="56">
        <v>0.58051406672308115</v>
      </c>
      <c r="T17" s="56">
        <v>0.72923341262065089</v>
      </c>
      <c r="U17" s="56">
        <v>0.71276307075824652</v>
      </c>
      <c r="V17" s="56">
        <v>2.9385828765863778E-2</v>
      </c>
      <c r="W17" s="56">
        <v>0.10957506912162265</v>
      </c>
      <c r="X17" s="28"/>
      <c r="Z17" s="9" t="s">
        <v>34</v>
      </c>
      <c r="AA17" s="54">
        <v>2936.1914639540946</v>
      </c>
    </row>
    <row r="18" spans="1:27">
      <c r="A18" s="32">
        <v>17</v>
      </c>
      <c r="B18" s="55">
        <v>1</v>
      </c>
      <c r="C18" s="55">
        <v>1</v>
      </c>
      <c r="D18" s="55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6">
        <v>0.61790594978606217</v>
      </c>
      <c r="Q18" s="56">
        <v>0.58148704072356761</v>
      </c>
      <c r="R18" s="56">
        <v>0</v>
      </c>
      <c r="S18" s="56">
        <v>0.54081982967667663</v>
      </c>
      <c r="T18" s="56">
        <v>0.65642605592456882</v>
      </c>
      <c r="U18" s="56">
        <v>0.6460841881144983</v>
      </c>
      <c r="V18" s="56">
        <v>5.1097029746948436E-2</v>
      </c>
      <c r="W18" s="56">
        <v>0.12392460657665855</v>
      </c>
      <c r="X18" s="28"/>
      <c r="Z18" s="9" t="s">
        <v>46</v>
      </c>
      <c r="AA18" s="54">
        <v>0</v>
      </c>
    </row>
    <row r="19" spans="1:27">
      <c r="A19" s="32">
        <v>18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6">
        <v>0.34784531561506404</v>
      </c>
      <c r="Q19" s="56">
        <v>0.25736805042524163</v>
      </c>
      <c r="R19" s="56">
        <v>0</v>
      </c>
      <c r="S19" s="56">
        <v>0.40143822005192814</v>
      </c>
      <c r="T19" s="56">
        <v>0.40700246242502308</v>
      </c>
      <c r="U19" s="56">
        <v>0.34295964924614014</v>
      </c>
      <c r="V19" s="56">
        <v>6.6064161398895926E-2</v>
      </c>
      <c r="W19" s="56">
        <v>0.16345276833565359</v>
      </c>
      <c r="X19" s="28"/>
      <c r="Z19" s="9" t="s">
        <v>35</v>
      </c>
      <c r="AA19" s="54">
        <v>997</v>
      </c>
    </row>
    <row r="20" spans="1:27">
      <c r="A20" s="32">
        <v>19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6">
        <v>5.3212037551135079E-2</v>
      </c>
      <c r="Q20" s="56">
        <v>2.2987719226754126E-2</v>
      </c>
      <c r="R20" s="56">
        <v>0</v>
      </c>
      <c r="S20" s="56">
        <v>9.7772380768851988E-2</v>
      </c>
      <c r="T20" s="56">
        <v>5.2193834164426328E-2</v>
      </c>
      <c r="U20" s="56">
        <v>3.0451362505652384E-2</v>
      </c>
      <c r="V20" s="56">
        <v>7.4180053213361088E-2</v>
      </c>
      <c r="W20" s="56">
        <v>0.2000684663298935</v>
      </c>
      <c r="X20" s="28"/>
      <c r="Z20" s="9" t="s">
        <v>36</v>
      </c>
      <c r="AA20" s="54">
        <v>2487.0071643136248</v>
      </c>
    </row>
    <row r="21" spans="1:27">
      <c r="A21" s="32">
        <v>20</v>
      </c>
      <c r="B21" s="55">
        <v>1</v>
      </c>
      <c r="C21" s="55">
        <v>1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56">
        <v>7.0609305731229742E-6</v>
      </c>
      <c r="Q21" s="56">
        <v>9.5070221882472705E-5</v>
      </c>
      <c r="R21" s="56">
        <v>0</v>
      </c>
      <c r="S21" s="56">
        <v>3.5236179815891703E-4</v>
      </c>
      <c r="T21" s="56">
        <v>4.4623253458578917E-7</v>
      </c>
      <c r="U21" s="56">
        <v>1.1527754822319176E-7</v>
      </c>
      <c r="V21" s="56">
        <v>0.11214709995073896</v>
      </c>
      <c r="W21" s="56">
        <v>0.24013456602561975</v>
      </c>
      <c r="X21" s="28"/>
      <c r="Z21" s="9" t="s">
        <v>37</v>
      </c>
      <c r="AA21" s="54">
        <v>6836.1728356863741</v>
      </c>
    </row>
    <row r="22" spans="1:27">
      <c r="A22" s="32">
        <v>21</v>
      </c>
      <c r="B22" s="55">
        <v>1</v>
      </c>
      <c r="C22" s="55">
        <v>1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6">
        <v>0</v>
      </c>
      <c r="Q22" s="56">
        <v>1.3990864642350627E-5</v>
      </c>
      <c r="R22" s="56">
        <v>0</v>
      </c>
      <c r="S22" s="56">
        <v>0</v>
      </c>
      <c r="T22" s="56">
        <v>0</v>
      </c>
      <c r="U22" s="56">
        <v>0</v>
      </c>
      <c r="V22" s="56">
        <v>0.14839879394349681</v>
      </c>
      <c r="W22" s="56">
        <v>0.24032228929384261</v>
      </c>
      <c r="X22" s="28"/>
      <c r="Y22" s="28"/>
      <c r="Z22" s="9" t="s">
        <v>38</v>
      </c>
      <c r="AA22" s="54">
        <v>1961.3970015991636</v>
      </c>
    </row>
    <row r="23" spans="1:27">
      <c r="A23" s="32">
        <v>22</v>
      </c>
      <c r="B23" s="55">
        <v>1</v>
      </c>
      <c r="C23" s="55">
        <v>1</v>
      </c>
      <c r="D23" s="55">
        <v>1</v>
      </c>
      <c r="E23" s="55">
        <v>1</v>
      </c>
      <c r="F23" s="55">
        <v>1</v>
      </c>
      <c r="G23" s="55">
        <v>1</v>
      </c>
      <c r="H23" s="55">
        <v>0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0</v>
      </c>
      <c r="P23" s="56">
        <v>0</v>
      </c>
      <c r="Q23" s="56">
        <v>1.0677724539430046E-5</v>
      </c>
      <c r="R23" s="56">
        <v>0</v>
      </c>
      <c r="S23" s="56">
        <v>0</v>
      </c>
      <c r="T23" s="56">
        <v>0</v>
      </c>
      <c r="U23" s="56">
        <v>0</v>
      </c>
      <c r="V23" s="56">
        <v>0.16488339120944964</v>
      </c>
      <c r="W23" s="56">
        <v>0.2399566305238878</v>
      </c>
      <c r="X23" s="28"/>
      <c r="Y23" s="28"/>
      <c r="Z23" s="9" t="s">
        <v>39</v>
      </c>
      <c r="AA23" s="54">
        <v>4692.1729984008371</v>
      </c>
    </row>
    <row r="24" spans="1:27">
      <c r="A24" s="32">
        <v>23</v>
      </c>
      <c r="B24" s="55">
        <v>1</v>
      </c>
      <c r="C24" s="55">
        <v>1</v>
      </c>
      <c r="D24" s="55">
        <v>1</v>
      </c>
      <c r="E24" s="55">
        <v>1</v>
      </c>
      <c r="F24" s="55">
        <v>1</v>
      </c>
      <c r="G24" s="55">
        <v>1</v>
      </c>
      <c r="H24" s="55">
        <v>0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0</v>
      </c>
      <c r="P24" s="56">
        <v>0</v>
      </c>
      <c r="Q24" s="56">
        <v>8.3435506069648067E-6</v>
      </c>
      <c r="R24" s="56">
        <v>0</v>
      </c>
      <c r="S24" s="56">
        <v>0</v>
      </c>
      <c r="T24" s="56">
        <v>0</v>
      </c>
      <c r="U24" s="56">
        <v>0</v>
      </c>
      <c r="V24" s="56">
        <v>0.17150528962488526</v>
      </c>
      <c r="W24" s="56">
        <v>0.22550666218208917</v>
      </c>
      <c r="X24" s="28"/>
      <c r="Y24" s="28"/>
      <c r="Z24" s="9" t="s">
        <v>43</v>
      </c>
      <c r="AA24" s="54">
        <v>76320.665395951626</v>
      </c>
    </row>
    <row r="25" spans="1:27">
      <c r="A25" s="32">
        <v>24</v>
      </c>
      <c r="B25" s="55">
        <v>1</v>
      </c>
      <c r="C25" s="55">
        <v>1</v>
      </c>
      <c r="D25" s="55">
        <v>1</v>
      </c>
      <c r="E25" s="55">
        <v>1</v>
      </c>
      <c r="F25" s="55">
        <v>1</v>
      </c>
      <c r="G25" s="55">
        <v>1</v>
      </c>
      <c r="H25" s="55">
        <v>0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0</v>
      </c>
      <c r="P25" s="56">
        <v>0</v>
      </c>
      <c r="Q25" s="56">
        <v>5.6819304675159933E-6</v>
      </c>
      <c r="R25" s="56">
        <v>0</v>
      </c>
      <c r="S25" s="56">
        <v>0</v>
      </c>
      <c r="T25" s="56">
        <v>0</v>
      </c>
      <c r="U25" s="56">
        <v>0</v>
      </c>
      <c r="V25" s="56">
        <v>0.1747275794453983</v>
      </c>
      <c r="W25" s="56">
        <v>0.20614500848309714</v>
      </c>
      <c r="X25" s="28"/>
    </row>
    <row r="26" spans="1:27">
      <c r="X26" s="28"/>
    </row>
    <row r="29" spans="1:27" ht="15.5">
      <c r="X29" s="30"/>
      <c r="Y29" s="30"/>
    </row>
    <row r="30" spans="1:27" ht="15.5">
      <c r="X30" s="30"/>
      <c r="Y30" s="30"/>
    </row>
    <row r="31" spans="1:27" ht="15.5">
      <c r="X31" s="30"/>
      <c r="Y31" s="30"/>
    </row>
    <row r="32" spans="1:27" ht="15.5">
      <c r="X32" s="30"/>
      <c r="Y32" s="30"/>
    </row>
    <row r="33" spans="24:25" ht="15.5">
      <c r="X33" s="30"/>
      <c r="Y33" s="30"/>
    </row>
    <row r="34" spans="24:25" ht="15.5">
      <c r="X34" s="30"/>
      <c r="Y34" s="30"/>
    </row>
    <row r="35" spans="24:25" ht="15.5">
      <c r="X35" s="30"/>
      <c r="Y35" s="30"/>
    </row>
    <row r="36" spans="24:25" ht="15.5">
      <c r="X36" s="30"/>
      <c r="Y36" s="30"/>
    </row>
    <row r="37" spans="24:25" ht="15.5">
      <c r="X37" s="30"/>
      <c r="Y37" s="30"/>
    </row>
    <row r="38" spans="24:25" ht="15.5">
      <c r="X38" s="30"/>
      <c r="Y38" s="30"/>
    </row>
    <row r="39" spans="24:25" ht="15.5">
      <c r="X39" s="30"/>
      <c r="Y39" s="30"/>
    </row>
    <row r="40" spans="24:25" ht="15.5">
      <c r="X40" s="30"/>
      <c r="Y40" s="30"/>
    </row>
    <row r="41" spans="24:25" ht="15.5">
      <c r="X41" s="30"/>
      <c r="Y41" s="30"/>
    </row>
    <row r="42" spans="24:25" ht="15.5">
      <c r="X42" s="30"/>
      <c r="Y42" s="30"/>
    </row>
    <row r="43" spans="24:25" ht="15.5">
      <c r="X43" s="30"/>
      <c r="Y43" s="30"/>
    </row>
    <row r="44" spans="24:25" ht="15.5">
      <c r="X44" s="30"/>
      <c r="Y44" s="30"/>
    </row>
    <row r="45" spans="24:25" ht="15.5">
      <c r="X45" s="30"/>
      <c r="Y45" s="30"/>
    </row>
    <row r="46" spans="24:25" ht="15.5">
      <c r="X46" s="30"/>
      <c r="Y46" s="30"/>
    </row>
    <row r="47" spans="24:25" ht="15.5">
      <c r="X47" s="30"/>
      <c r="Y47" s="30"/>
    </row>
    <row r="48" spans="24:25" ht="15.5">
      <c r="X48" s="30"/>
      <c r="Y48" s="30"/>
    </row>
    <row r="49" spans="24:25" ht="15.5">
      <c r="X49" s="30"/>
      <c r="Y49" s="30"/>
    </row>
    <row r="50" spans="24:25" ht="15.5">
      <c r="X50" s="30"/>
      <c r="Y50" s="30"/>
    </row>
    <row r="51" spans="24:25" ht="15.5">
      <c r="X51" s="30"/>
      <c r="Y51" s="30"/>
    </row>
    <row r="52" spans="24:25" ht="15.5">
      <c r="X52" s="30"/>
      <c r="Y52" s="30"/>
    </row>
  </sheetData>
  <sortState xmlns:xlrd2="http://schemas.microsoft.com/office/spreadsheetml/2017/richdata2" ref="AD2:AE53">
    <sortCondition ref="AD2:AD53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139"/>
  <sheetViews>
    <sheetView topLeftCell="K1" workbookViewId="0">
      <selection activeCell="J1" sqref="A1:J1048576"/>
    </sheetView>
  </sheetViews>
  <sheetFormatPr defaultRowHeight="14.5"/>
  <cols>
    <col min="1" max="1" width="0" style="45" hidden="1" customWidth="1"/>
    <col min="2" max="2" width="21.26953125" style="45" hidden="1" customWidth="1"/>
    <col min="3" max="9" width="0" style="45" hidden="1" customWidth="1"/>
    <col min="10" max="10" width="0" hidden="1" customWidth="1"/>
    <col min="11" max="11" width="9.1796875"/>
    <col min="12" max="12" width="18.26953125" customWidth="1"/>
    <col min="13" max="13" width="27.1796875" customWidth="1"/>
    <col min="14" max="16" width="9.1796875"/>
  </cols>
  <sheetData>
    <row r="1" spans="10:13">
      <c r="K1" s="57" t="s">
        <v>42</v>
      </c>
      <c r="L1" s="57" t="s">
        <v>45</v>
      </c>
      <c r="M1" s="57" t="s">
        <v>50</v>
      </c>
    </row>
    <row r="2" spans="10:13">
      <c r="J2" s="31"/>
      <c r="K2" s="54">
        <v>14927.16</v>
      </c>
      <c r="L2" s="54">
        <v>12688.085999999999</v>
      </c>
      <c r="M2" s="54">
        <f>L2/5</f>
        <v>2537.6171999999997</v>
      </c>
    </row>
    <row r="4" spans="10:13">
      <c r="J4" s="31"/>
    </row>
    <row r="5" spans="10:13">
      <c r="J5" s="31"/>
    </row>
    <row r="6" spans="10:13">
      <c r="J6" s="31"/>
    </row>
    <row r="7" spans="10:13">
      <c r="J7" s="31"/>
    </row>
    <row r="8" spans="10:13">
      <c r="J8" s="31"/>
    </row>
    <row r="9" spans="10:13">
      <c r="J9" s="31"/>
    </row>
    <row r="10" spans="10:13">
      <c r="J10" s="31"/>
    </row>
    <row r="11" spans="10:13">
      <c r="J11" s="31"/>
    </row>
    <row r="12" spans="10:13">
      <c r="J12" s="31"/>
    </row>
    <row r="13" spans="10:13">
      <c r="J13" s="31"/>
    </row>
    <row r="14" spans="10:13">
      <c r="J14" s="31"/>
    </row>
    <row r="15" spans="10:13">
      <c r="J15" s="31"/>
    </row>
    <row r="16" spans="10:13">
      <c r="J16" s="31"/>
    </row>
    <row r="17" spans="10:10">
      <c r="J17" s="31"/>
    </row>
    <row r="18" spans="10:10">
      <c r="J18" s="31"/>
    </row>
    <row r="19" spans="10:10">
      <c r="J19" s="31"/>
    </row>
    <row r="20" spans="10:10">
      <c r="J20" s="31"/>
    </row>
    <row r="21" spans="10:10">
      <c r="J21" s="31"/>
    </row>
    <row r="22" spans="10:10">
      <c r="J22" s="31"/>
    </row>
    <row r="23" spans="10:10">
      <c r="J23" s="31"/>
    </row>
    <row r="24" spans="10:10">
      <c r="J24" s="31"/>
    </row>
    <row r="25" spans="10:10">
      <c r="J25" s="31"/>
    </row>
    <row r="26" spans="10:10">
      <c r="J26" s="31"/>
    </row>
    <row r="27" spans="10:10">
      <c r="J27" s="31"/>
    </row>
    <row r="28" spans="10:10">
      <c r="J28" s="31"/>
    </row>
    <row r="29" spans="10:10">
      <c r="J29" s="31"/>
    </row>
    <row r="30" spans="10:10">
      <c r="J30" s="31"/>
    </row>
    <row r="31" spans="10:10">
      <c r="J31" s="31"/>
    </row>
    <row r="32" spans="10:10">
      <c r="J32" s="31"/>
    </row>
    <row r="33" spans="10:10">
      <c r="J33" s="31"/>
    </row>
    <row r="34" spans="10:10">
      <c r="J34" s="31"/>
    </row>
    <row r="35" spans="10:10">
      <c r="J35" s="31"/>
    </row>
    <row r="36" spans="10:10">
      <c r="J36" s="31"/>
    </row>
    <row r="37" spans="10:10">
      <c r="J37" s="31"/>
    </row>
    <row r="38" spans="10:10">
      <c r="J38" s="31"/>
    </row>
    <row r="39" spans="10:10">
      <c r="J39" s="31"/>
    </row>
    <row r="40" spans="10:10">
      <c r="J40" s="31"/>
    </row>
    <row r="41" spans="10:10">
      <c r="J41" s="31"/>
    </row>
    <row r="42" spans="10:10">
      <c r="J42" s="31"/>
    </row>
    <row r="43" spans="10:10">
      <c r="J43" s="31"/>
    </row>
    <row r="44" spans="10:10">
      <c r="J44" s="31"/>
    </row>
    <row r="45" spans="10:10">
      <c r="J45" s="31"/>
    </row>
    <row r="46" spans="10:10">
      <c r="J46" s="31"/>
    </row>
    <row r="47" spans="10:10">
      <c r="J47" s="31"/>
    </row>
    <row r="48" spans="10:10">
      <c r="J48" s="31"/>
    </row>
    <row r="49" spans="10:10">
      <c r="J49" s="31"/>
    </row>
    <row r="50" spans="10:10">
      <c r="J50" s="31"/>
    </row>
    <row r="51" spans="10:10">
      <c r="J51" s="31"/>
    </row>
    <row r="52" spans="10:10">
      <c r="J52" s="31"/>
    </row>
    <row r="53" spans="10:10">
      <c r="J53" s="31"/>
    </row>
    <row r="54" spans="10:10">
      <c r="J54" s="31"/>
    </row>
    <row r="55" spans="10:10">
      <c r="J55" s="31"/>
    </row>
    <row r="56" spans="10:10">
      <c r="J56" s="31"/>
    </row>
    <row r="57" spans="10:10">
      <c r="J57" s="31"/>
    </row>
    <row r="58" spans="10:10">
      <c r="J58" s="31"/>
    </row>
    <row r="59" spans="10:10">
      <c r="J59" s="31"/>
    </row>
    <row r="60" spans="10:10">
      <c r="J60" s="31"/>
    </row>
    <row r="61" spans="10:10">
      <c r="J61" s="31"/>
    </row>
    <row r="62" spans="10:10">
      <c r="J62" s="31"/>
    </row>
    <row r="63" spans="10:10">
      <c r="J63" s="31"/>
    </row>
    <row r="64" spans="10:10">
      <c r="J64" s="31"/>
    </row>
    <row r="65" spans="10:10">
      <c r="J65" s="31"/>
    </row>
    <row r="66" spans="10:10">
      <c r="J66" s="31"/>
    </row>
    <row r="67" spans="10:10">
      <c r="J67" s="31"/>
    </row>
    <row r="68" spans="10:10">
      <c r="J68" s="31"/>
    </row>
    <row r="69" spans="10:10">
      <c r="J69" s="31"/>
    </row>
    <row r="70" spans="10:10">
      <c r="J70" s="31"/>
    </row>
    <row r="71" spans="10:10">
      <c r="J71" s="31"/>
    </row>
    <row r="72" spans="10:10">
      <c r="J72" s="31"/>
    </row>
    <row r="73" spans="10:10">
      <c r="J73" s="31"/>
    </row>
    <row r="74" spans="10:10">
      <c r="J74" s="31"/>
    </row>
    <row r="75" spans="10:10">
      <c r="J75" s="31"/>
    </row>
    <row r="76" spans="10:10">
      <c r="J76" s="31"/>
    </row>
    <row r="77" spans="10:10">
      <c r="J77" s="31"/>
    </row>
    <row r="78" spans="10:10">
      <c r="J78" s="31"/>
    </row>
    <row r="79" spans="10:10">
      <c r="J79" s="31"/>
    </row>
    <row r="80" spans="10:10">
      <c r="J80" s="31"/>
    </row>
    <row r="81" spans="10:10">
      <c r="J81" s="31"/>
    </row>
    <row r="82" spans="10:10">
      <c r="J82" s="31"/>
    </row>
    <row r="83" spans="10:10">
      <c r="J83" s="31"/>
    </row>
    <row r="84" spans="10:10">
      <c r="J84" s="31"/>
    </row>
    <row r="85" spans="10:10">
      <c r="J85" s="31"/>
    </row>
    <row r="86" spans="10:10">
      <c r="J86" s="31"/>
    </row>
    <row r="87" spans="10:10">
      <c r="J87" s="31"/>
    </row>
    <row r="88" spans="10:10">
      <c r="J88" s="31"/>
    </row>
    <row r="89" spans="10:10">
      <c r="J89" s="31"/>
    </row>
    <row r="90" spans="10:10">
      <c r="J90" s="31"/>
    </row>
    <row r="91" spans="10:10">
      <c r="J91" s="31"/>
    </row>
    <row r="92" spans="10:10">
      <c r="J92" s="31"/>
    </row>
    <row r="93" spans="10:10">
      <c r="J93" s="31"/>
    </row>
    <row r="94" spans="10:10">
      <c r="J94" s="31"/>
    </row>
    <row r="95" spans="10:10">
      <c r="J95" s="31"/>
    </row>
    <row r="96" spans="10:10">
      <c r="J96" s="31"/>
    </row>
    <row r="97" spans="10:10">
      <c r="J97" s="31"/>
    </row>
    <row r="98" spans="10:10">
      <c r="J98" s="31"/>
    </row>
    <row r="99" spans="10:10">
      <c r="J99" s="31"/>
    </row>
    <row r="100" spans="10:10">
      <c r="J100" s="31"/>
    </row>
    <row r="101" spans="10:10">
      <c r="J101" s="31"/>
    </row>
    <row r="102" spans="10:10">
      <c r="J102" s="31"/>
    </row>
    <row r="103" spans="10:10">
      <c r="J103" s="31"/>
    </row>
    <row r="104" spans="10:10">
      <c r="J104" s="31"/>
    </row>
    <row r="105" spans="10:10">
      <c r="J105" s="31"/>
    </row>
    <row r="106" spans="10:10">
      <c r="J106" s="31"/>
    </row>
    <row r="107" spans="10:10">
      <c r="J107" s="31"/>
    </row>
    <row r="108" spans="10:10">
      <c r="J108" s="31"/>
    </row>
    <row r="109" spans="10:10">
      <c r="J109" s="31"/>
    </row>
    <row r="110" spans="10:10">
      <c r="J110" s="31"/>
    </row>
    <row r="111" spans="10:10">
      <c r="J111" s="31"/>
    </row>
    <row r="112" spans="10:10">
      <c r="J112" s="31"/>
    </row>
    <row r="113" spans="10:10">
      <c r="J113" s="31"/>
    </row>
    <row r="114" spans="10:10">
      <c r="J114" s="31"/>
    </row>
    <row r="115" spans="10:10">
      <c r="J115" s="31"/>
    </row>
    <row r="116" spans="10:10">
      <c r="J116" s="31"/>
    </row>
    <row r="117" spans="10:10">
      <c r="J117" s="31"/>
    </row>
    <row r="118" spans="10:10">
      <c r="J118" s="31"/>
    </row>
    <row r="119" spans="10:10">
      <c r="J119" s="31"/>
    </row>
    <row r="120" spans="10:10">
      <c r="J120" s="31"/>
    </row>
    <row r="121" spans="10:10">
      <c r="J121" s="31"/>
    </row>
    <row r="122" spans="10:10">
      <c r="J122" s="31"/>
    </row>
    <row r="123" spans="10:10">
      <c r="J123" s="31"/>
    </row>
    <row r="124" spans="10:10">
      <c r="J124" s="31"/>
    </row>
    <row r="125" spans="10:10">
      <c r="J125" s="31"/>
    </row>
    <row r="126" spans="10:10">
      <c r="J126" s="31"/>
    </row>
    <row r="127" spans="10:10">
      <c r="J127" s="31"/>
    </row>
    <row r="128" spans="10:10">
      <c r="J128" s="31"/>
    </row>
    <row r="129" spans="10:10">
      <c r="J129" s="31"/>
    </row>
    <row r="130" spans="10:10">
      <c r="J130" s="31"/>
    </row>
    <row r="131" spans="10:10">
      <c r="J131" s="31"/>
    </row>
    <row r="132" spans="10:10">
      <c r="J132" s="31"/>
    </row>
    <row r="133" spans="10:10">
      <c r="J133" s="31"/>
    </row>
    <row r="134" spans="10:10">
      <c r="J134" s="31"/>
    </row>
    <row r="135" spans="10:10">
      <c r="J135" s="31"/>
    </row>
    <row r="136" spans="10:10">
      <c r="J136" s="31"/>
    </row>
    <row r="137" spans="10:10">
      <c r="J137" s="31"/>
    </row>
    <row r="138" spans="10:10">
      <c r="J138" s="31"/>
    </row>
    <row r="139" spans="10:10">
      <c r="J139" s="31"/>
    </row>
  </sheetData>
  <sortState xmlns:xlrd2="http://schemas.microsoft.com/office/spreadsheetml/2017/richdata2" ref="O1:O140">
    <sortCondition ref="O1:O1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N2"/>
  <sheetViews>
    <sheetView topLeftCell="M1" zoomScale="90" zoomScaleNormal="90" workbookViewId="0">
      <selection activeCell="Q16" sqref="Q16"/>
    </sheetView>
  </sheetViews>
  <sheetFormatPr defaultRowHeight="14.5"/>
  <cols>
    <col min="1" max="1" width="0" style="45" hidden="1" customWidth="1"/>
    <col min="2" max="2" width="18.1796875" style="45" hidden="1" customWidth="1"/>
    <col min="3" max="12" width="0" style="45" hidden="1" customWidth="1"/>
    <col min="13" max="13" width="20.08984375" customWidth="1"/>
    <col min="14" max="14" width="19.54296875" customWidth="1"/>
  </cols>
  <sheetData>
    <row r="1" spans="13:14">
      <c r="M1" s="32" t="s">
        <v>47</v>
      </c>
      <c r="N1" s="32" t="s">
        <v>48</v>
      </c>
    </row>
    <row r="2" spans="13:14">
      <c r="M2" s="54">
        <v>11059.067568966355</v>
      </c>
      <c r="N2" s="54">
        <v>1029.9684999999999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G2"/>
  <sheetViews>
    <sheetView topLeftCell="G1" workbookViewId="0">
      <selection activeCell="Q26" sqref="Q26"/>
    </sheetView>
  </sheetViews>
  <sheetFormatPr defaultRowHeight="14.5"/>
  <cols>
    <col min="1" max="5" width="0" style="45" hidden="1" customWidth="1"/>
    <col min="6" max="6" width="0" hidden="1" customWidth="1"/>
  </cols>
  <sheetData>
    <row r="1" spans="7:7">
      <c r="G1" s="32" t="s">
        <v>44</v>
      </c>
    </row>
    <row r="2" spans="7:7">
      <c r="G2" s="54">
        <v>6265.19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V2"/>
  <sheetViews>
    <sheetView topLeftCell="X1" workbookViewId="0">
      <selection activeCell="AL15" sqref="AL15"/>
    </sheetView>
  </sheetViews>
  <sheetFormatPr defaultRowHeight="14.5"/>
  <cols>
    <col min="1" max="23" width="0" hidden="1" customWidth="1"/>
    <col min="25" max="48" width="8.90625" bestFit="1" customWidth="1"/>
  </cols>
  <sheetData>
    <row r="1" spans="1:4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X1" s="58" t="s">
        <v>40</v>
      </c>
      <c r="Y1" s="57">
        <v>1</v>
      </c>
      <c r="Z1" s="57">
        <v>2</v>
      </c>
      <c r="AA1" s="57">
        <v>3</v>
      </c>
      <c r="AB1" s="57">
        <v>4</v>
      </c>
      <c r="AC1" s="57">
        <v>5</v>
      </c>
      <c r="AD1" s="57">
        <v>6</v>
      </c>
      <c r="AE1" s="57">
        <v>7</v>
      </c>
      <c r="AF1" s="57">
        <v>8</v>
      </c>
      <c r="AG1" s="57">
        <v>9</v>
      </c>
      <c r="AH1" s="57">
        <v>10</v>
      </c>
      <c r="AI1" s="57">
        <v>11</v>
      </c>
      <c r="AJ1" s="57">
        <v>12</v>
      </c>
      <c r="AK1" s="57">
        <v>13</v>
      </c>
      <c r="AL1" s="57">
        <v>14</v>
      </c>
      <c r="AM1" s="57">
        <v>15</v>
      </c>
      <c r="AN1" s="57">
        <v>16</v>
      </c>
      <c r="AO1" s="57">
        <v>17</v>
      </c>
      <c r="AP1" s="57">
        <v>18</v>
      </c>
      <c r="AQ1" s="57">
        <v>19</v>
      </c>
      <c r="AR1" s="57">
        <v>20</v>
      </c>
      <c r="AS1" s="57">
        <v>21</v>
      </c>
      <c r="AT1" s="57">
        <v>22</v>
      </c>
      <c r="AU1" s="57">
        <v>23</v>
      </c>
      <c r="AV1" s="57">
        <v>24</v>
      </c>
    </row>
    <row r="2" spans="1:48">
      <c r="X2" s="57" t="s">
        <v>41</v>
      </c>
      <c r="Y2" s="59">
        <v>27761</v>
      </c>
      <c r="Z2" s="59">
        <v>26250</v>
      </c>
      <c r="AA2" s="59">
        <v>25530</v>
      </c>
      <c r="AB2" s="59">
        <v>25595</v>
      </c>
      <c r="AC2" s="59">
        <v>26780</v>
      </c>
      <c r="AD2" s="59">
        <v>29181</v>
      </c>
      <c r="AE2" s="59">
        <v>30238</v>
      </c>
      <c r="AF2" s="59">
        <v>30494</v>
      </c>
      <c r="AG2" s="59">
        <v>31168</v>
      </c>
      <c r="AH2" s="59">
        <v>31992</v>
      </c>
      <c r="AI2" s="59">
        <v>33372</v>
      </c>
      <c r="AJ2" s="59">
        <v>34956</v>
      </c>
      <c r="AK2" s="59">
        <v>37794</v>
      </c>
      <c r="AL2" s="59">
        <v>40725</v>
      </c>
      <c r="AM2" s="59">
        <v>43577</v>
      </c>
      <c r="AN2" s="59">
        <v>45358</v>
      </c>
      <c r="AO2" s="59">
        <v>46760</v>
      </c>
      <c r="AP2" s="59">
        <v>47014</v>
      </c>
      <c r="AQ2" s="59">
        <v>47325</v>
      </c>
      <c r="AR2" s="59">
        <v>45899</v>
      </c>
      <c r="AS2" s="59">
        <v>42685</v>
      </c>
      <c r="AT2" s="59">
        <v>37978</v>
      </c>
      <c r="AU2" s="59">
        <v>34077</v>
      </c>
      <c r="AV2" s="59">
        <v>31179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5D313058BF49418FF3E070DD53E1AD" ma:contentTypeVersion="4" ma:contentTypeDescription="Create a new document." ma:contentTypeScope="" ma:versionID="02146af7c9623d2319625be940f34138">
  <xsd:schema xmlns:xsd="http://www.w3.org/2001/XMLSchema" xmlns:xs="http://www.w3.org/2001/XMLSchema" xmlns:p="http://schemas.microsoft.com/office/2006/metadata/properties" xmlns:ns2="1603340e-1b2d-4e1b-90f2-a4d8b718759b" targetNamespace="http://schemas.microsoft.com/office/2006/metadata/properties" ma:root="true" ma:fieldsID="dca44d06c327007937611769c256f04a" ns2:_="">
    <xsd:import namespace="1603340e-1b2d-4e1b-90f2-a4d8b7187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3340e-1b2d-4e1b-90f2-a4d8b7187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70D778-93AF-4327-A369-D8FC3665A6F1}">
  <ds:schemaRefs>
    <ds:schemaRef ds:uri="http://schemas.microsoft.com/office/2006/metadata/properties"/>
    <ds:schemaRef ds:uri="1603340e-1b2d-4e1b-90f2-a4d8b718759b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86EC29-9C92-42F2-B9AC-40D29BE7E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414BB-9DAB-4C45-BDC2-DA4EEDEDF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3340e-1b2d-4e1b-90f2-a4d8b7187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Final_Output</vt:lpstr>
      <vt:lpstr>Output</vt:lpstr>
      <vt:lpstr>Sep_Profiles</vt:lpstr>
      <vt:lpstr>Storage</vt:lpstr>
      <vt:lpstr>PSH</vt:lpstr>
      <vt:lpstr>Hydro</vt:lpstr>
      <vt:lpstr>Managed_load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Pappas</dc:creator>
  <cp:lastModifiedBy>Fellahi, Mounir</cp:lastModifiedBy>
  <dcterms:created xsi:type="dcterms:W3CDTF">2021-10-16T20:08:33Z</dcterms:created>
  <dcterms:modified xsi:type="dcterms:W3CDTF">2023-10-23T21:51:39Z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0x010100685D313058BF49418FF3E070DD53E1AD</vt:lpwstr>
  </property>
</Properties>
</file>