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filterPrivacy="1" defaultThemeVersion="166925"/>
  <xr:revisionPtr revIDLastSave="235" documentId="8_{AE179DA7-5BE9-47E0-B95F-84DE5A4D0FEE}" xr6:coauthVersionLast="47" xr6:coauthVersionMax="47" xr10:uidLastSave="{817D99A8-2C73-44A7-AC5B-7FEBF4E2665D}"/>
  <bookViews>
    <workbookView xWindow="-110" yWindow="-110" windowWidth="19420" windowHeight="11500" xr2:uid="{6AE01314-5FFA-4252-8345-1423CCE2B852}"/>
  </bookViews>
  <sheets>
    <sheet name="Table 1-1 Expense by FA" sheetId="1" r:id="rId1"/>
    <sheet name="Table 1-2 Capital by FA" sheetId="2" r:id="rId2"/>
    <sheet name="Table 2-1 GD Expense" sheetId="4" r:id="rId3"/>
    <sheet name="Table 2-2 GD Capital" sheetId="5" r:id="rId4"/>
    <sheet name="Table 2-7 GTS Expense" sheetId="6" r:id="rId5"/>
    <sheet name="Table 2-8 GTS Capital" sheetId="7" r:id="rId6"/>
    <sheet name="Table 3-1 Electric Expense" sheetId="3" r:id="rId7"/>
    <sheet name="Table 3-2 Electric Capital" sheetId="8" r:id="rId8"/>
    <sheet name="Table 4-1 EPP Expense" sheetId="9" r:id="rId9"/>
    <sheet name="Table 4-2 EPP Capital" sheetId="10" r:id="rId10"/>
    <sheet name="Table 4-5 Nuc Expense" sheetId="11" r:id="rId11"/>
    <sheet name="Table 4-6 Nuc Capital" sheetId="12" r:id="rId12"/>
    <sheet name="Table 4-11 PowerGen Expense" sheetId="13" r:id="rId13"/>
    <sheet name="Table 4-12 PowerGen Capital" sheetId="14" r:id="rId14"/>
    <sheet name="Table 5-1 Cust Expense" sheetId="15" r:id="rId15"/>
    <sheet name="Table 5-2 Cust Capital" sheetId="16" r:id="rId16"/>
    <sheet name="Table 6-1 SS-IT Expense" sheetId="17" r:id="rId17"/>
    <sheet name="Table 6-2 SS-IT Capital" sheetId="18" r:id="rId18"/>
    <sheet name="Table 7-1 HR Expense" sheetId="19" r:id="rId19"/>
    <sheet name="Table 7-2 HR Capital" sheetId="20" r:id="rId20"/>
    <sheet name="Table 8-1 Corp Service Expense" sheetId="21" r:id="rId21"/>
    <sheet name="Table 8-2 Corp Service Capital" sheetId="22" r:id="rId22"/>
    <sheet name="Table 9-1 Companywide Expense" sheetId="23" r:id="rId23"/>
  </sheets>
  <definedNames>
    <definedName name="_________L2" localSheetId="7" hidden="1">{"PI_Data",#N/A,TRUE,"P&amp;I Data"}</definedName>
    <definedName name="_________L2" hidden="1">{"PI_Data",#N/A,TRUE,"P&amp;I Data"}</definedName>
    <definedName name="_________m2" localSheetId="7" hidden="1">{"PI_Data",#N/A,TRUE,"P&amp;I Data"}</definedName>
    <definedName name="_________m2" hidden="1">{"PI_Data",#N/A,TRUE,"P&amp;I Data"}</definedName>
    <definedName name="________L2" localSheetId="7" hidden="1">{"PI_Data",#N/A,TRUE,"P&amp;I Data"}</definedName>
    <definedName name="________L2" hidden="1">{"PI_Data",#N/A,TRUE,"P&amp;I Data"}</definedName>
    <definedName name="________m2" localSheetId="7" hidden="1">{"PI_Data",#N/A,TRUE,"P&amp;I Data"}</definedName>
    <definedName name="________m2" hidden="1">{"PI_Data",#N/A,TRUE,"P&amp;I Data"}</definedName>
    <definedName name="________p2" localSheetId="7" hidden="1">{"PI_Data",#N/A,TRUE,"P&amp;I Data"}</definedName>
    <definedName name="________p2" hidden="1">{"PI_Data",#N/A,TRUE,"P&amp;I Data"}</definedName>
    <definedName name="________t2" localSheetId="7" hidden="1">{"PI_Data",#N/A,TRUE,"P&amp;I Data"}</definedName>
    <definedName name="________t2" hidden="1">{"PI_Data",#N/A,TRUE,"P&amp;I Data"}</definedName>
    <definedName name="_______L2" localSheetId="7" hidden="1">{"PI_Data",#N/A,TRUE,"P&amp;I Data"}</definedName>
    <definedName name="_______L2" hidden="1">{"PI_Data",#N/A,TRUE,"P&amp;I Data"}</definedName>
    <definedName name="_______m2" localSheetId="7" hidden="1">{"PI_Data",#N/A,TRUE,"P&amp;I Data"}</definedName>
    <definedName name="_______m2" hidden="1">{"PI_Data",#N/A,TRUE,"P&amp;I Data"}</definedName>
    <definedName name="_______p2" localSheetId="7" hidden="1">{"PI_Data",#N/A,TRUE,"P&amp;I Data"}</definedName>
    <definedName name="_______p2" hidden="1">{"PI_Data",#N/A,TRUE,"P&amp;I Data"}</definedName>
    <definedName name="_______t2" localSheetId="7" hidden="1">{"PI_Data",#N/A,TRUE,"P&amp;I Data"}</definedName>
    <definedName name="_______t2" hidden="1">{"PI_Data",#N/A,TRUE,"P&amp;I Data"}</definedName>
    <definedName name="______L2" localSheetId="7" hidden="1">{"PI_Data",#N/A,TRUE,"P&amp;I Data"}</definedName>
    <definedName name="______L2" hidden="1">{"PI_Data",#N/A,TRUE,"P&amp;I Data"}</definedName>
    <definedName name="______m2" localSheetId="7" hidden="1">{"PI_Data",#N/A,TRUE,"P&amp;I Data"}</definedName>
    <definedName name="______m2" hidden="1">{"PI_Data",#N/A,TRUE,"P&amp;I Data"}</definedName>
    <definedName name="______p2" localSheetId="7" hidden="1">{"PI_Data",#N/A,TRUE,"P&amp;I Data"}</definedName>
    <definedName name="______p2" hidden="1">{"PI_Data",#N/A,TRUE,"P&amp;I Data"}</definedName>
    <definedName name="______t2" localSheetId="7" hidden="1">{"PI_Data",#N/A,TRUE,"P&amp;I Data"}</definedName>
    <definedName name="______t2" hidden="1">{"PI_Data",#N/A,TRUE,"P&amp;I Data"}</definedName>
    <definedName name="_____L2" localSheetId="7" hidden="1">{"PI_Data",#N/A,TRUE,"P&amp;I Data"}</definedName>
    <definedName name="_____L2" hidden="1">{"PI_Data",#N/A,TRUE,"P&amp;I Data"}</definedName>
    <definedName name="_____m2" localSheetId="7" hidden="1">{"PI_Data",#N/A,TRUE,"P&amp;I Data"}</definedName>
    <definedName name="_____m2" hidden="1">{"PI_Data",#N/A,TRUE,"P&amp;I Data"}</definedName>
    <definedName name="_____p2" localSheetId="7" hidden="1">{"PI_Data",#N/A,TRUE,"P&amp;I Data"}</definedName>
    <definedName name="_____p2" hidden="1">{"PI_Data",#N/A,TRUE,"P&amp;I Data"}</definedName>
    <definedName name="_____t2" localSheetId="7" hidden="1">{"PI_Data",#N/A,TRUE,"P&amp;I Data"}</definedName>
    <definedName name="_____t2" hidden="1">{"PI_Data",#N/A,TRUE,"P&amp;I Data"}</definedName>
    <definedName name="____L2" localSheetId="7" hidden="1">{"PI_Data",#N/A,TRUE,"P&amp;I Data"}</definedName>
    <definedName name="____L2" hidden="1">{"PI_Data",#N/A,TRUE,"P&amp;I Data"}</definedName>
    <definedName name="____m2" localSheetId="7" hidden="1">{"PI_Data",#N/A,TRUE,"P&amp;I Data"}</definedName>
    <definedName name="____m2" hidden="1">{"PI_Data",#N/A,TRUE,"P&amp;I Data"}</definedName>
    <definedName name="____p2" localSheetId="7" hidden="1">{"PI_Data",#N/A,TRUE,"P&amp;I Data"}</definedName>
    <definedName name="____p2" hidden="1">{"PI_Data",#N/A,TRUE,"P&amp;I Data"}</definedName>
    <definedName name="____t2" localSheetId="7" hidden="1">{"PI_Data",#N/A,TRUE,"P&amp;I Data"}</definedName>
    <definedName name="____t2" hidden="1">{"PI_Data",#N/A,TRUE,"P&amp;I Data"}</definedName>
    <definedName name="___huh2" localSheetId="7" hidden="1">{#N/A,#N/A,FALSE,"Dist Rev at PR ";#N/A,#N/A,FALSE,"Spec";#N/A,#N/A,FALSE,"Res";#N/A,#N/A,FALSE,"Small L&amp;P";#N/A,#N/A,FALSE,"Medium L&amp;P";#N/A,#N/A,FALSE,"E-19";#N/A,#N/A,FALSE,"E-20";#N/A,#N/A,FALSE,"Strtlts &amp; Standby";#N/A,#N/A,FALSE,"A-RTP";#N/A,#N/A,FALSE,"2003mixeduse"}</definedName>
    <definedName name="___huh2" hidden="1">{#N/A,#N/A,FALSE,"Dist Rev at PR ";#N/A,#N/A,FALSE,"Spec";#N/A,#N/A,FALSE,"Res";#N/A,#N/A,FALSE,"Small L&amp;P";#N/A,#N/A,FALSE,"Medium L&amp;P";#N/A,#N/A,FALSE,"E-19";#N/A,#N/A,FALSE,"E-20";#N/A,#N/A,FALSE,"Strtlts &amp; Standby";#N/A,#N/A,FALSE,"A-RTP";#N/A,#N/A,FALSE,"2003mixeduse"}</definedName>
    <definedName name="___L2" localSheetId="7" hidden="1">{"PI_Data",#N/A,TRUE,"P&amp;I Data"}</definedName>
    <definedName name="___L2" hidden="1">{"PI_Data",#N/A,TRUE,"P&amp;I Data"}</definedName>
    <definedName name="___m2" localSheetId="7" hidden="1">{"PI_Data",#N/A,TRUE,"P&amp;I Data"}</definedName>
    <definedName name="___m2" hidden="1">{"PI_Data",#N/A,TRUE,"P&amp;I Data"}</definedName>
    <definedName name="___p2" localSheetId="7" hidden="1">{"PI_Data",#N/A,TRUE,"P&amp;I Data"}</definedName>
    <definedName name="___p2" hidden="1">{"PI_Data",#N/A,TRUE,"P&amp;I Data"}</definedName>
    <definedName name="___t2" localSheetId="7" hidden="1">{"PI_Data",#N/A,TRUE,"P&amp;I Data"}</definedName>
    <definedName name="___t2" hidden="1">{"PI_Data",#N/A,TRUE,"P&amp;I Data"}</definedName>
    <definedName name="__12__123Graph_AChart_1A" hidden="1">#REF!</definedName>
    <definedName name="__123Graph_ATRAIN" hidden="1">#REF!</definedName>
    <definedName name="__123Graph_BTRAIN" hidden="1">#REF!</definedName>
    <definedName name="__123Graph_CTRAIN" hidden="1">#REF!</definedName>
    <definedName name="__123Graph_DTRAIN" hidden="1">#REF!</definedName>
    <definedName name="__123Graph_ETRAIN" hidden="1">#REF!</definedName>
    <definedName name="__123Graph_XTRAIN" hidden="1">#REF!</definedName>
    <definedName name="__7_0_Table2_" hidden="1">#REF!</definedName>
    <definedName name="__8_0_Table2_" hidden="1">#REF!</definedName>
    <definedName name="__9_0_Table2_" hidden="1">#REF!</definedName>
    <definedName name="__a1" localSheetId="2" hidden="1">{#N/A,#N/A,FALSE,"Synth";"parc_DC",#N/A,FALSE,"parc";#N/A,#N/A,FALSE,"CA prest";#N/A,#N/A,FALSE,"Ratio CA";#N/A,#N/A,FALSE,"Trafic";"CR_GSM_acté_DC",#N/A,FALSE,"CR GSM_acté";#N/A,#N/A,FALSE,"Abonnés";#N/A,#N/A,FALSE,"Créances";#N/A,#N/A,FALSE,"Effectifs"}</definedName>
    <definedName name="__a1" localSheetId="3" hidden="1">{#N/A,#N/A,FALSE,"Synth";"parc_DC",#N/A,FALSE,"parc";#N/A,#N/A,FALSE,"CA prest";#N/A,#N/A,FALSE,"Ratio CA";#N/A,#N/A,FALSE,"Trafic";"CR_GSM_acté_DC",#N/A,FALSE,"CR GSM_acté";#N/A,#N/A,FALSE,"Abonnés";#N/A,#N/A,FALSE,"Créances";#N/A,#N/A,FALSE,"Effectifs"}</definedName>
    <definedName name="__a1" localSheetId="4" hidden="1">{#N/A,#N/A,FALSE,"Synth";"parc_DC",#N/A,FALSE,"parc";#N/A,#N/A,FALSE,"CA prest";#N/A,#N/A,FALSE,"Ratio CA";#N/A,#N/A,FALSE,"Trafic";"CR_GSM_acté_DC",#N/A,FALSE,"CR GSM_acté";#N/A,#N/A,FALSE,"Abonnés";#N/A,#N/A,FALSE,"Créances";#N/A,#N/A,FALSE,"Effectifs"}</definedName>
    <definedName name="__a1" localSheetId="5" hidden="1">{#N/A,#N/A,FALSE,"Synth";"parc_DC",#N/A,FALSE,"parc";#N/A,#N/A,FALSE,"CA prest";#N/A,#N/A,FALSE,"Ratio CA";#N/A,#N/A,FALSE,"Trafic";"CR_GSM_acté_DC",#N/A,FALSE,"CR GSM_acté";#N/A,#N/A,FALSE,"Abonnés";#N/A,#N/A,FALSE,"Créances";#N/A,#N/A,FALSE,"Effectifs"}</definedName>
    <definedName name="__a1" localSheetId="7" hidden="1">{#N/A,#N/A,FALSE,"Synth";"parc_DC",#N/A,FALSE,"parc";#N/A,#N/A,FALSE,"CA prest";#N/A,#N/A,FALSE,"Ratio CA";#N/A,#N/A,FALSE,"Trafic";"CR_GSM_acté_DC",#N/A,FALSE,"CR GSM_acté";#N/A,#N/A,FALSE,"Abonnés";#N/A,#N/A,FALSE,"Créances";#N/A,#N/A,FALSE,"Effectifs"}</definedName>
    <definedName name="__a1" localSheetId="8" hidden="1">{#N/A,#N/A,FALSE,"Synth";"parc_DC",#N/A,FALSE,"parc";#N/A,#N/A,FALSE,"CA prest";#N/A,#N/A,FALSE,"Ratio CA";#N/A,#N/A,FALSE,"Trafic";"CR_GSM_acté_DC",#N/A,FALSE,"CR GSM_acté";#N/A,#N/A,FALSE,"Abonnés";#N/A,#N/A,FALSE,"Créances";#N/A,#N/A,FALSE,"Effectifs"}</definedName>
    <definedName name="__a1" localSheetId="12" hidden="1">{#N/A,#N/A,FALSE,"Synth";"parc_DC",#N/A,FALSE,"parc";#N/A,#N/A,FALSE,"CA prest";#N/A,#N/A,FALSE,"Ratio CA";#N/A,#N/A,FALSE,"Trafic";"CR_GSM_acté_DC",#N/A,FALSE,"CR GSM_acté";#N/A,#N/A,FALSE,"Abonnés";#N/A,#N/A,FALSE,"Créances";#N/A,#N/A,FALSE,"Effectifs"}</definedName>
    <definedName name="__a1" localSheetId="13" hidden="1">{#N/A,#N/A,FALSE,"Synth";"parc_DC",#N/A,FALSE,"parc";#N/A,#N/A,FALSE,"CA prest";#N/A,#N/A,FALSE,"Ratio CA";#N/A,#N/A,FALSE,"Trafic";"CR_GSM_acté_DC",#N/A,FALSE,"CR GSM_acté";#N/A,#N/A,FALSE,"Abonnés";#N/A,#N/A,FALSE,"Créances";#N/A,#N/A,FALSE,"Effectifs"}</definedName>
    <definedName name="__a1" localSheetId="9" hidden="1">{#N/A,#N/A,FALSE,"Synth";"parc_DC",#N/A,FALSE,"parc";#N/A,#N/A,FALSE,"CA prest";#N/A,#N/A,FALSE,"Ratio CA";#N/A,#N/A,FALSE,"Trafic";"CR_GSM_acté_DC",#N/A,FALSE,"CR GSM_acté";#N/A,#N/A,FALSE,"Abonnés";#N/A,#N/A,FALSE,"Créances";#N/A,#N/A,FALSE,"Effectifs"}</definedName>
    <definedName name="__a1" localSheetId="10" hidden="1">{#N/A,#N/A,FALSE,"Synth";"parc_DC",#N/A,FALSE,"parc";#N/A,#N/A,FALSE,"CA prest";#N/A,#N/A,FALSE,"Ratio CA";#N/A,#N/A,FALSE,"Trafic";"CR_GSM_acté_DC",#N/A,FALSE,"CR GSM_acté";#N/A,#N/A,FALSE,"Abonnés";#N/A,#N/A,FALSE,"Créances";#N/A,#N/A,FALSE,"Effectifs"}</definedName>
    <definedName name="__a1" localSheetId="11" hidden="1">{#N/A,#N/A,FALSE,"Synth";"parc_DC",#N/A,FALSE,"parc";#N/A,#N/A,FALSE,"CA prest";#N/A,#N/A,FALSE,"Ratio CA";#N/A,#N/A,FALSE,"Trafic";"CR_GSM_acté_DC",#N/A,FALSE,"CR GSM_acté";#N/A,#N/A,FALSE,"Abonnés";#N/A,#N/A,FALSE,"Créances";#N/A,#N/A,FALSE,"Effectifs"}</definedName>
    <definedName name="__a1" localSheetId="14" hidden="1">{#N/A,#N/A,FALSE,"Synth";"parc_DC",#N/A,FALSE,"parc";#N/A,#N/A,FALSE,"CA prest";#N/A,#N/A,FALSE,"Ratio CA";#N/A,#N/A,FALSE,"Trafic";"CR_GSM_acté_DC",#N/A,FALSE,"CR GSM_acté";#N/A,#N/A,FALSE,"Abonnés";#N/A,#N/A,FALSE,"Créances";#N/A,#N/A,FALSE,"Effectifs"}</definedName>
    <definedName name="__a1" localSheetId="15" hidden="1">{#N/A,#N/A,FALSE,"Synth";"parc_DC",#N/A,FALSE,"parc";#N/A,#N/A,FALSE,"CA prest";#N/A,#N/A,FALSE,"Ratio CA";#N/A,#N/A,FALSE,"Trafic";"CR_GSM_acté_DC",#N/A,FALSE,"CR GSM_acté";#N/A,#N/A,FALSE,"Abonnés";#N/A,#N/A,FALSE,"Créances";#N/A,#N/A,FALSE,"Effectifs"}</definedName>
    <definedName name="__a1" localSheetId="16" hidden="1">{#N/A,#N/A,FALSE,"Synth";"parc_DC",#N/A,FALSE,"parc";#N/A,#N/A,FALSE,"CA prest";#N/A,#N/A,FALSE,"Ratio CA";#N/A,#N/A,FALSE,"Trafic";"CR_GSM_acté_DC",#N/A,FALSE,"CR GSM_acté";#N/A,#N/A,FALSE,"Abonnés";#N/A,#N/A,FALSE,"Créances";#N/A,#N/A,FALSE,"Effectifs"}</definedName>
    <definedName name="__a1" localSheetId="17" hidden="1">{#N/A,#N/A,FALSE,"Synth";"parc_DC",#N/A,FALSE,"parc";#N/A,#N/A,FALSE,"CA prest";#N/A,#N/A,FALSE,"Ratio CA";#N/A,#N/A,FALSE,"Trafic";"CR_GSM_acté_DC",#N/A,FALSE,"CR GSM_acté";#N/A,#N/A,FALSE,"Abonnés";#N/A,#N/A,FALSE,"Créances";#N/A,#N/A,FALSE,"Effectifs"}</definedName>
    <definedName name="__a1" localSheetId="18" hidden="1">{#N/A,#N/A,FALSE,"Synth";"parc_DC",#N/A,FALSE,"parc";#N/A,#N/A,FALSE,"CA prest";#N/A,#N/A,FALSE,"Ratio CA";#N/A,#N/A,FALSE,"Trafic";"CR_GSM_acté_DC",#N/A,FALSE,"CR GSM_acté";#N/A,#N/A,FALSE,"Abonnés";#N/A,#N/A,FALSE,"Créances";#N/A,#N/A,FALSE,"Effectifs"}</definedName>
    <definedName name="__a1" localSheetId="19" hidden="1">{#N/A,#N/A,FALSE,"Synth";"parc_DC",#N/A,FALSE,"parc";#N/A,#N/A,FALSE,"CA prest";#N/A,#N/A,FALSE,"Ratio CA";#N/A,#N/A,FALSE,"Trafic";"CR_GSM_acté_DC",#N/A,FALSE,"CR GSM_acté";#N/A,#N/A,FALSE,"Abonnés";#N/A,#N/A,FALSE,"Créances";#N/A,#N/A,FALSE,"Effectifs"}</definedName>
    <definedName name="__a1" hidden="1">{#N/A,#N/A,FALSE,"Synth";"parc_DC",#N/A,FALSE,"parc";#N/A,#N/A,FALSE,"CA prest";#N/A,#N/A,FALSE,"Ratio CA";#N/A,#N/A,FALSE,"Trafic";"CR_GSM_acté_DC",#N/A,FALSE,"CR GSM_acté";#N/A,#N/A,FALSE,"Abonnés";#N/A,#N/A,FALSE,"Créances";#N/A,#N/A,FALSE,"Effectifs"}</definedName>
    <definedName name="__FDS_HYPERLINK_TOGGLE_STATE__" hidden="1">"ON"</definedName>
    <definedName name="__foo2" localSheetId="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localSheetId="3"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localSheetId="4"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localSheetId="5"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localSheetId="7"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localSheetId="8"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localSheetId="1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localSheetId="13"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localSheetId="9"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localSheetId="10"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localSheetId="11"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localSheetId="14"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localSheetId="15"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localSheetId="16"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localSheetId="17"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localSheetId="18"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localSheetId="19"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_foo3" localSheetId="2" hidden="1">{#N/A,#N/A,FALSE,"Res - Unadj";#N/A,#N/A,FALSE,"Small L&amp;P";#N/A,#N/A,FALSE,"Medium L&amp;P";#N/A,#N/A,FALSE,"E-19";#N/A,#N/A,FALSE,"E-20";#N/A,#N/A,FALSE,"A-RTP";#N/A,#N/A,FALSE,"Strtlts &amp; Standby";#N/A,#N/A,FALSE,"AG";#N/A,#N/A,FALSE,"2001mixeduse"}</definedName>
    <definedName name="__foo3" localSheetId="3" hidden="1">{#N/A,#N/A,FALSE,"Res - Unadj";#N/A,#N/A,FALSE,"Small L&amp;P";#N/A,#N/A,FALSE,"Medium L&amp;P";#N/A,#N/A,FALSE,"E-19";#N/A,#N/A,FALSE,"E-20";#N/A,#N/A,FALSE,"A-RTP";#N/A,#N/A,FALSE,"Strtlts &amp; Standby";#N/A,#N/A,FALSE,"AG";#N/A,#N/A,FALSE,"2001mixeduse"}</definedName>
    <definedName name="__foo3" localSheetId="4" hidden="1">{#N/A,#N/A,FALSE,"Res - Unadj";#N/A,#N/A,FALSE,"Small L&amp;P";#N/A,#N/A,FALSE,"Medium L&amp;P";#N/A,#N/A,FALSE,"E-19";#N/A,#N/A,FALSE,"E-20";#N/A,#N/A,FALSE,"A-RTP";#N/A,#N/A,FALSE,"Strtlts &amp; Standby";#N/A,#N/A,FALSE,"AG";#N/A,#N/A,FALSE,"2001mixeduse"}</definedName>
    <definedName name="__foo3" localSheetId="5" hidden="1">{#N/A,#N/A,FALSE,"Res - Unadj";#N/A,#N/A,FALSE,"Small L&amp;P";#N/A,#N/A,FALSE,"Medium L&amp;P";#N/A,#N/A,FALSE,"E-19";#N/A,#N/A,FALSE,"E-20";#N/A,#N/A,FALSE,"A-RTP";#N/A,#N/A,FALSE,"Strtlts &amp; Standby";#N/A,#N/A,FALSE,"AG";#N/A,#N/A,FALSE,"2001mixeduse"}</definedName>
    <definedName name="__foo3" localSheetId="7" hidden="1">{#N/A,#N/A,FALSE,"Res - Unadj";#N/A,#N/A,FALSE,"Small L&amp;P";#N/A,#N/A,FALSE,"Medium L&amp;P";#N/A,#N/A,FALSE,"E-19";#N/A,#N/A,FALSE,"E-20";#N/A,#N/A,FALSE,"A-RTP";#N/A,#N/A,FALSE,"Strtlts &amp; Standby";#N/A,#N/A,FALSE,"AG";#N/A,#N/A,FALSE,"2001mixeduse"}</definedName>
    <definedName name="__foo3" localSheetId="8" hidden="1">{#N/A,#N/A,FALSE,"Res - Unadj";#N/A,#N/A,FALSE,"Small L&amp;P";#N/A,#N/A,FALSE,"Medium L&amp;P";#N/A,#N/A,FALSE,"E-19";#N/A,#N/A,FALSE,"E-20";#N/A,#N/A,FALSE,"A-RTP";#N/A,#N/A,FALSE,"Strtlts &amp; Standby";#N/A,#N/A,FALSE,"AG";#N/A,#N/A,FALSE,"2001mixeduse"}</definedName>
    <definedName name="__foo3" localSheetId="12" hidden="1">{#N/A,#N/A,FALSE,"Res - Unadj";#N/A,#N/A,FALSE,"Small L&amp;P";#N/A,#N/A,FALSE,"Medium L&amp;P";#N/A,#N/A,FALSE,"E-19";#N/A,#N/A,FALSE,"E-20";#N/A,#N/A,FALSE,"A-RTP";#N/A,#N/A,FALSE,"Strtlts &amp; Standby";#N/A,#N/A,FALSE,"AG";#N/A,#N/A,FALSE,"2001mixeduse"}</definedName>
    <definedName name="__foo3" localSheetId="13" hidden="1">{#N/A,#N/A,FALSE,"Res - Unadj";#N/A,#N/A,FALSE,"Small L&amp;P";#N/A,#N/A,FALSE,"Medium L&amp;P";#N/A,#N/A,FALSE,"E-19";#N/A,#N/A,FALSE,"E-20";#N/A,#N/A,FALSE,"A-RTP";#N/A,#N/A,FALSE,"Strtlts &amp; Standby";#N/A,#N/A,FALSE,"AG";#N/A,#N/A,FALSE,"2001mixeduse"}</definedName>
    <definedName name="__foo3" localSheetId="9" hidden="1">{#N/A,#N/A,FALSE,"Res - Unadj";#N/A,#N/A,FALSE,"Small L&amp;P";#N/A,#N/A,FALSE,"Medium L&amp;P";#N/A,#N/A,FALSE,"E-19";#N/A,#N/A,FALSE,"E-20";#N/A,#N/A,FALSE,"A-RTP";#N/A,#N/A,FALSE,"Strtlts &amp; Standby";#N/A,#N/A,FALSE,"AG";#N/A,#N/A,FALSE,"2001mixeduse"}</definedName>
    <definedName name="__foo3" localSheetId="10" hidden="1">{#N/A,#N/A,FALSE,"Res - Unadj";#N/A,#N/A,FALSE,"Small L&amp;P";#N/A,#N/A,FALSE,"Medium L&amp;P";#N/A,#N/A,FALSE,"E-19";#N/A,#N/A,FALSE,"E-20";#N/A,#N/A,FALSE,"A-RTP";#N/A,#N/A,FALSE,"Strtlts &amp; Standby";#N/A,#N/A,FALSE,"AG";#N/A,#N/A,FALSE,"2001mixeduse"}</definedName>
    <definedName name="__foo3" localSheetId="11" hidden="1">{#N/A,#N/A,FALSE,"Res - Unadj";#N/A,#N/A,FALSE,"Small L&amp;P";#N/A,#N/A,FALSE,"Medium L&amp;P";#N/A,#N/A,FALSE,"E-19";#N/A,#N/A,FALSE,"E-20";#N/A,#N/A,FALSE,"A-RTP";#N/A,#N/A,FALSE,"Strtlts &amp; Standby";#N/A,#N/A,FALSE,"AG";#N/A,#N/A,FALSE,"2001mixeduse"}</definedName>
    <definedName name="__foo3" localSheetId="14" hidden="1">{#N/A,#N/A,FALSE,"Res - Unadj";#N/A,#N/A,FALSE,"Small L&amp;P";#N/A,#N/A,FALSE,"Medium L&amp;P";#N/A,#N/A,FALSE,"E-19";#N/A,#N/A,FALSE,"E-20";#N/A,#N/A,FALSE,"A-RTP";#N/A,#N/A,FALSE,"Strtlts &amp; Standby";#N/A,#N/A,FALSE,"AG";#N/A,#N/A,FALSE,"2001mixeduse"}</definedName>
    <definedName name="__foo3" localSheetId="15" hidden="1">{#N/A,#N/A,FALSE,"Res - Unadj";#N/A,#N/A,FALSE,"Small L&amp;P";#N/A,#N/A,FALSE,"Medium L&amp;P";#N/A,#N/A,FALSE,"E-19";#N/A,#N/A,FALSE,"E-20";#N/A,#N/A,FALSE,"A-RTP";#N/A,#N/A,FALSE,"Strtlts &amp; Standby";#N/A,#N/A,FALSE,"AG";#N/A,#N/A,FALSE,"2001mixeduse"}</definedName>
    <definedName name="__foo3" localSheetId="16" hidden="1">{#N/A,#N/A,FALSE,"Res - Unadj";#N/A,#N/A,FALSE,"Small L&amp;P";#N/A,#N/A,FALSE,"Medium L&amp;P";#N/A,#N/A,FALSE,"E-19";#N/A,#N/A,FALSE,"E-20";#N/A,#N/A,FALSE,"A-RTP";#N/A,#N/A,FALSE,"Strtlts &amp; Standby";#N/A,#N/A,FALSE,"AG";#N/A,#N/A,FALSE,"2001mixeduse"}</definedName>
    <definedName name="__foo3" localSheetId="17" hidden="1">{#N/A,#N/A,FALSE,"Res - Unadj";#N/A,#N/A,FALSE,"Small L&amp;P";#N/A,#N/A,FALSE,"Medium L&amp;P";#N/A,#N/A,FALSE,"E-19";#N/A,#N/A,FALSE,"E-20";#N/A,#N/A,FALSE,"A-RTP";#N/A,#N/A,FALSE,"Strtlts &amp; Standby";#N/A,#N/A,FALSE,"AG";#N/A,#N/A,FALSE,"2001mixeduse"}</definedName>
    <definedName name="__foo3" localSheetId="18" hidden="1">{#N/A,#N/A,FALSE,"Res - Unadj";#N/A,#N/A,FALSE,"Small L&amp;P";#N/A,#N/A,FALSE,"Medium L&amp;P";#N/A,#N/A,FALSE,"E-19";#N/A,#N/A,FALSE,"E-20";#N/A,#N/A,FALSE,"A-RTP";#N/A,#N/A,FALSE,"Strtlts &amp; Standby";#N/A,#N/A,FALSE,"AG";#N/A,#N/A,FALSE,"2001mixeduse"}</definedName>
    <definedName name="__foo3" localSheetId="19" hidden="1">{#N/A,#N/A,FALSE,"Res - Unadj";#N/A,#N/A,FALSE,"Small L&amp;P";#N/A,#N/A,FALSE,"Medium L&amp;P";#N/A,#N/A,FALSE,"E-19";#N/A,#N/A,FALSE,"E-20";#N/A,#N/A,FALSE,"A-RTP";#N/A,#N/A,FALSE,"Strtlts &amp; Standby";#N/A,#N/A,FALSE,"AG";#N/A,#N/A,FALSE,"2001mixeduse"}</definedName>
    <definedName name="__foo3" hidden="1">{#N/A,#N/A,FALSE,"Res - Unadj";#N/A,#N/A,FALSE,"Small L&amp;P";#N/A,#N/A,FALSE,"Medium L&amp;P";#N/A,#N/A,FALSE,"E-19";#N/A,#N/A,FALSE,"E-20";#N/A,#N/A,FALSE,"A-RTP";#N/A,#N/A,FALSE,"Strtlts &amp; Standby";#N/A,#N/A,FALSE,"AG";#N/A,#N/A,FALSE,"2001mixeduse"}</definedName>
    <definedName name="__L2" localSheetId="7" hidden="1">{"PI_Data",#N/A,TRUE,"P&amp;I Data"}</definedName>
    <definedName name="__L2" hidden="1">{"PI_Data",#N/A,TRUE,"P&amp;I Data"}</definedName>
    <definedName name="__m2" localSheetId="7" hidden="1">{"PI_Data",#N/A,TRUE,"P&amp;I Data"}</definedName>
    <definedName name="__m2" hidden="1">{"PI_Data",#N/A,TRUE,"P&amp;I Data"}</definedName>
    <definedName name="__p2" localSheetId="7" hidden="1">{"PI_Data",#N/A,TRUE,"P&amp;I Data"}</definedName>
    <definedName name="__p2" hidden="1">{"PI_Data",#N/A,TRUE,"P&amp;I Data"}</definedName>
    <definedName name="__t2" localSheetId="7" hidden="1">{"PI_Data",#N/A,TRUE,"P&amp;I Data"}</definedName>
    <definedName name="__t2" hidden="1">{"PI_Data",#N/A,TRUE,"P&amp;I Data"}</definedName>
    <definedName name="_11__123Graph_AChart_2A" hidden="1">#REF!</definedName>
    <definedName name="_12__123Graph_AChart_1A" hidden="1">#REF!</definedName>
    <definedName name="_15__123Graph_AChart_2A" hidden="1">#REF!</definedName>
    <definedName name="_15__123Graph_AGROSS_MARGINS" hidden="1">#REF!</definedName>
    <definedName name="_17__123Graph_AChart_2A" hidden="1">#REF!</definedName>
    <definedName name="_17__123Graph_AGROSS_MARGINS" hidden="1">#REF!</definedName>
    <definedName name="_18__123Graph_AGROWTH_REVS_A" hidden="1">#REF!</definedName>
    <definedName name="_19__123Graph_AGROWTH_REVS_B" hidden="1">#REF!</definedName>
    <definedName name="_21__123Graph_AGROSS_MARGINS" hidden="1">#REF!</definedName>
    <definedName name="_21__123Graph_AGROWTH_REVS_B" hidden="1">#REF!</definedName>
    <definedName name="_24__123Graph_AGROWTH_REVS_A" hidden="1">#REF!</definedName>
    <definedName name="_24__123Graph_BGROSS_MARGINS" hidden="1">#REF!</definedName>
    <definedName name="_25__123Graph_BGROWTH_REVS_A" hidden="1">#REF!</definedName>
    <definedName name="_26__123Graph_BGROWTH_REVS_B" hidden="1">#REF!</definedName>
    <definedName name="_27__123Graph_AGROWTH_REVS_B" hidden="1">#REF!</definedName>
    <definedName name="_3_0_Table2_" hidden="1">#REF!</definedName>
    <definedName name="_30__123Graph_BGROSS_MARGINS" hidden="1">#REF!</definedName>
    <definedName name="_31__123Graph_CGROWTH_REVS_A" hidden="1">#REF!</definedName>
    <definedName name="_32__123Graph_CGROWTH_REVS_B" hidden="1">#REF!</definedName>
    <definedName name="_33__123Graph_BGROWTH_REVS_A" hidden="1">#REF!</definedName>
    <definedName name="_34__123Graph_DGROWTH_REVS_A" hidden="1">#REF!</definedName>
    <definedName name="_35__123Graph_DGROWTH_REVS_B" hidden="1">#REF!</definedName>
    <definedName name="_36__123Graph_BGROSS_MARGINS" hidden="1">#REF!</definedName>
    <definedName name="_36__123Graph_BGROWTH_REVS_B" hidden="1">#REF!</definedName>
    <definedName name="_37__123Graph_XChart_1A" hidden="1">#REF!</definedName>
    <definedName name="_38__123Graph_XChart_2A" hidden="1">#REF!</definedName>
    <definedName name="_39__123Graph_BGROWTH_REVS_A" hidden="1">#REF!</definedName>
    <definedName name="_42__123Graph_BGROWTH_REVS_B" hidden="1">#REF!</definedName>
    <definedName name="_43__123Graph_CGROWTH_REVS_A" hidden="1">#REF!</definedName>
    <definedName name="_46__123Graph_CGROWTH_REVS_B" hidden="1">#REF!</definedName>
    <definedName name="_46_0_S" hidden="1">#REF!</definedName>
    <definedName name="_47_0_S" hidden="1">#REF!</definedName>
    <definedName name="_48_0_S" hidden="1">#REF!</definedName>
    <definedName name="_49__123Graph_CGROWTH_REVS_A" hidden="1">#REF!</definedName>
    <definedName name="_50__123Graph_DGROWTH_REVS_A" hidden="1">#REF!</definedName>
    <definedName name="_52__123Graph_CGROWTH_REVS_B" hidden="1">#REF!</definedName>
    <definedName name="_53__123Graph_DGROWTH_REVS_B" hidden="1">#REF!</definedName>
    <definedName name="_55__123Graph_XChart_1A" hidden="1">#REF!</definedName>
    <definedName name="_55_0_Table2_" hidden="1">#REF!</definedName>
    <definedName name="_56__123Graph_DGROWTH_REVS_A" hidden="1">#REF!</definedName>
    <definedName name="_56__123Graph_XChart_2A" hidden="1">#REF!</definedName>
    <definedName name="_56_0_Table2_" hidden="1">#REF!</definedName>
    <definedName name="_57_0_Table2_" hidden="1">#REF!</definedName>
    <definedName name="_59__123Graph_DGROWTH_REVS_B" hidden="1">#REF!</definedName>
    <definedName name="_6__123Graph_AChart_1A" hidden="1">#REF!</definedName>
    <definedName name="_60_0_S" hidden="1">#REF!</definedName>
    <definedName name="_61__123Graph_XChart_1A" hidden="1">#REF!</definedName>
    <definedName name="_62__123Graph_XChart_2A" hidden="1">#REF!</definedName>
    <definedName name="_63_0_Table2_" hidden="1">#REF!</definedName>
    <definedName name="_64_0_Table2_" hidden="1">#REF!</definedName>
    <definedName name="_65_0_Table2_" hidden="1">#REF!</definedName>
    <definedName name="_66_0_Table2_" hidden="1">#REF!</definedName>
    <definedName name="_7_0_Table2_" hidden="1">#REF!</definedName>
    <definedName name="_70_0_S" hidden="1">#REF!</definedName>
    <definedName name="_71_0_S" hidden="1">#REF!</definedName>
    <definedName name="_72_0_S" hidden="1">#REF!</definedName>
    <definedName name="_79_0_Table2_" hidden="1">#REF!</definedName>
    <definedName name="_8_0_Table2_" hidden="1">#REF!</definedName>
    <definedName name="_80_0_Table2_" hidden="1">#REF!</definedName>
    <definedName name="_81_0_Table2_" hidden="1">#REF!</definedName>
    <definedName name="_88_0_Table2_" hidden="1">#REF!</definedName>
    <definedName name="_89_0_Table2_" hidden="1">#REF!</definedName>
    <definedName name="_9_0_Table2_" hidden="1">#REF!</definedName>
    <definedName name="_90_0_Table2_" hidden="1">#REF!</definedName>
    <definedName name="_a1" localSheetId="2" hidden="1">{#N/A,#N/A,FALSE,"Synth";"parc_DC",#N/A,FALSE,"parc";#N/A,#N/A,FALSE,"CA prest";#N/A,#N/A,FALSE,"Ratio CA";#N/A,#N/A,FALSE,"Trafic";"CR_GSM_acté_DC",#N/A,FALSE,"CR GSM_acté";#N/A,#N/A,FALSE,"Abonnés";#N/A,#N/A,FALSE,"Créances";#N/A,#N/A,FALSE,"Effectifs"}</definedName>
    <definedName name="_a1" localSheetId="3" hidden="1">{#N/A,#N/A,FALSE,"Synth";"parc_DC",#N/A,FALSE,"parc";#N/A,#N/A,FALSE,"CA prest";#N/A,#N/A,FALSE,"Ratio CA";#N/A,#N/A,FALSE,"Trafic";"CR_GSM_acté_DC",#N/A,FALSE,"CR GSM_acté";#N/A,#N/A,FALSE,"Abonnés";#N/A,#N/A,FALSE,"Créances";#N/A,#N/A,FALSE,"Effectifs"}</definedName>
    <definedName name="_a1" localSheetId="4" hidden="1">{#N/A,#N/A,FALSE,"Synth";"parc_DC",#N/A,FALSE,"parc";#N/A,#N/A,FALSE,"CA prest";#N/A,#N/A,FALSE,"Ratio CA";#N/A,#N/A,FALSE,"Trafic";"CR_GSM_acté_DC",#N/A,FALSE,"CR GSM_acté";#N/A,#N/A,FALSE,"Abonnés";#N/A,#N/A,FALSE,"Créances";#N/A,#N/A,FALSE,"Effectifs"}</definedName>
    <definedName name="_a1" localSheetId="5" hidden="1">{#N/A,#N/A,FALSE,"Synth";"parc_DC",#N/A,FALSE,"parc";#N/A,#N/A,FALSE,"CA prest";#N/A,#N/A,FALSE,"Ratio CA";#N/A,#N/A,FALSE,"Trafic";"CR_GSM_acté_DC",#N/A,FALSE,"CR GSM_acté";#N/A,#N/A,FALSE,"Abonnés";#N/A,#N/A,FALSE,"Créances";#N/A,#N/A,FALSE,"Effectifs"}</definedName>
    <definedName name="_a1" localSheetId="7" hidden="1">{#N/A,#N/A,FALSE,"Synth";"parc_DC",#N/A,FALSE,"parc";#N/A,#N/A,FALSE,"CA prest";#N/A,#N/A,FALSE,"Ratio CA";#N/A,#N/A,FALSE,"Trafic";"CR_GSM_acté_DC",#N/A,FALSE,"CR GSM_acté";#N/A,#N/A,FALSE,"Abonnés";#N/A,#N/A,FALSE,"Créances";#N/A,#N/A,FALSE,"Effectifs"}</definedName>
    <definedName name="_a1" localSheetId="8" hidden="1">{#N/A,#N/A,FALSE,"Synth";"parc_DC",#N/A,FALSE,"parc";#N/A,#N/A,FALSE,"CA prest";#N/A,#N/A,FALSE,"Ratio CA";#N/A,#N/A,FALSE,"Trafic";"CR_GSM_acté_DC",#N/A,FALSE,"CR GSM_acté";#N/A,#N/A,FALSE,"Abonnés";#N/A,#N/A,FALSE,"Créances";#N/A,#N/A,FALSE,"Effectifs"}</definedName>
    <definedName name="_a1" localSheetId="12" hidden="1">{#N/A,#N/A,FALSE,"Synth";"parc_DC",#N/A,FALSE,"parc";#N/A,#N/A,FALSE,"CA prest";#N/A,#N/A,FALSE,"Ratio CA";#N/A,#N/A,FALSE,"Trafic";"CR_GSM_acté_DC",#N/A,FALSE,"CR GSM_acté";#N/A,#N/A,FALSE,"Abonnés";#N/A,#N/A,FALSE,"Créances";#N/A,#N/A,FALSE,"Effectifs"}</definedName>
    <definedName name="_a1" localSheetId="13" hidden="1">{#N/A,#N/A,FALSE,"Synth";"parc_DC",#N/A,FALSE,"parc";#N/A,#N/A,FALSE,"CA prest";#N/A,#N/A,FALSE,"Ratio CA";#N/A,#N/A,FALSE,"Trafic";"CR_GSM_acté_DC",#N/A,FALSE,"CR GSM_acté";#N/A,#N/A,FALSE,"Abonnés";#N/A,#N/A,FALSE,"Créances";#N/A,#N/A,FALSE,"Effectifs"}</definedName>
    <definedName name="_a1" localSheetId="9" hidden="1">{#N/A,#N/A,FALSE,"Synth";"parc_DC",#N/A,FALSE,"parc";#N/A,#N/A,FALSE,"CA prest";#N/A,#N/A,FALSE,"Ratio CA";#N/A,#N/A,FALSE,"Trafic";"CR_GSM_acté_DC",#N/A,FALSE,"CR GSM_acté";#N/A,#N/A,FALSE,"Abonnés";#N/A,#N/A,FALSE,"Créances";#N/A,#N/A,FALSE,"Effectifs"}</definedName>
    <definedName name="_a1" localSheetId="10" hidden="1">{#N/A,#N/A,FALSE,"Synth";"parc_DC",#N/A,FALSE,"parc";#N/A,#N/A,FALSE,"CA prest";#N/A,#N/A,FALSE,"Ratio CA";#N/A,#N/A,FALSE,"Trafic";"CR_GSM_acté_DC",#N/A,FALSE,"CR GSM_acté";#N/A,#N/A,FALSE,"Abonnés";#N/A,#N/A,FALSE,"Créances";#N/A,#N/A,FALSE,"Effectifs"}</definedName>
    <definedName name="_a1" localSheetId="11" hidden="1">{#N/A,#N/A,FALSE,"Synth";"parc_DC",#N/A,FALSE,"parc";#N/A,#N/A,FALSE,"CA prest";#N/A,#N/A,FALSE,"Ratio CA";#N/A,#N/A,FALSE,"Trafic";"CR_GSM_acté_DC",#N/A,FALSE,"CR GSM_acté";#N/A,#N/A,FALSE,"Abonnés";#N/A,#N/A,FALSE,"Créances";#N/A,#N/A,FALSE,"Effectifs"}</definedName>
    <definedName name="_a1" localSheetId="14" hidden="1">{#N/A,#N/A,FALSE,"Synth";"parc_DC",#N/A,FALSE,"parc";#N/A,#N/A,FALSE,"CA prest";#N/A,#N/A,FALSE,"Ratio CA";#N/A,#N/A,FALSE,"Trafic";"CR_GSM_acté_DC",#N/A,FALSE,"CR GSM_acté";#N/A,#N/A,FALSE,"Abonnés";#N/A,#N/A,FALSE,"Créances";#N/A,#N/A,FALSE,"Effectifs"}</definedName>
    <definedName name="_a1" localSheetId="15" hidden="1">{#N/A,#N/A,FALSE,"Synth";"parc_DC",#N/A,FALSE,"parc";#N/A,#N/A,FALSE,"CA prest";#N/A,#N/A,FALSE,"Ratio CA";#N/A,#N/A,FALSE,"Trafic";"CR_GSM_acté_DC",#N/A,FALSE,"CR GSM_acté";#N/A,#N/A,FALSE,"Abonnés";#N/A,#N/A,FALSE,"Créances";#N/A,#N/A,FALSE,"Effectifs"}</definedName>
    <definedName name="_a1" localSheetId="16" hidden="1">{#N/A,#N/A,FALSE,"Synth";"parc_DC",#N/A,FALSE,"parc";#N/A,#N/A,FALSE,"CA prest";#N/A,#N/A,FALSE,"Ratio CA";#N/A,#N/A,FALSE,"Trafic";"CR_GSM_acté_DC",#N/A,FALSE,"CR GSM_acté";#N/A,#N/A,FALSE,"Abonnés";#N/A,#N/A,FALSE,"Créances";#N/A,#N/A,FALSE,"Effectifs"}</definedName>
    <definedName name="_a1" localSheetId="17" hidden="1">{#N/A,#N/A,FALSE,"Synth";"parc_DC",#N/A,FALSE,"parc";#N/A,#N/A,FALSE,"CA prest";#N/A,#N/A,FALSE,"Ratio CA";#N/A,#N/A,FALSE,"Trafic";"CR_GSM_acté_DC",#N/A,FALSE,"CR GSM_acté";#N/A,#N/A,FALSE,"Abonnés";#N/A,#N/A,FALSE,"Créances";#N/A,#N/A,FALSE,"Effectifs"}</definedName>
    <definedName name="_a1" localSheetId="18" hidden="1">{#N/A,#N/A,FALSE,"Synth";"parc_DC",#N/A,FALSE,"parc";#N/A,#N/A,FALSE,"CA prest";#N/A,#N/A,FALSE,"Ratio CA";#N/A,#N/A,FALSE,"Trafic";"CR_GSM_acté_DC",#N/A,FALSE,"CR GSM_acté";#N/A,#N/A,FALSE,"Abonnés";#N/A,#N/A,FALSE,"Créances";#N/A,#N/A,FALSE,"Effectifs"}</definedName>
    <definedName name="_a1" localSheetId="19" hidden="1">{#N/A,#N/A,FALSE,"Synth";"parc_DC",#N/A,FALSE,"parc";#N/A,#N/A,FALSE,"CA prest";#N/A,#N/A,FALSE,"Ratio CA";#N/A,#N/A,FALSE,"Trafic";"CR_GSM_acté_DC",#N/A,FALSE,"CR GSM_acté";#N/A,#N/A,FALSE,"Abonnés";#N/A,#N/A,FALSE,"Créances";#N/A,#N/A,FALSE,"Effectifs"}</definedName>
    <definedName name="_a1" hidden="1">{#N/A,#N/A,FALSE,"Synth";"parc_DC",#N/A,FALSE,"parc";#N/A,#N/A,FALSE,"CA prest";#N/A,#N/A,FALSE,"Ratio CA";#N/A,#N/A,FALSE,"Trafic";"CR_GSM_acté_DC",#N/A,FALSE,"CR GSM_acté";#N/A,#N/A,FALSE,"Abonnés";#N/A,#N/A,FALSE,"Créances";#N/A,#N/A,FALSE,"Effectifs"}</definedName>
    <definedName name="_AMO_UniqueIdentifier" hidden="1">"'1bd37225-f533-42ab-9062-4352d21091e2'"</definedName>
    <definedName name="_AtRisk_SimSetting_AutomaticallyGenerateReports" hidden="1">FALSE</definedName>
    <definedName name="_AtRisk_SimSetting_AutomaticResultsDisplayMode" localSheetId="2" hidden="1">2</definedName>
    <definedName name="_AtRisk_SimSetting_AutomaticResultsDisplayMode" localSheetId="3" hidden="1">2</definedName>
    <definedName name="_AtRisk_SimSetting_AutomaticResultsDisplayMode" localSheetId="4" hidden="1">2</definedName>
    <definedName name="_AtRisk_SimSetting_AutomaticResultsDisplayMode" localSheetId="5" hidden="1">2</definedName>
    <definedName name="_AtRisk_SimSetting_AutomaticResultsDisplayMode" localSheetId="8" hidden="1">2</definedName>
    <definedName name="_AtRisk_SimSetting_AutomaticResultsDisplayMode" localSheetId="12" hidden="1">2</definedName>
    <definedName name="_AtRisk_SimSetting_AutomaticResultsDisplayMode" localSheetId="13" hidden="1">2</definedName>
    <definedName name="_AtRisk_SimSetting_AutomaticResultsDisplayMode" localSheetId="9" hidden="1">2</definedName>
    <definedName name="_AtRisk_SimSetting_AutomaticResultsDisplayMode" localSheetId="10" hidden="1">2</definedName>
    <definedName name="_AtRisk_SimSetting_AutomaticResultsDisplayMode" localSheetId="11" hidden="1">2</definedName>
    <definedName name="_AtRisk_SimSetting_AutomaticResultsDisplayMode" localSheetId="14" hidden="1">2</definedName>
    <definedName name="_AtRisk_SimSetting_AutomaticResultsDisplayMode" localSheetId="15" hidden="1">2</definedName>
    <definedName name="_AtRisk_SimSetting_AutomaticResultsDisplayMode" localSheetId="16" hidden="1">2</definedName>
    <definedName name="_AtRisk_SimSetting_AutomaticResultsDisplayMode" localSheetId="17" hidden="1">2</definedName>
    <definedName name="_AtRisk_SimSetting_AutomaticResultsDisplayMode" localSheetId="18" hidden="1">2</definedName>
    <definedName name="_AtRisk_SimSetting_AutomaticResultsDisplayMode" localSheetId="19" hidden="1">2</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2048</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localSheetId="2" hidden="1">2048</definedName>
    <definedName name="_AtRisk_SimSetting_ReportsList" localSheetId="3" hidden="1">2048</definedName>
    <definedName name="_AtRisk_SimSetting_ReportsList" localSheetId="4" hidden="1">2048</definedName>
    <definedName name="_AtRisk_SimSetting_ReportsList" localSheetId="5" hidden="1">2048</definedName>
    <definedName name="_AtRisk_SimSetting_ReportsList" localSheetId="8" hidden="1">2048</definedName>
    <definedName name="_AtRisk_SimSetting_ReportsList" localSheetId="12" hidden="1">2048</definedName>
    <definedName name="_AtRisk_SimSetting_ReportsList" localSheetId="13" hidden="1">2048</definedName>
    <definedName name="_AtRisk_SimSetting_ReportsList" localSheetId="9" hidden="1">2048</definedName>
    <definedName name="_AtRisk_SimSetting_ReportsList" localSheetId="10" hidden="1">2048</definedName>
    <definedName name="_AtRisk_SimSetting_ReportsList" localSheetId="11" hidden="1">2048</definedName>
    <definedName name="_AtRisk_SimSetting_ReportsList" localSheetId="14" hidden="1">2048</definedName>
    <definedName name="_AtRisk_SimSetting_ReportsList" localSheetId="15" hidden="1">2048</definedName>
    <definedName name="_AtRisk_SimSetting_ReportsList" localSheetId="16" hidden="1">2048</definedName>
    <definedName name="_AtRisk_SimSetting_ReportsList" localSheetId="17" hidden="1">2048</definedName>
    <definedName name="_AtRisk_SimSetting_ReportsList" localSheetId="18" hidden="1">2048</definedName>
    <definedName name="_AtRisk_SimSetting_ReportsList" localSheetId="19" hidden="1">2048</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localSheetId="2" hidden="1">FALSE</definedName>
    <definedName name="_AtRisk_SimSetting_SmartSensitivityAnalysisEnabled" localSheetId="3" hidden="1">FALSE</definedName>
    <definedName name="_AtRisk_SimSetting_SmartSensitivityAnalysisEnabled" localSheetId="4" hidden="1">FALSE</definedName>
    <definedName name="_AtRisk_SimSetting_SmartSensitivityAnalysisEnabled" localSheetId="5" hidden="1">FALSE</definedName>
    <definedName name="_AtRisk_SimSetting_SmartSensitivityAnalysisEnabled" localSheetId="8" hidden="1">FALSE</definedName>
    <definedName name="_AtRisk_SimSetting_SmartSensitivityAnalysisEnabled" localSheetId="12" hidden="1">FALSE</definedName>
    <definedName name="_AtRisk_SimSetting_SmartSensitivityAnalysisEnabled" localSheetId="13" hidden="1">FALSE</definedName>
    <definedName name="_AtRisk_SimSetting_SmartSensitivityAnalysisEnabled" localSheetId="9" hidden="1">FALSE</definedName>
    <definedName name="_AtRisk_SimSetting_SmartSensitivityAnalysisEnabled" localSheetId="10" hidden="1">FALSE</definedName>
    <definedName name="_AtRisk_SimSetting_SmartSensitivityAnalysisEnabled" localSheetId="11" hidden="1">FALSE</definedName>
    <definedName name="_AtRisk_SimSetting_SmartSensitivityAnalysisEnabled" localSheetId="14" hidden="1">FALSE</definedName>
    <definedName name="_AtRisk_SimSetting_SmartSensitivityAnalysisEnabled" localSheetId="15" hidden="1">FALSE</definedName>
    <definedName name="_AtRisk_SimSetting_SmartSensitivityAnalysisEnabled" localSheetId="16" hidden="1">FALSE</definedName>
    <definedName name="_AtRisk_SimSetting_SmartSensitivityAnalysisEnabled" localSheetId="17" hidden="1">FALSE</definedName>
    <definedName name="_AtRisk_SimSetting_SmartSensitivityAnalysisEnabled" localSheetId="18" hidden="1">FALSE</definedName>
    <definedName name="_AtRisk_SimSetting_SmartSensitivityAnalysisEnabled" localSheetId="19" hidden="1">FALSE</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 localSheetId="2" hidden="1">{#N/A,#N/A,FALSE,"CTC Summary - EOY";#N/A,#N/A,FALSE,"CTC Summary - Wtavg"}</definedName>
    <definedName name="_d" localSheetId="3" hidden="1">{#N/A,#N/A,FALSE,"CTC Summary - EOY";#N/A,#N/A,FALSE,"CTC Summary - Wtavg"}</definedName>
    <definedName name="_d" localSheetId="4" hidden="1">{#N/A,#N/A,FALSE,"CTC Summary - EOY";#N/A,#N/A,FALSE,"CTC Summary - Wtavg"}</definedName>
    <definedName name="_d" localSheetId="5" hidden="1">{#N/A,#N/A,FALSE,"CTC Summary - EOY";#N/A,#N/A,FALSE,"CTC Summary - Wtavg"}</definedName>
    <definedName name="_d" localSheetId="7" hidden="1">{#N/A,#N/A,FALSE,"CTC Summary - EOY";#N/A,#N/A,FALSE,"CTC Summary - Wtavg"}</definedName>
    <definedName name="_d" localSheetId="8" hidden="1">{#N/A,#N/A,FALSE,"CTC Summary - EOY";#N/A,#N/A,FALSE,"CTC Summary - Wtavg"}</definedName>
    <definedName name="_d" localSheetId="12" hidden="1">{#N/A,#N/A,FALSE,"CTC Summary - EOY";#N/A,#N/A,FALSE,"CTC Summary - Wtavg"}</definedName>
    <definedName name="_d" localSheetId="13" hidden="1">{#N/A,#N/A,FALSE,"CTC Summary - EOY";#N/A,#N/A,FALSE,"CTC Summary - Wtavg"}</definedName>
    <definedName name="_d" localSheetId="9" hidden="1">{#N/A,#N/A,FALSE,"CTC Summary - EOY";#N/A,#N/A,FALSE,"CTC Summary - Wtavg"}</definedName>
    <definedName name="_d" localSheetId="10" hidden="1">{#N/A,#N/A,FALSE,"CTC Summary - EOY";#N/A,#N/A,FALSE,"CTC Summary - Wtavg"}</definedName>
    <definedName name="_d" localSheetId="11" hidden="1">{#N/A,#N/A,FALSE,"CTC Summary - EOY";#N/A,#N/A,FALSE,"CTC Summary - Wtavg"}</definedName>
    <definedName name="_d" localSheetId="14" hidden="1">{#N/A,#N/A,FALSE,"CTC Summary - EOY";#N/A,#N/A,FALSE,"CTC Summary - Wtavg"}</definedName>
    <definedName name="_d" localSheetId="15" hidden="1">{#N/A,#N/A,FALSE,"CTC Summary - EOY";#N/A,#N/A,FALSE,"CTC Summary - Wtavg"}</definedName>
    <definedName name="_d" localSheetId="16" hidden="1">{#N/A,#N/A,FALSE,"CTC Summary - EOY";#N/A,#N/A,FALSE,"CTC Summary - Wtavg"}</definedName>
    <definedName name="_d" localSheetId="17" hidden="1">{#N/A,#N/A,FALSE,"CTC Summary - EOY";#N/A,#N/A,FALSE,"CTC Summary - Wtavg"}</definedName>
    <definedName name="_d" localSheetId="18" hidden="1">{#N/A,#N/A,FALSE,"CTC Summary - EOY";#N/A,#N/A,FALSE,"CTC Summary - Wtavg"}</definedName>
    <definedName name="_d" localSheetId="19" hidden="1">{#N/A,#N/A,FALSE,"CTC Summary - EOY";#N/A,#N/A,FALSE,"CTC Summary - Wtavg"}</definedName>
    <definedName name="_d" hidden="1">{#N/A,#N/A,FALSE,"CTC Summary - EOY";#N/A,#N/A,FALSE,"CTC Summary - Wtavg"}</definedName>
    <definedName name="_Dist_Values" hidden="1">#REF!</definedName>
    <definedName name="_Fill" hidden="1">#REF!</definedName>
    <definedName name="_xlnm._FilterDatabase" localSheetId="6" hidden="1">'Table 3-1 Electric Expense'!$A$5:$O$38</definedName>
    <definedName name="_xlnm._FilterDatabase" localSheetId="7" hidden="1">'Table 3-2 Electric Capital'!$A$3:$I$36</definedName>
    <definedName name="_foo1" localSheetId="7"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1"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_foo2" localSheetId="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localSheetId="3"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localSheetId="4"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localSheetId="5"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localSheetId="7"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localSheetId="8"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localSheetId="1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localSheetId="13"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localSheetId="9"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localSheetId="10"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localSheetId="11"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localSheetId="14"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localSheetId="15"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localSheetId="16"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localSheetId="17"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localSheetId="18"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localSheetId="19"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_foo3" localSheetId="2" hidden="1">{#N/A,#N/A,FALSE,"Res - Unadj";#N/A,#N/A,FALSE,"Small L&amp;P";#N/A,#N/A,FALSE,"Medium L&amp;P";#N/A,#N/A,FALSE,"E-19";#N/A,#N/A,FALSE,"E-20";#N/A,#N/A,FALSE,"A-RTP";#N/A,#N/A,FALSE,"Strtlts &amp; Standby";#N/A,#N/A,FALSE,"AG";#N/A,#N/A,FALSE,"2001mixeduse"}</definedName>
    <definedName name="_foo3" localSheetId="3" hidden="1">{#N/A,#N/A,FALSE,"Res - Unadj";#N/A,#N/A,FALSE,"Small L&amp;P";#N/A,#N/A,FALSE,"Medium L&amp;P";#N/A,#N/A,FALSE,"E-19";#N/A,#N/A,FALSE,"E-20";#N/A,#N/A,FALSE,"A-RTP";#N/A,#N/A,FALSE,"Strtlts &amp; Standby";#N/A,#N/A,FALSE,"AG";#N/A,#N/A,FALSE,"2001mixeduse"}</definedName>
    <definedName name="_foo3" localSheetId="4" hidden="1">{#N/A,#N/A,FALSE,"Res - Unadj";#N/A,#N/A,FALSE,"Small L&amp;P";#N/A,#N/A,FALSE,"Medium L&amp;P";#N/A,#N/A,FALSE,"E-19";#N/A,#N/A,FALSE,"E-20";#N/A,#N/A,FALSE,"A-RTP";#N/A,#N/A,FALSE,"Strtlts &amp; Standby";#N/A,#N/A,FALSE,"AG";#N/A,#N/A,FALSE,"2001mixeduse"}</definedName>
    <definedName name="_foo3" localSheetId="5" hidden="1">{#N/A,#N/A,FALSE,"Res - Unadj";#N/A,#N/A,FALSE,"Small L&amp;P";#N/A,#N/A,FALSE,"Medium L&amp;P";#N/A,#N/A,FALSE,"E-19";#N/A,#N/A,FALSE,"E-20";#N/A,#N/A,FALSE,"A-RTP";#N/A,#N/A,FALSE,"Strtlts &amp; Standby";#N/A,#N/A,FALSE,"AG";#N/A,#N/A,FALSE,"2001mixeduse"}</definedName>
    <definedName name="_foo3" localSheetId="7" hidden="1">{#N/A,#N/A,FALSE,"Res - Unadj";#N/A,#N/A,FALSE,"Small L&amp;P";#N/A,#N/A,FALSE,"Medium L&amp;P";#N/A,#N/A,FALSE,"E-19";#N/A,#N/A,FALSE,"E-20";#N/A,#N/A,FALSE,"A-RTP";#N/A,#N/A,FALSE,"Strtlts &amp; Standby";#N/A,#N/A,FALSE,"AG";#N/A,#N/A,FALSE,"2001mixeduse"}</definedName>
    <definedName name="_foo3" localSheetId="8" hidden="1">{#N/A,#N/A,FALSE,"Res - Unadj";#N/A,#N/A,FALSE,"Small L&amp;P";#N/A,#N/A,FALSE,"Medium L&amp;P";#N/A,#N/A,FALSE,"E-19";#N/A,#N/A,FALSE,"E-20";#N/A,#N/A,FALSE,"A-RTP";#N/A,#N/A,FALSE,"Strtlts &amp; Standby";#N/A,#N/A,FALSE,"AG";#N/A,#N/A,FALSE,"2001mixeduse"}</definedName>
    <definedName name="_foo3" localSheetId="12" hidden="1">{#N/A,#N/A,FALSE,"Res - Unadj";#N/A,#N/A,FALSE,"Small L&amp;P";#N/A,#N/A,FALSE,"Medium L&amp;P";#N/A,#N/A,FALSE,"E-19";#N/A,#N/A,FALSE,"E-20";#N/A,#N/A,FALSE,"A-RTP";#N/A,#N/A,FALSE,"Strtlts &amp; Standby";#N/A,#N/A,FALSE,"AG";#N/A,#N/A,FALSE,"2001mixeduse"}</definedName>
    <definedName name="_foo3" localSheetId="13" hidden="1">{#N/A,#N/A,FALSE,"Res - Unadj";#N/A,#N/A,FALSE,"Small L&amp;P";#N/A,#N/A,FALSE,"Medium L&amp;P";#N/A,#N/A,FALSE,"E-19";#N/A,#N/A,FALSE,"E-20";#N/A,#N/A,FALSE,"A-RTP";#N/A,#N/A,FALSE,"Strtlts &amp; Standby";#N/A,#N/A,FALSE,"AG";#N/A,#N/A,FALSE,"2001mixeduse"}</definedName>
    <definedName name="_foo3" localSheetId="9" hidden="1">{#N/A,#N/A,FALSE,"Res - Unadj";#N/A,#N/A,FALSE,"Small L&amp;P";#N/A,#N/A,FALSE,"Medium L&amp;P";#N/A,#N/A,FALSE,"E-19";#N/A,#N/A,FALSE,"E-20";#N/A,#N/A,FALSE,"A-RTP";#N/A,#N/A,FALSE,"Strtlts &amp; Standby";#N/A,#N/A,FALSE,"AG";#N/A,#N/A,FALSE,"2001mixeduse"}</definedName>
    <definedName name="_foo3" localSheetId="10" hidden="1">{#N/A,#N/A,FALSE,"Res - Unadj";#N/A,#N/A,FALSE,"Small L&amp;P";#N/A,#N/A,FALSE,"Medium L&amp;P";#N/A,#N/A,FALSE,"E-19";#N/A,#N/A,FALSE,"E-20";#N/A,#N/A,FALSE,"A-RTP";#N/A,#N/A,FALSE,"Strtlts &amp; Standby";#N/A,#N/A,FALSE,"AG";#N/A,#N/A,FALSE,"2001mixeduse"}</definedName>
    <definedName name="_foo3" localSheetId="11" hidden="1">{#N/A,#N/A,FALSE,"Res - Unadj";#N/A,#N/A,FALSE,"Small L&amp;P";#N/A,#N/A,FALSE,"Medium L&amp;P";#N/A,#N/A,FALSE,"E-19";#N/A,#N/A,FALSE,"E-20";#N/A,#N/A,FALSE,"A-RTP";#N/A,#N/A,FALSE,"Strtlts &amp; Standby";#N/A,#N/A,FALSE,"AG";#N/A,#N/A,FALSE,"2001mixeduse"}</definedName>
    <definedName name="_foo3" localSheetId="14" hidden="1">{#N/A,#N/A,FALSE,"Res - Unadj";#N/A,#N/A,FALSE,"Small L&amp;P";#N/A,#N/A,FALSE,"Medium L&amp;P";#N/A,#N/A,FALSE,"E-19";#N/A,#N/A,FALSE,"E-20";#N/A,#N/A,FALSE,"A-RTP";#N/A,#N/A,FALSE,"Strtlts &amp; Standby";#N/A,#N/A,FALSE,"AG";#N/A,#N/A,FALSE,"2001mixeduse"}</definedName>
    <definedName name="_foo3" localSheetId="15" hidden="1">{#N/A,#N/A,FALSE,"Res - Unadj";#N/A,#N/A,FALSE,"Small L&amp;P";#N/A,#N/A,FALSE,"Medium L&amp;P";#N/A,#N/A,FALSE,"E-19";#N/A,#N/A,FALSE,"E-20";#N/A,#N/A,FALSE,"A-RTP";#N/A,#N/A,FALSE,"Strtlts &amp; Standby";#N/A,#N/A,FALSE,"AG";#N/A,#N/A,FALSE,"2001mixeduse"}</definedName>
    <definedName name="_foo3" localSheetId="16" hidden="1">{#N/A,#N/A,FALSE,"Res - Unadj";#N/A,#N/A,FALSE,"Small L&amp;P";#N/A,#N/A,FALSE,"Medium L&amp;P";#N/A,#N/A,FALSE,"E-19";#N/A,#N/A,FALSE,"E-20";#N/A,#N/A,FALSE,"A-RTP";#N/A,#N/A,FALSE,"Strtlts &amp; Standby";#N/A,#N/A,FALSE,"AG";#N/A,#N/A,FALSE,"2001mixeduse"}</definedName>
    <definedName name="_foo3" localSheetId="17" hidden="1">{#N/A,#N/A,FALSE,"Res - Unadj";#N/A,#N/A,FALSE,"Small L&amp;P";#N/A,#N/A,FALSE,"Medium L&amp;P";#N/A,#N/A,FALSE,"E-19";#N/A,#N/A,FALSE,"E-20";#N/A,#N/A,FALSE,"A-RTP";#N/A,#N/A,FALSE,"Strtlts &amp; Standby";#N/A,#N/A,FALSE,"AG";#N/A,#N/A,FALSE,"2001mixeduse"}</definedName>
    <definedName name="_foo3" localSheetId="18" hidden="1">{#N/A,#N/A,FALSE,"Res - Unadj";#N/A,#N/A,FALSE,"Small L&amp;P";#N/A,#N/A,FALSE,"Medium L&amp;P";#N/A,#N/A,FALSE,"E-19";#N/A,#N/A,FALSE,"E-20";#N/A,#N/A,FALSE,"A-RTP";#N/A,#N/A,FALSE,"Strtlts &amp; Standby";#N/A,#N/A,FALSE,"AG";#N/A,#N/A,FALSE,"2001mixeduse"}</definedName>
    <definedName name="_foo3" localSheetId="19" hidden="1">{#N/A,#N/A,FALSE,"Res - Unadj";#N/A,#N/A,FALSE,"Small L&amp;P";#N/A,#N/A,FALSE,"Medium L&amp;P";#N/A,#N/A,FALSE,"E-19";#N/A,#N/A,FALSE,"E-20";#N/A,#N/A,FALSE,"A-RTP";#N/A,#N/A,FALSE,"Strtlts &amp; Standby";#N/A,#N/A,FALSE,"AG";#N/A,#N/A,FALSE,"2001mixeduse"}</definedName>
    <definedName name="_foo3" hidden="1">{#N/A,#N/A,FALSE,"Res - Unadj";#N/A,#N/A,FALSE,"Small L&amp;P";#N/A,#N/A,FALSE,"Medium L&amp;P";#N/A,#N/A,FALSE,"E-19";#N/A,#N/A,FALSE,"E-20";#N/A,#N/A,FALSE,"A-RTP";#N/A,#N/A,FALSE,"Strtlts &amp; Standby";#N/A,#N/A,FALSE,"AG";#N/A,#N/A,FALSE,"2001mixeduse"}</definedName>
    <definedName name="_foo4" localSheetId="7" hidden="1">{"Summary","1",FALSE,"Summary"}</definedName>
    <definedName name="_foo4" hidden="1">{"Summary","1",FALSE,"Summary"}</definedName>
    <definedName name="_g2" localSheetId="2" hidden="1">{#N/A,#N/A,TRUE,"Task Status";#N/A,#N/A,TRUE,"Document Status";#N/A,#N/A,TRUE,"Percent Complete";#N/A,#N/A,TRUE,"Manhour Sum"}</definedName>
    <definedName name="_g2" localSheetId="3" hidden="1">{#N/A,#N/A,TRUE,"Task Status";#N/A,#N/A,TRUE,"Document Status";#N/A,#N/A,TRUE,"Percent Complete";#N/A,#N/A,TRUE,"Manhour Sum"}</definedName>
    <definedName name="_g2" localSheetId="4" hidden="1">{#N/A,#N/A,TRUE,"Task Status";#N/A,#N/A,TRUE,"Document Status";#N/A,#N/A,TRUE,"Percent Complete";#N/A,#N/A,TRUE,"Manhour Sum"}</definedName>
    <definedName name="_g2" localSheetId="5" hidden="1">{#N/A,#N/A,TRUE,"Task Status";#N/A,#N/A,TRUE,"Document Status";#N/A,#N/A,TRUE,"Percent Complete";#N/A,#N/A,TRUE,"Manhour Sum"}</definedName>
    <definedName name="_g2" localSheetId="7" hidden="1">{#N/A,#N/A,TRUE,"Task Status";#N/A,#N/A,TRUE,"Document Status";#N/A,#N/A,TRUE,"Percent Complete";#N/A,#N/A,TRUE,"Manhour Sum"}</definedName>
    <definedName name="_g2" localSheetId="8" hidden="1">{#N/A,#N/A,TRUE,"Task Status";#N/A,#N/A,TRUE,"Document Status";#N/A,#N/A,TRUE,"Percent Complete";#N/A,#N/A,TRUE,"Manhour Sum"}</definedName>
    <definedName name="_g2" localSheetId="12" hidden="1">{#N/A,#N/A,TRUE,"Task Status";#N/A,#N/A,TRUE,"Document Status";#N/A,#N/A,TRUE,"Percent Complete";#N/A,#N/A,TRUE,"Manhour Sum"}</definedName>
    <definedName name="_g2" localSheetId="13" hidden="1">{#N/A,#N/A,TRUE,"Task Status";#N/A,#N/A,TRUE,"Document Status";#N/A,#N/A,TRUE,"Percent Complete";#N/A,#N/A,TRUE,"Manhour Sum"}</definedName>
    <definedName name="_g2" localSheetId="9" hidden="1">{#N/A,#N/A,TRUE,"Task Status";#N/A,#N/A,TRUE,"Document Status";#N/A,#N/A,TRUE,"Percent Complete";#N/A,#N/A,TRUE,"Manhour Sum"}</definedName>
    <definedName name="_g2" localSheetId="10" hidden="1">{#N/A,#N/A,TRUE,"Task Status";#N/A,#N/A,TRUE,"Document Status";#N/A,#N/A,TRUE,"Percent Complete";#N/A,#N/A,TRUE,"Manhour Sum"}</definedName>
    <definedName name="_g2" localSheetId="11" hidden="1">{#N/A,#N/A,TRUE,"Task Status";#N/A,#N/A,TRUE,"Document Status";#N/A,#N/A,TRUE,"Percent Complete";#N/A,#N/A,TRUE,"Manhour Sum"}</definedName>
    <definedName name="_g2" localSheetId="14" hidden="1">{#N/A,#N/A,TRUE,"Task Status";#N/A,#N/A,TRUE,"Document Status";#N/A,#N/A,TRUE,"Percent Complete";#N/A,#N/A,TRUE,"Manhour Sum"}</definedName>
    <definedName name="_g2" localSheetId="15" hidden="1">{#N/A,#N/A,TRUE,"Task Status";#N/A,#N/A,TRUE,"Document Status";#N/A,#N/A,TRUE,"Percent Complete";#N/A,#N/A,TRUE,"Manhour Sum"}</definedName>
    <definedName name="_g2" localSheetId="16" hidden="1">{#N/A,#N/A,TRUE,"Task Status";#N/A,#N/A,TRUE,"Document Status";#N/A,#N/A,TRUE,"Percent Complete";#N/A,#N/A,TRUE,"Manhour Sum"}</definedName>
    <definedName name="_g2" localSheetId="17" hidden="1">{#N/A,#N/A,TRUE,"Task Status";#N/A,#N/A,TRUE,"Document Status";#N/A,#N/A,TRUE,"Percent Complete";#N/A,#N/A,TRUE,"Manhour Sum"}</definedName>
    <definedName name="_g2" localSheetId="18" hidden="1">{#N/A,#N/A,TRUE,"Task Status";#N/A,#N/A,TRUE,"Document Status";#N/A,#N/A,TRUE,"Percent Complete";#N/A,#N/A,TRUE,"Manhour Sum"}</definedName>
    <definedName name="_g2" localSheetId="19" hidden="1">{#N/A,#N/A,TRUE,"Task Status";#N/A,#N/A,TRUE,"Document Status";#N/A,#N/A,TRUE,"Percent Complete";#N/A,#N/A,TRUE,"Manhour Sum"}</definedName>
    <definedName name="_g2" hidden="1">{#N/A,#N/A,TRUE,"Task Status";#N/A,#N/A,TRUE,"Document Status";#N/A,#N/A,TRUE,"Percent Complete";#N/A,#N/A,TRUE,"Manhour Sum"}</definedName>
    <definedName name="_huh2" localSheetId="7" hidden="1">{#N/A,#N/A,FALSE,"Dist Rev at PR ";#N/A,#N/A,FALSE,"Spec";#N/A,#N/A,FALSE,"Res";#N/A,#N/A,FALSE,"Small L&amp;P";#N/A,#N/A,FALSE,"Medium L&amp;P";#N/A,#N/A,FALSE,"E-19";#N/A,#N/A,FALSE,"E-20";#N/A,#N/A,FALSE,"Strtlts &amp; Standby";#N/A,#N/A,FALSE,"A-RTP";#N/A,#N/A,FALSE,"2003mixeduse"}</definedName>
    <definedName name="_huh2" hidden="1">{#N/A,#N/A,FALSE,"Dist Rev at PR ";#N/A,#N/A,FALSE,"Spec";#N/A,#N/A,FALSE,"Res";#N/A,#N/A,FALSE,"Small L&amp;P";#N/A,#N/A,FALSE,"Medium L&amp;P";#N/A,#N/A,FALSE,"E-19";#N/A,#N/A,FALSE,"E-20";#N/A,#N/A,FALSE,"Strtlts &amp; Standby";#N/A,#N/A,FALSE,"A-RTP";#N/A,#N/A,FALSE,"2003mixeduse"}</definedName>
    <definedName name="_Key1" localSheetId="18" hidden="1">#REF!</definedName>
    <definedName name="_Key1" localSheetId="19" hidden="1">#REF!</definedName>
    <definedName name="_Key1" hidden="1">#REF!</definedName>
    <definedName name="_Key2" localSheetId="18" hidden="1">#REF!</definedName>
    <definedName name="_Key2" localSheetId="19" hidden="1">#REF!</definedName>
    <definedName name="_Key2" hidden="1">#REF!</definedName>
    <definedName name="_L2" localSheetId="2" hidden="1">{"PI_Data",#N/A,TRUE,"P&amp;I Data"}</definedName>
    <definedName name="_L2" localSheetId="3" hidden="1">{"PI_Data",#N/A,TRUE,"P&amp;I Data"}</definedName>
    <definedName name="_L2" localSheetId="4" hidden="1">{"PI_Data",#N/A,TRUE,"P&amp;I Data"}</definedName>
    <definedName name="_L2" localSheetId="5" hidden="1">{"PI_Data",#N/A,TRUE,"P&amp;I Data"}</definedName>
    <definedName name="_L2" localSheetId="7" hidden="1">{"PI_Data",#N/A,TRUE,"P&amp;I Data"}</definedName>
    <definedName name="_L2" localSheetId="8" hidden="1">{"PI_Data",#N/A,TRUE,"P&amp;I Data"}</definedName>
    <definedName name="_L2" localSheetId="12" hidden="1">{"PI_Data",#N/A,TRUE,"P&amp;I Data"}</definedName>
    <definedName name="_L2" localSheetId="13" hidden="1">{"PI_Data",#N/A,TRUE,"P&amp;I Data"}</definedName>
    <definedName name="_L2" localSheetId="9" hidden="1">{"PI_Data",#N/A,TRUE,"P&amp;I Data"}</definedName>
    <definedName name="_L2" localSheetId="10" hidden="1">{"PI_Data",#N/A,TRUE,"P&amp;I Data"}</definedName>
    <definedName name="_L2" localSheetId="11" hidden="1">{"PI_Data",#N/A,TRUE,"P&amp;I Data"}</definedName>
    <definedName name="_L2" localSheetId="14" hidden="1">{"PI_Data",#N/A,TRUE,"P&amp;I Data"}</definedName>
    <definedName name="_L2" localSheetId="15" hidden="1">{"PI_Data",#N/A,TRUE,"P&amp;I Data"}</definedName>
    <definedName name="_L2" localSheetId="16" hidden="1">{"PI_Data",#N/A,TRUE,"P&amp;I Data"}</definedName>
    <definedName name="_L2" localSheetId="17" hidden="1">{"PI_Data",#N/A,TRUE,"P&amp;I Data"}</definedName>
    <definedName name="_L2" localSheetId="18" hidden="1">{"PI_Data",#N/A,TRUE,"P&amp;I Data"}</definedName>
    <definedName name="_L2" localSheetId="19" hidden="1">{"PI_Data",#N/A,TRUE,"P&amp;I Data"}</definedName>
    <definedName name="_L2" hidden="1">{"PI_Data",#N/A,TRUE,"P&amp;I Data"}</definedName>
    <definedName name="_m2" localSheetId="2" hidden="1">{"PI_Data",#N/A,TRUE,"P&amp;I Data"}</definedName>
    <definedName name="_m2" localSheetId="3" hidden="1">{"PI_Data",#N/A,TRUE,"P&amp;I Data"}</definedName>
    <definedName name="_m2" localSheetId="4" hidden="1">{"PI_Data",#N/A,TRUE,"P&amp;I Data"}</definedName>
    <definedName name="_m2" localSheetId="5" hidden="1">{"PI_Data",#N/A,TRUE,"P&amp;I Data"}</definedName>
    <definedName name="_m2" localSheetId="7" hidden="1">{"PI_Data",#N/A,TRUE,"P&amp;I Data"}</definedName>
    <definedName name="_m2" localSheetId="8" hidden="1">{"PI_Data",#N/A,TRUE,"P&amp;I Data"}</definedName>
    <definedName name="_m2" localSheetId="12" hidden="1">{"PI_Data",#N/A,TRUE,"P&amp;I Data"}</definedName>
    <definedName name="_m2" localSheetId="13" hidden="1">{"PI_Data",#N/A,TRUE,"P&amp;I Data"}</definedName>
    <definedName name="_m2" localSheetId="9" hidden="1">{"PI_Data",#N/A,TRUE,"P&amp;I Data"}</definedName>
    <definedName name="_m2" localSheetId="10" hidden="1">{"PI_Data",#N/A,TRUE,"P&amp;I Data"}</definedName>
    <definedName name="_m2" localSheetId="11" hidden="1">{"PI_Data",#N/A,TRUE,"P&amp;I Data"}</definedName>
    <definedName name="_m2" localSheetId="14" hidden="1">{"PI_Data",#N/A,TRUE,"P&amp;I Data"}</definedName>
    <definedName name="_m2" localSheetId="15" hidden="1">{"PI_Data",#N/A,TRUE,"P&amp;I Data"}</definedName>
    <definedName name="_m2" localSheetId="16" hidden="1">{"PI_Data",#N/A,TRUE,"P&amp;I Data"}</definedName>
    <definedName name="_m2" localSheetId="17" hidden="1">{"PI_Data",#N/A,TRUE,"P&amp;I Data"}</definedName>
    <definedName name="_m2" localSheetId="18" hidden="1">{"PI_Data",#N/A,TRUE,"P&amp;I Data"}</definedName>
    <definedName name="_m2" localSheetId="19" hidden="1">{"PI_Data",#N/A,TRUE,"P&amp;I Data"}</definedName>
    <definedName name="_m2" hidden="1">{"PI_Data",#N/A,TRUE,"P&amp;I Data"}</definedName>
    <definedName name="_Order1" hidden="1">255</definedName>
    <definedName name="_order1a" hidden="1">0</definedName>
    <definedName name="_Order2" hidden="1">255</definedName>
    <definedName name="_p2" localSheetId="7" hidden="1">{"PI_Data",#N/A,TRUE,"P&amp;I Data"}</definedName>
    <definedName name="_p2" hidden="1">{"PI_Data",#N/A,TRUE,"P&amp;I Data"}</definedName>
    <definedName name="_Regression_Int" hidden="1">1</definedName>
    <definedName name="_Sort" hidden="1">#REF!</definedName>
    <definedName name="_t1" localSheetId="2" hidden="1">{#N/A,#N/A,TRUE,"Task Status";#N/A,#N/A,TRUE,"Document Status";#N/A,#N/A,TRUE,"Percent Complete";#N/A,#N/A,TRUE,"Manhour Sum"}</definedName>
    <definedName name="_t1" localSheetId="3" hidden="1">{#N/A,#N/A,TRUE,"Task Status";#N/A,#N/A,TRUE,"Document Status";#N/A,#N/A,TRUE,"Percent Complete";#N/A,#N/A,TRUE,"Manhour Sum"}</definedName>
    <definedName name="_t1" localSheetId="4" hidden="1">{#N/A,#N/A,TRUE,"Task Status";#N/A,#N/A,TRUE,"Document Status";#N/A,#N/A,TRUE,"Percent Complete";#N/A,#N/A,TRUE,"Manhour Sum"}</definedName>
    <definedName name="_t1" localSheetId="5" hidden="1">{#N/A,#N/A,TRUE,"Task Status";#N/A,#N/A,TRUE,"Document Status";#N/A,#N/A,TRUE,"Percent Complete";#N/A,#N/A,TRUE,"Manhour Sum"}</definedName>
    <definedName name="_t1" localSheetId="7" hidden="1">{#N/A,#N/A,TRUE,"Task Status";#N/A,#N/A,TRUE,"Document Status";#N/A,#N/A,TRUE,"Percent Complete";#N/A,#N/A,TRUE,"Manhour Sum"}</definedName>
    <definedName name="_t1" localSheetId="8" hidden="1">{#N/A,#N/A,TRUE,"Task Status";#N/A,#N/A,TRUE,"Document Status";#N/A,#N/A,TRUE,"Percent Complete";#N/A,#N/A,TRUE,"Manhour Sum"}</definedName>
    <definedName name="_t1" localSheetId="12" hidden="1">{#N/A,#N/A,TRUE,"Task Status";#N/A,#N/A,TRUE,"Document Status";#N/A,#N/A,TRUE,"Percent Complete";#N/A,#N/A,TRUE,"Manhour Sum"}</definedName>
    <definedName name="_t1" localSheetId="13" hidden="1">{#N/A,#N/A,TRUE,"Task Status";#N/A,#N/A,TRUE,"Document Status";#N/A,#N/A,TRUE,"Percent Complete";#N/A,#N/A,TRUE,"Manhour Sum"}</definedName>
    <definedName name="_t1" localSheetId="9" hidden="1">{#N/A,#N/A,TRUE,"Task Status";#N/A,#N/A,TRUE,"Document Status";#N/A,#N/A,TRUE,"Percent Complete";#N/A,#N/A,TRUE,"Manhour Sum"}</definedName>
    <definedName name="_t1" localSheetId="10" hidden="1">{#N/A,#N/A,TRUE,"Task Status";#N/A,#N/A,TRUE,"Document Status";#N/A,#N/A,TRUE,"Percent Complete";#N/A,#N/A,TRUE,"Manhour Sum"}</definedName>
    <definedName name="_t1" localSheetId="11" hidden="1">{#N/A,#N/A,TRUE,"Task Status";#N/A,#N/A,TRUE,"Document Status";#N/A,#N/A,TRUE,"Percent Complete";#N/A,#N/A,TRUE,"Manhour Sum"}</definedName>
    <definedName name="_t1" localSheetId="14" hidden="1">{#N/A,#N/A,TRUE,"Task Status";#N/A,#N/A,TRUE,"Document Status";#N/A,#N/A,TRUE,"Percent Complete";#N/A,#N/A,TRUE,"Manhour Sum"}</definedName>
    <definedName name="_t1" localSheetId="15" hidden="1">{#N/A,#N/A,TRUE,"Task Status";#N/A,#N/A,TRUE,"Document Status";#N/A,#N/A,TRUE,"Percent Complete";#N/A,#N/A,TRUE,"Manhour Sum"}</definedName>
    <definedName name="_t1" localSheetId="16" hidden="1">{#N/A,#N/A,TRUE,"Task Status";#N/A,#N/A,TRUE,"Document Status";#N/A,#N/A,TRUE,"Percent Complete";#N/A,#N/A,TRUE,"Manhour Sum"}</definedName>
    <definedName name="_t1" localSheetId="17" hidden="1">{#N/A,#N/A,TRUE,"Task Status";#N/A,#N/A,TRUE,"Document Status";#N/A,#N/A,TRUE,"Percent Complete";#N/A,#N/A,TRUE,"Manhour Sum"}</definedName>
    <definedName name="_t1" localSheetId="18" hidden="1">{#N/A,#N/A,TRUE,"Task Status";#N/A,#N/A,TRUE,"Document Status";#N/A,#N/A,TRUE,"Percent Complete";#N/A,#N/A,TRUE,"Manhour Sum"}</definedName>
    <definedName name="_t1" localSheetId="19" hidden="1">{#N/A,#N/A,TRUE,"Task Status";#N/A,#N/A,TRUE,"Document Status";#N/A,#N/A,TRUE,"Percent Complete";#N/A,#N/A,TRUE,"Manhour Sum"}</definedName>
    <definedName name="_t1" hidden="1">{#N/A,#N/A,TRUE,"Task Status";#N/A,#N/A,TRUE,"Document Status";#N/A,#N/A,TRUE,"Percent Complete";#N/A,#N/A,TRUE,"Manhour Sum"}</definedName>
    <definedName name="_t2" localSheetId="2" hidden="1">{#N/A,#N/A,TRUE,"Task Status";#N/A,#N/A,TRUE,"Document Status";#N/A,#N/A,TRUE,"Percent Complete";#N/A,#N/A,TRUE,"Manhour Sum"}</definedName>
    <definedName name="_t2" localSheetId="3" hidden="1">{#N/A,#N/A,TRUE,"Task Status";#N/A,#N/A,TRUE,"Document Status";#N/A,#N/A,TRUE,"Percent Complete";#N/A,#N/A,TRUE,"Manhour Sum"}</definedName>
    <definedName name="_t2" localSheetId="4" hidden="1">{#N/A,#N/A,TRUE,"Task Status";#N/A,#N/A,TRUE,"Document Status";#N/A,#N/A,TRUE,"Percent Complete";#N/A,#N/A,TRUE,"Manhour Sum"}</definedName>
    <definedName name="_t2" localSheetId="5" hidden="1">{#N/A,#N/A,TRUE,"Task Status";#N/A,#N/A,TRUE,"Document Status";#N/A,#N/A,TRUE,"Percent Complete";#N/A,#N/A,TRUE,"Manhour Sum"}</definedName>
    <definedName name="_t2" localSheetId="7" hidden="1">{#N/A,#N/A,TRUE,"Task Status";#N/A,#N/A,TRUE,"Document Status";#N/A,#N/A,TRUE,"Percent Complete";#N/A,#N/A,TRUE,"Manhour Sum"}</definedName>
    <definedName name="_t2" localSheetId="8" hidden="1">{#N/A,#N/A,TRUE,"Task Status";#N/A,#N/A,TRUE,"Document Status";#N/A,#N/A,TRUE,"Percent Complete";#N/A,#N/A,TRUE,"Manhour Sum"}</definedName>
    <definedName name="_t2" localSheetId="12" hidden="1">{#N/A,#N/A,TRUE,"Task Status";#N/A,#N/A,TRUE,"Document Status";#N/A,#N/A,TRUE,"Percent Complete";#N/A,#N/A,TRUE,"Manhour Sum"}</definedName>
    <definedName name="_t2" localSheetId="13" hidden="1">{#N/A,#N/A,TRUE,"Task Status";#N/A,#N/A,TRUE,"Document Status";#N/A,#N/A,TRUE,"Percent Complete";#N/A,#N/A,TRUE,"Manhour Sum"}</definedName>
    <definedName name="_t2" localSheetId="9" hidden="1">{#N/A,#N/A,TRUE,"Task Status";#N/A,#N/A,TRUE,"Document Status";#N/A,#N/A,TRUE,"Percent Complete";#N/A,#N/A,TRUE,"Manhour Sum"}</definedName>
    <definedName name="_t2" localSheetId="10" hidden="1">{#N/A,#N/A,TRUE,"Task Status";#N/A,#N/A,TRUE,"Document Status";#N/A,#N/A,TRUE,"Percent Complete";#N/A,#N/A,TRUE,"Manhour Sum"}</definedName>
    <definedName name="_t2" localSheetId="11" hidden="1">{#N/A,#N/A,TRUE,"Task Status";#N/A,#N/A,TRUE,"Document Status";#N/A,#N/A,TRUE,"Percent Complete";#N/A,#N/A,TRUE,"Manhour Sum"}</definedName>
    <definedName name="_t2" localSheetId="14" hidden="1">{#N/A,#N/A,TRUE,"Task Status";#N/A,#N/A,TRUE,"Document Status";#N/A,#N/A,TRUE,"Percent Complete";#N/A,#N/A,TRUE,"Manhour Sum"}</definedName>
    <definedName name="_t2" localSheetId="15" hidden="1">{#N/A,#N/A,TRUE,"Task Status";#N/A,#N/A,TRUE,"Document Status";#N/A,#N/A,TRUE,"Percent Complete";#N/A,#N/A,TRUE,"Manhour Sum"}</definedName>
    <definedName name="_t2" localSheetId="16" hidden="1">{#N/A,#N/A,TRUE,"Task Status";#N/A,#N/A,TRUE,"Document Status";#N/A,#N/A,TRUE,"Percent Complete";#N/A,#N/A,TRUE,"Manhour Sum"}</definedName>
    <definedName name="_t2" localSheetId="17" hidden="1">{#N/A,#N/A,TRUE,"Task Status";#N/A,#N/A,TRUE,"Document Status";#N/A,#N/A,TRUE,"Percent Complete";#N/A,#N/A,TRUE,"Manhour Sum"}</definedName>
    <definedName name="_t2" localSheetId="18" hidden="1">{#N/A,#N/A,TRUE,"Task Status";#N/A,#N/A,TRUE,"Document Status";#N/A,#N/A,TRUE,"Percent Complete";#N/A,#N/A,TRUE,"Manhour Sum"}</definedName>
    <definedName name="_t2" localSheetId="19" hidden="1">{#N/A,#N/A,TRUE,"Task Status";#N/A,#N/A,TRUE,"Document Status";#N/A,#N/A,TRUE,"Percent Complete";#N/A,#N/A,TRUE,"Manhour Sum"}</definedName>
    <definedName name="_t2" hidden="1">{#N/A,#N/A,TRUE,"Task Status";#N/A,#N/A,TRUE,"Document Status";#N/A,#N/A,TRUE,"Percent Complete";#N/A,#N/A,TRUE,"Manhour Sum"}</definedName>
    <definedName name="_t3" localSheetId="2" hidden="1">{#N/A,#N/A,TRUE,"Task Status";#N/A,#N/A,TRUE,"Document Status";#N/A,#N/A,TRUE,"Percent Complete";#N/A,#N/A,TRUE,"Manhour Sum"}</definedName>
    <definedName name="_t3" localSheetId="3" hidden="1">{#N/A,#N/A,TRUE,"Task Status";#N/A,#N/A,TRUE,"Document Status";#N/A,#N/A,TRUE,"Percent Complete";#N/A,#N/A,TRUE,"Manhour Sum"}</definedName>
    <definedName name="_t3" localSheetId="4" hidden="1">{#N/A,#N/A,TRUE,"Task Status";#N/A,#N/A,TRUE,"Document Status";#N/A,#N/A,TRUE,"Percent Complete";#N/A,#N/A,TRUE,"Manhour Sum"}</definedName>
    <definedName name="_t3" localSheetId="5" hidden="1">{#N/A,#N/A,TRUE,"Task Status";#N/A,#N/A,TRUE,"Document Status";#N/A,#N/A,TRUE,"Percent Complete";#N/A,#N/A,TRUE,"Manhour Sum"}</definedName>
    <definedName name="_t3" localSheetId="7" hidden="1">{#N/A,#N/A,TRUE,"Task Status";#N/A,#N/A,TRUE,"Document Status";#N/A,#N/A,TRUE,"Percent Complete";#N/A,#N/A,TRUE,"Manhour Sum"}</definedName>
    <definedName name="_t3" localSheetId="8" hidden="1">{#N/A,#N/A,TRUE,"Task Status";#N/A,#N/A,TRUE,"Document Status";#N/A,#N/A,TRUE,"Percent Complete";#N/A,#N/A,TRUE,"Manhour Sum"}</definedName>
    <definedName name="_t3" localSheetId="12" hidden="1">{#N/A,#N/A,TRUE,"Task Status";#N/A,#N/A,TRUE,"Document Status";#N/A,#N/A,TRUE,"Percent Complete";#N/A,#N/A,TRUE,"Manhour Sum"}</definedName>
    <definedName name="_t3" localSheetId="13" hidden="1">{#N/A,#N/A,TRUE,"Task Status";#N/A,#N/A,TRUE,"Document Status";#N/A,#N/A,TRUE,"Percent Complete";#N/A,#N/A,TRUE,"Manhour Sum"}</definedName>
    <definedName name="_t3" localSheetId="9" hidden="1">{#N/A,#N/A,TRUE,"Task Status";#N/A,#N/A,TRUE,"Document Status";#N/A,#N/A,TRUE,"Percent Complete";#N/A,#N/A,TRUE,"Manhour Sum"}</definedName>
    <definedName name="_t3" localSheetId="10" hidden="1">{#N/A,#N/A,TRUE,"Task Status";#N/A,#N/A,TRUE,"Document Status";#N/A,#N/A,TRUE,"Percent Complete";#N/A,#N/A,TRUE,"Manhour Sum"}</definedName>
    <definedName name="_t3" localSheetId="11" hidden="1">{#N/A,#N/A,TRUE,"Task Status";#N/A,#N/A,TRUE,"Document Status";#N/A,#N/A,TRUE,"Percent Complete";#N/A,#N/A,TRUE,"Manhour Sum"}</definedName>
    <definedName name="_t3" localSheetId="14" hidden="1">{#N/A,#N/A,TRUE,"Task Status";#N/A,#N/A,TRUE,"Document Status";#N/A,#N/A,TRUE,"Percent Complete";#N/A,#N/A,TRUE,"Manhour Sum"}</definedName>
    <definedName name="_t3" localSheetId="15" hidden="1">{#N/A,#N/A,TRUE,"Task Status";#N/A,#N/A,TRUE,"Document Status";#N/A,#N/A,TRUE,"Percent Complete";#N/A,#N/A,TRUE,"Manhour Sum"}</definedName>
    <definedName name="_t3" localSheetId="16" hidden="1">{#N/A,#N/A,TRUE,"Task Status";#N/A,#N/A,TRUE,"Document Status";#N/A,#N/A,TRUE,"Percent Complete";#N/A,#N/A,TRUE,"Manhour Sum"}</definedName>
    <definedName name="_t3" localSheetId="17" hidden="1">{#N/A,#N/A,TRUE,"Task Status";#N/A,#N/A,TRUE,"Document Status";#N/A,#N/A,TRUE,"Percent Complete";#N/A,#N/A,TRUE,"Manhour Sum"}</definedName>
    <definedName name="_t3" localSheetId="18" hidden="1">{#N/A,#N/A,TRUE,"Task Status";#N/A,#N/A,TRUE,"Document Status";#N/A,#N/A,TRUE,"Percent Complete";#N/A,#N/A,TRUE,"Manhour Sum"}</definedName>
    <definedName name="_t3" localSheetId="19" hidden="1">{#N/A,#N/A,TRUE,"Task Status";#N/A,#N/A,TRUE,"Document Status";#N/A,#N/A,TRUE,"Percent Complete";#N/A,#N/A,TRUE,"Manhour Sum"}</definedName>
    <definedName name="_t3" hidden="1">{#N/A,#N/A,TRUE,"Task Status";#N/A,#N/A,TRUE,"Document Status";#N/A,#N/A,TRUE,"Percent Complete";#N/A,#N/A,TRUE,"Manhour Sum"}</definedName>
    <definedName name="_t6" localSheetId="2" hidden="1">{#N/A,#N/A,TRUE,"Task Status";#N/A,#N/A,TRUE,"Document Status";#N/A,#N/A,TRUE,"Percent Complete";#N/A,#N/A,TRUE,"Manhour Sum"}</definedName>
    <definedName name="_t6" localSheetId="3" hidden="1">{#N/A,#N/A,TRUE,"Task Status";#N/A,#N/A,TRUE,"Document Status";#N/A,#N/A,TRUE,"Percent Complete";#N/A,#N/A,TRUE,"Manhour Sum"}</definedName>
    <definedName name="_t6" localSheetId="4" hidden="1">{#N/A,#N/A,TRUE,"Task Status";#N/A,#N/A,TRUE,"Document Status";#N/A,#N/A,TRUE,"Percent Complete";#N/A,#N/A,TRUE,"Manhour Sum"}</definedName>
    <definedName name="_t6" localSheetId="5" hidden="1">{#N/A,#N/A,TRUE,"Task Status";#N/A,#N/A,TRUE,"Document Status";#N/A,#N/A,TRUE,"Percent Complete";#N/A,#N/A,TRUE,"Manhour Sum"}</definedName>
    <definedName name="_t6" localSheetId="7" hidden="1">{#N/A,#N/A,TRUE,"Task Status";#N/A,#N/A,TRUE,"Document Status";#N/A,#N/A,TRUE,"Percent Complete";#N/A,#N/A,TRUE,"Manhour Sum"}</definedName>
    <definedName name="_t6" localSheetId="8" hidden="1">{#N/A,#N/A,TRUE,"Task Status";#N/A,#N/A,TRUE,"Document Status";#N/A,#N/A,TRUE,"Percent Complete";#N/A,#N/A,TRUE,"Manhour Sum"}</definedName>
    <definedName name="_t6" localSheetId="12" hidden="1">{#N/A,#N/A,TRUE,"Task Status";#N/A,#N/A,TRUE,"Document Status";#N/A,#N/A,TRUE,"Percent Complete";#N/A,#N/A,TRUE,"Manhour Sum"}</definedName>
    <definedName name="_t6" localSheetId="13" hidden="1">{#N/A,#N/A,TRUE,"Task Status";#N/A,#N/A,TRUE,"Document Status";#N/A,#N/A,TRUE,"Percent Complete";#N/A,#N/A,TRUE,"Manhour Sum"}</definedName>
    <definedName name="_t6" localSheetId="9" hidden="1">{#N/A,#N/A,TRUE,"Task Status";#N/A,#N/A,TRUE,"Document Status";#N/A,#N/A,TRUE,"Percent Complete";#N/A,#N/A,TRUE,"Manhour Sum"}</definedName>
    <definedName name="_t6" localSheetId="10" hidden="1">{#N/A,#N/A,TRUE,"Task Status";#N/A,#N/A,TRUE,"Document Status";#N/A,#N/A,TRUE,"Percent Complete";#N/A,#N/A,TRUE,"Manhour Sum"}</definedName>
    <definedName name="_t6" localSheetId="11" hidden="1">{#N/A,#N/A,TRUE,"Task Status";#N/A,#N/A,TRUE,"Document Status";#N/A,#N/A,TRUE,"Percent Complete";#N/A,#N/A,TRUE,"Manhour Sum"}</definedName>
    <definedName name="_t6" localSheetId="14" hidden="1">{#N/A,#N/A,TRUE,"Task Status";#N/A,#N/A,TRUE,"Document Status";#N/A,#N/A,TRUE,"Percent Complete";#N/A,#N/A,TRUE,"Manhour Sum"}</definedName>
    <definedName name="_t6" localSheetId="15" hidden="1">{#N/A,#N/A,TRUE,"Task Status";#N/A,#N/A,TRUE,"Document Status";#N/A,#N/A,TRUE,"Percent Complete";#N/A,#N/A,TRUE,"Manhour Sum"}</definedName>
    <definedName name="_t6" localSheetId="16" hidden="1">{#N/A,#N/A,TRUE,"Task Status";#N/A,#N/A,TRUE,"Document Status";#N/A,#N/A,TRUE,"Percent Complete";#N/A,#N/A,TRUE,"Manhour Sum"}</definedName>
    <definedName name="_t6" localSheetId="17" hidden="1">{#N/A,#N/A,TRUE,"Task Status";#N/A,#N/A,TRUE,"Document Status";#N/A,#N/A,TRUE,"Percent Complete";#N/A,#N/A,TRUE,"Manhour Sum"}</definedName>
    <definedName name="_t6" localSheetId="18" hidden="1">{#N/A,#N/A,TRUE,"Task Status";#N/A,#N/A,TRUE,"Document Status";#N/A,#N/A,TRUE,"Percent Complete";#N/A,#N/A,TRUE,"Manhour Sum"}</definedName>
    <definedName name="_t6" localSheetId="19" hidden="1">{#N/A,#N/A,TRUE,"Task Status";#N/A,#N/A,TRUE,"Document Status";#N/A,#N/A,TRUE,"Percent Complete";#N/A,#N/A,TRUE,"Manhour Sum"}</definedName>
    <definedName name="_t6" hidden="1">{#N/A,#N/A,TRUE,"Task Status";#N/A,#N/A,TRUE,"Document Status";#N/A,#N/A,TRUE,"Percent Complete";#N/A,#N/A,TRUE,"Manhour Sum"}</definedName>
    <definedName name="_Table1_In1" hidden="1">#REF!</definedName>
    <definedName name="_Table1_Out" hidden="1">#REF!</definedName>
    <definedName name="_Table2_In1" hidden="1">#REF!</definedName>
    <definedName name="_Table2_Out" hidden="1">#REF!</definedName>
    <definedName name="a" localSheetId="2" hidden="1">{#N/A,#N/A,FALSE,"CTC Summary - EOY";#N/A,#N/A,FALSE,"CTC Summary - Wtavg"}</definedName>
    <definedName name="a" localSheetId="3" hidden="1">{#N/A,#N/A,FALSE,"CTC Summary - EOY";#N/A,#N/A,FALSE,"CTC Summary - Wtavg"}</definedName>
    <definedName name="a" localSheetId="4" hidden="1">{#N/A,#N/A,FALSE,"CTC Summary - EOY";#N/A,#N/A,FALSE,"CTC Summary - Wtavg"}</definedName>
    <definedName name="a" localSheetId="5" hidden="1">{#N/A,#N/A,FALSE,"CTC Summary - EOY";#N/A,#N/A,FALSE,"CTC Summary - Wtavg"}</definedName>
    <definedName name="a" localSheetId="7" hidden="1">{#N/A,#N/A,FALSE,"CTC Summary - EOY";#N/A,#N/A,FALSE,"CTC Summary - Wtavg"}</definedName>
    <definedName name="a" localSheetId="8" hidden="1">{#N/A,#N/A,FALSE,"CTC Summary - EOY";#N/A,#N/A,FALSE,"CTC Summary - Wtavg"}</definedName>
    <definedName name="a" localSheetId="12" hidden="1">{#N/A,#N/A,FALSE,"CTC Summary - EOY";#N/A,#N/A,FALSE,"CTC Summary - Wtavg"}</definedName>
    <definedName name="a" localSheetId="13" hidden="1">{#N/A,#N/A,FALSE,"CTC Summary - EOY";#N/A,#N/A,FALSE,"CTC Summary - Wtavg"}</definedName>
    <definedName name="a" localSheetId="9" hidden="1">{#N/A,#N/A,FALSE,"CTC Summary - EOY";#N/A,#N/A,FALSE,"CTC Summary - Wtavg"}</definedName>
    <definedName name="a" localSheetId="10" hidden="1">{#N/A,#N/A,FALSE,"CTC Summary - EOY";#N/A,#N/A,FALSE,"CTC Summary - Wtavg"}</definedName>
    <definedName name="a" localSheetId="11" hidden="1">{#N/A,#N/A,FALSE,"CTC Summary - EOY";#N/A,#N/A,FALSE,"CTC Summary - Wtavg"}</definedName>
    <definedName name="a" localSheetId="14" hidden="1">{#N/A,#N/A,FALSE,"CTC Summary - EOY";#N/A,#N/A,FALSE,"CTC Summary - Wtavg"}</definedName>
    <definedName name="a" localSheetId="15" hidden="1">{#N/A,#N/A,FALSE,"CTC Summary - EOY";#N/A,#N/A,FALSE,"CTC Summary - Wtavg"}</definedName>
    <definedName name="a" localSheetId="16" hidden="1">{#N/A,#N/A,FALSE,"CTC Summary - EOY";#N/A,#N/A,FALSE,"CTC Summary - Wtavg"}</definedName>
    <definedName name="a" localSheetId="17" hidden="1">{#N/A,#N/A,FALSE,"CTC Summary - EOY";#N/A,#N/A,FALSE,"CTC Summary - Wtavg"}</definedName>
    <definedName name="a" localSheetId="18" hidden="1">{#N/A,#N/A,FALSE,"CTC Summary - EOY";#N/A,#N/A,FALSE,"CTC Summary - Wtavg"}</definedName>
    <definedName name="a" localSheetId="19" hidden="1">{#N/A,#N/A,FALSE,"CTC Summary - EOY";#N/A,#N/A,FALSE,"CTC Summary - Wtavg"}</definedName>
    <definedName name="a" hidden="1">{#N/A,#N/A,FALSE,"CTC Summary - EOY";#N/A,#N/A,FALSE,"CTC Summary - Wtavg"}</definedName>
    <definedName name="aa" localSheetId="7"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aa"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AAAA" localSheetId="2" hidden="1">{#N/A,#N/A,FALSE,"Executive Review Sheet";#N/A,#N/A,FALSE,"Summary of Estimate Components";#N/A,#N/A,FALSE,"Summary of Allowances"}</definedName>
    <definedName name="AAAA" localSheetId="3" hidden="1">{#N/A,#N/A,FALSE,"Executive Review Sheet";#N/A,#N/A,FALSE,"Summary of Estimate Components";#N/A,#N/A,FALSE,"Summary of Allowances"}</definedName>
    <definedName name="AAAA" localSheetId="4" hidden="1">{#N/A,#N/A,FALSE,"Executive Review Sheet";#N/A,#N/A,FALSE,"Summary of Estimate Components";#N/A,#N/A,FALSE,"Summary of Allowances"}</definedName>
    <definedName name="AAAA" localSheetId="5" hidden="1">{#N/A,#N/A,FALSE,"Executive Review Sheet";#N/A,#N/A,FALSE,"Summary of Estimate Components";#N/A,#N/A,FALSE,"Summary of Allowances"}</definedName>
    <definedName name="AAAA" localSheetId="7" hidden="1">{#N/A,#N/A,FALSE,"Executive Review Sheet";#N/A,#N/A,FALSE,"Summary of Estimate Components";#N/A,#N/A,FALSE,"Summary of Allowances"}</definedName>
    <definedName name="AAAA" localSheetId="8" hidden="1">{#N/A,#N/A,FALSE,"Executive Review Sheet";#N/A,#N/A,FALSE,"Summary of Estimate Components";#N/A,#N/A,FALSE,"Summary of Allowances"}</definedName>
    <definedName name="AAAA" localSheetId="12" hidden="1">{#N/A,#N/A,FALSE,"Executive Review Sheet";#N/A,#N/A,FALSE,"Summary of Estimate Components";#N/A,#N/A,FALSE,"Summary of Allowances"}</definedName>
    <definedName name="AAAA" localSheetId="13" hidden="1">{#N/A,#N/A,FALSE,"Executive Review Sheet";#N/A,#N/A,FALSE,"Summary of Estimate Components";#N/A,#N/A,FALSE,"Summary of Allowances"}</definedName>
    <definedName name="AAAA" localSheetId="9" hidden="1">{#N/A,#N/A,FALSE,"Executive Review Sheet";#N/A,#N/A,FALSE,"Summary of Estimate Components";#N/A,#N/A,FALSE,"Summary of Allowances"}</definedName>
    <definedName name="AAAA" localSheetId="10" hidden="1">{#N/A,#N/A,FALSE,"Executive Review Sheet";#N/A,#N/A,FALSE,"Summary of Estimate Components";#N/A,#N/A,FALSE,"Summary of Allowances"}</definedName>
    <definedName name="AAAA" localSheetId="11" hidden="1">{#N/A,#N/A,FALSE,"Executive Review Sheet";#N/A,#N/A,FALSE,"Summary of Estimate Components";#N/A,#N/A,FALSE,"Summary of Allowances"}</definedName>
    <definedName name="AAAA" localSheetId="14" hidden="1">{#N/A,#N/A,FALSE,"Executive Review Sheet";#N/A,#N/A,FALSE,"Summary of Estimate Components";#N/A,#N/A,FALSE,"Summary of Allowances"}</definedName>
    <definedName name="AAAA" localSheetId="15" hidden="1">{#N/A,#N/A,FALSE,"Executive Review Sheet";#N/A,#N/A,FALSE,"Summary of Estimate Components";#N/A,#N/A,FALSE,"Summary of Allowances"}</definedName>
    <definedName name="AAAA" localSheetId="16" hidden="1">{#N/A,#N/A,FALSE,"Executive Review Sheet";#N/A,#N/A,FALSE,"Summary of Estimate Components";#N/A,#N/A,FALSE,"Summary of Allowances"}</definedName>
    <definedName name="AAAA" localSheetId="17" hidden="1">{#N/A,#N/A,FALSE,"Executive Review Sheet";#N/A,#N/A,FALSE,"Summary of Estimate Components";#N/A,#N/A,FALSE,"Summary of Allowances"}</definedName>
    <definedName name="AAAA" localSheetId="18" hidden="1">{#N/A,#N/A,FALSE,"Executive Review Sheet";#N/A,#N/A,FALSE,"Summary of Estimate Components";#N/A,#N/A,FALSE,"Summary of Allowances"}</definedName>
    <definedName name="AAAA" localSheetId="19" hidden="1">{#N/A,#N/A,FALSE,"Executive Review Sheet";#N/A,#N/A,FALSE,"Summary of Estimate Components";#N/A,#N/A,FALSE,"Summary of Allowances"}</definedName>
    <definedName name="AAAA" hidden="1">{#N/A,#N/A,FALSE,"Executive Review Sheet";#N/A,#N/A,FALSE,"Summary of Estimate Components";#N/A,#N/A,FALSE,"Summary of Allowances"}</definedName>
    <definedName name="ab" localSheetId="2" hidden="1">{#N/A,#N/A,TRUE,"Task Status";#N/A,#N/A,TRUE,"Document Status";#N/A,#N/A,TRUE,"Percent Complete";#N/A,#N/A,TRUE,"Manhour Sum"}</definedName>
    <definedName name="ab" localSheetId="3" hidden="1">{#N/A,#N/A,TRUE,"Task Status";#N/A,#N/A,TRUE,"Document Status";#N/A,#N/A,TRUE,"Percent Complete";#N/A,#N/A,TRUE,"Manhour Sum"}</definedName>
    <definedName name="ab" localSheetId="4" hidden="1">{#N/A,#N/A,TRUE,"Task Status";#N/A,#N/A,TRUE,"Document Status";#N/A,#N/A,TRUE,"Percent Complete";#N/A,#N/A,TRUE,"Manhour Sum"}</definedName>
    <definedName name="ab" localSheetId="5" hidden="1">{#N/A,#N/A,TRUE,"Task Status";#N/A,#N/A,TRUE,"Document Status";#N/A,#N/A,TRUE,"Percent Complete";#N/A,#N/A,TRUE,"Manhour Sum"}</definedName>
    <definedName name="ab" localSheetId="7" hidden="1">{#N/A,#N/A,TRUE,"Task Status";#N/A,#N/A,TRUE,"Document Status";#N/A,#N/A,TRUE,"Percent Complete";#N/A,#N/A,TRUE,"Manhour Sum"}</definedName>
    <definedName name="ab" localSheetId="8" hidden="1">{#N/A,#N/A,TRUE,"Task Status";#N/A,#N/A,TRUE,"Document Status";#N/A,#N/A,TRUE,"Percent Complete";#N/A,#N/A,TRUE,"Manhour Sum"}</definedName>
    <definedName name="ab" localSheetId="12" hidden="1">{#N/A,#N/A,TRUE,"Task Status";#N/A,#N/A,TRUE,"Document Status";#N/A,#N/A,TRUE,"Percent Complete";#N/A,#N/A,TRUE,"Manhour Sum"}</definedName>
    <definedName name="ab" localSheetId="13" hidden="1">{#N/A,#N/A,TRUE,"Task Status";#N/A,#N/A,TRUE,"Document Status";#N/A,#N/A,TRUE,"Percent Complete";#N/A,#N/A,TRUE,"Manhour Sum"}</definedName>
    <definedName name="ab" localSheetId="9" hidden="1">{#N/A,#N/A,TRUE,"Task Status";#N/A,#N/A,TRUE,"Document Status";#N/A,#N/A,TRUE,"Percent Complete";#N/A,#N/A,TRUE,"Manhour Sum"}</definedName>
    <definedName name="ab" localSheetId="10" hidden="1">{#N/A,#N/A,TRUE,"Task Status";#N/A,#N/A,TRUE,"Document Status";#N/A,#N/A,TRUE,"Percent Complete";#N/A,#N/A,TRUE,"Manhour Sum"}</definedName>
    <definedName name="ab" localSheetId="11" hidden="1">{#N/A,#N/A,TRUE,"Task Status";#N/A,#N/A,TRUE,"Document Status";#N/A,#N/A,TRUE,"Percent Complete";#N/A,#N/A,TRUE,"Manhour Sum"}</definedName>
    <definedName name="ab" localSheetId="14" hidden="1">{#N/A,#N/A,TRUE,"Task Status";#N/A,#N/A,TRUE,"Document Status";#N/A,#N/A,TRUE,"Percent Complete";#N/A,#N/A,TRUE,"Manhour Sum"}</definedName>
    <definedName name="ab" localSheetId="15" hidden="1">{#N/A,#N/A,TRUE,"Task Status";#N/A,#N/A,TRUE,"Document Status";#N/A,#N/A,TRUE,"Percent Complete";#N/A,#N/A,TRUE,"Manhour Sum"}</definedName>
    <definedName name="ab" localSheetId="16" hidden="1">{#N/A,#N/A,TRUE,"Task Status";#N/A,#N/A,TRUE,"Document Status";#N/A,#N/A,TRUE,"Percent Complete";#N/A,#N/A,TRUE,"Manhour Sum"}</definedName>
    <definedName name="ab" localSheetId="17" hidden="1">{#N/A,#N/A,TRUE,"Task Status";#N/A,#N/A,TRUE,"Document Status";#N/A,#N/A,TRUE,"Percent Complete";#N/A,#N/A,TRUE,"Manhour Sum"}</definedName>
    <definedName name="ab" localSheetId="18" hidden="1">{#N/A,#N/A,TRUE,"Task Status";#N/A,#N/A,TRUE,"Document Status";#N/A,#N/A,TRUE,"Percent Complete";#N/A,#N/A,TRUE,"Manhour Sum"}</definedName>
    <definedName name="ab" localSheetId="19" hidden="1">{#N/A,#N/A,TRUE,"Task Status";#N/A,#N/A,TRUE,"Document Status";#N/A,#N/A,TRUE,"Percent Complete";#N/A,#N/A,TRUE,"Manhour Sum"}</definedName>
    <definedName name="ab" hidden="1">{#N/A,#N/A,TRUE,"Task Status";#N/A,#N/A,TRUE,"Document Status";#N/A,#N/A,TRUE,"Percent Complete";#N/A,#N/A,TRUE,"Manhour Sum"}</definedName>
    <definedName name="abacdk" hidden="1">#REF!</definedName>
    <definedName name="abc" hidden="1">#REF!</definedName>
    <definedName name="abcd" localSheetId="2" hidden="1">{#N/A,#N/A,TRUE,"Task Status";#N/A,#N/A,TRUE,"Document Status";#N/A,#N/A,TRUE,"Percent Complete";#N/A,#N/A,TRUE,"Manhour Sum"}</definedName>
    <definedName name="abcd" localSheetId="3" hidden="1">{#N/A,#N/A,TRUE,"Task Status";#N/A,#N/A,TRUE,"Document Status";#N/A,#N/A,TRUE,"Percent Complete";#N/A,#N/A,TRUE,"Manhour Sum"}</definedName>
    <definedName name="abcd" localSheetId="4" hidden="1">{#N/A,#N/A,TRUE,"Task Status";#N/A,#N/A,TRUE,"Document Status";#N/A,#N/A,TRUE,"Percent Complete";#N/A,#N/A,TRUE,"Manhour Sum"}</definedName>
    <definedName name="abcd" localSheetId="5" hidden="1">{#N/A,#N/A,TRUE,"Task Status";#N/A,#N/A,TRUE,"Document Status";#N/A,#N/A,TRUE,"Percent Complete";#N/A,#N/A,TRUE,"Manhour Sum"}</definedName>
    <definedName name="abcd" localSheetId="7" hidden="1">{#N/A,#N/A,TRUE,"Task Status";#N/A,#N/A,TRUE,"Document Status";#N/A,#N/A,TRUE,"Percent Complete";#N/A,#N/A,TRUE,"Manhour Sum"}</definedName>
    <definedName name="abcd" localSheetId="8" hidden="1">{#N/A,#N/A,TRUE,"Task Status";#N/A,#N/A,TRUE,"Document Status";#N/A,#N/A,TRUE,"Percent Complete";#N/A,#N/A,TRUE,"Manhour Sum"}</definedName>
    <definedName name="abcd" localSheetId="12" hidden="1">{#N/A,#N/A,TRUE,"Task Status";#N/A,#N/A,TRUE,"Document Status";#N/A,#N/A,TRUE,"Percent Complete";#N/A,#N/A,TRUE,"Manhour Sum"}</definedName>
    <definedName name="abcd" localSheetId="13" hidden="1">{#N/A,#N/A,TRUE,"Task Status";#N/A,#N/A,TRUE,"Document Status";#N/A,#N/A,TRUE,"Percent Complete";#N/A,#N/A,TRUE,"Manhour Sum"}</definedName>
    <definedName name="abcd" localSheetId="9" hidden="1">{#N/A,#N/A,TRUE,"Task Status";#N/A,#N/A,TRUE,"Document Status";#N/A,#N/A,TRUE,"Percent Complete";#N/A,#N/A,TRUE,"Manhour Sum"}</definedName>
    <definedName name="abcd" localSheetId="10" hidden="1">{#N/A,#N/A,TRUE,"Task Status";#N/A,#N/A,TRUE,"Document Status";#N/A,#N/A,TRUE,"Percent Complete";#N/A,#N/A,TRUE,"Manhour Sum"}</definedName>
    <definedName name="abcd" localSheetId="11" hidden="1">{#N/A,#N/A,TRUE,"Task Status";#N/A,#N/A,TRUE,"Document Status";#N/A,#N/A,TRUE,"Percent Complete";#N/A,#N/A,TRUE,"Manhour Sum"}</definedName>
    <definedName name="abcd" localSheetId="14" hidden="1">{#N/A,#N/A,TRUE,"Task Status";#N/A,#N/A,TRUE,"Document Status";#N/A,#N/A,TRUE,"Percent Complete";#N/A,#N/A,TRUE,"Manhour Sum"}</definedName>
    <definedName name="abcd" localSheetId="15" hidden="1">{#N/A,#N/A,TRUE,"Task Status";#N/A,#N/A,TRUE,"Document Status";#N/A,#N/A,TRUE,"Percent Complete";#N/A,#N/A,TRUE,"Manhour Sum"}</definedName>
    <definedName name="abcd" localSheetId="16" hidden="1">{#N/A,#N/A,TRUE,"Task Status";#N/A,#N/A,TRUE,"Document Status";#N/A,#N/A,TRUE,"Percent Complete";#N/A,#N/A,TRUE,"Manhour Sum"}</definedName>
    <definedName name="abcd" localSheetId="17" hidden="1">{#N/A,#N/A,TRUE,"Task Status";#N/A,#N/A,TRUE,"Document Status";#N/A,#N/A,TRUE,"Percent Complete";#N/A,#N/A,TRUE,"Manhour Sum"}</definedName>
    <definedName name="abcd" localSheetId="18" hidden="1">{#N/A,#N/A,TRUE,"Task Status";#N/A,#N/A,TRUE,"Document Status";#N/A,#N/A,TRUE,"Percent Complete";#N/A,#N/A,TRUE,"Manhour Sum"}</definedName>
    <definedName name="abcd" localSheetId="19" hidden="1">{#N/A,#N/A,TRUE,"Task Status";#N/A,#N/A,TRUE,"Document Status";#N/A,#N/A,TRUE,"Percent Complete";#N/A,#N/A,TRUE,"Manhour Sum"}</definedName>
    <definedName name="abcd" hidden="1">{#N/A,#N/A,TRUE,"Task Status";#N/A,#N/A,TRUE,"Document Status";#N/A,#N/A,TRUE,"Percent Complete";#N/A,#N/A,TRUE,"Manhour Sum"}</definedName>
    <definedName name="Accelerated" localSheetId="7" hidden="1">{#N/A,#N/A,FALSE,"CTC Summary - EOY";#N/A,#N/A,FALSE,"CTC Summary - Wtavg"}</definedName>
    <definedName name="Accelerated" hidden="1">{#N/A,#N/A,FALSE,"CTC Summary - EOY";#N/A,#N/A,FALSE,"CTC Summary - Wtavg"}</definedName>
    <definedName name="ACCELERATED2" localSheetId="2" hidden="1">{#N/A,#N/A,FALSE,"CTC Summary - EOY";#N/A,#N/A,FALSE,"CTC Summary - Wtavg"}</definedName>
    <definedName name="ACCELERATED2" localSheetId="3" hidden="1">{#N/A,#N/A,FALSE,"CTC Summary - EOY";#N/A,#N/A,FALSE,"CTC Summary - Wtavg"}</definedName>
    <definedName name="ACCELERATED2" localSheetId="4" hidden="1">{#N/A,#N/A,FALSE,"CTC Summary - EOY";#N/A,#N/A,FALSE,"CTC Summary - Wtavg"}</definedName>
    <definedName name="ACCELERATED2" localSheetId="5" hidden="1">{#N/A,#N/A,FALSE,"CTC Summary - EOY";#N/A,#N/A,FALSE,"CTC Summary - Wtavg"}</definedName>
    <definedName name="ACCELERATED2" localSheetId="7" hidden="1">{#N/A,#N/A,FALSE,"CTC Summary - EOY";#N/A,#N/A,FALSE,"CTC Summary - Wtavg"}</definedName>
    <definedName name="ACCELERATED2" localSheetId="8" hidden="1">{#N/A,#N/A,FALSE,"CTC Summary - EOY";#N/A,#N/A,FALSE,"CTC Summary - Wtavg"}</definedName>
    <definedName name="ACCELERATED2" localSheetId="12" hidden="1">{#N/A,#N/A,FALSE,"CTC Summary - EOY";#N/A,#N/A,FALSE,"CTC Summary - Wtavg"}</definedName>
    <definedName name="ACCELERATED2" localSheetId="13" hidden="1">{#N/A,#N/A,FALSE,"CTC Summary - EOY";#N/A,#N/A,FALSE,"CTC Summary - Wtavg"}</definedName>
    <definedName name="ACCELERATED2" localSheetId="9" hidden="1">{#N/A,#N/A,FALSE,"CTC Summary - EOY";#N/A,#N/A,FALSE,"CTC Summary - Wtavg"}</definedName>
    <definedName name="ACCELERATED2" localSheetId="10" hidden="1">{#N/A,#N/A,FALSE,"CTC Summary - EOY";#N/A,#N/A,FALSE,"CTC Summary - Wtavg"}</definedName>
    <definedName name="ACCELERATED2" localSheetId="11" hidden="1">{#N/A,#N/A,FALSE,"CTC Summary - EOY";#N/A,#N/A,FALSE,"CTC Summary - Wtavg"}</definedName>
    <definedName name="ACCELERATED2" localSheetId="14" hidden="1">{#N/A,#N/A,FALSE,"CTC Summary - EOY";#N/A,#N/A,FALSE,"CTC Summary - Wtavg"}</definedName>
    <definedName name="ACCELERATED2" localSheetId="15" hidden="1">{#N/A,#N/A,FALSE,"CTC Summary - EOY";#N/A,#N/A,FALSE,"CTC Summary - Wtavg"}</definedName>
    <definedName name="ACCELERATED2" localSheetId="16" hidden="1">{#N/A,#N/A,FALSE,"CTC Summary - EOY";#N/A,#N/A,FALSE,"CTC Summary - Wtavg"}</definedName>
    <definedName name="ACCELERATED2" localSheetId="17" hidden="1">{#N/A,#N/A,FALSE,"CTC Summary - EOY";#N/A,#N/A,FALSE,"CTC Summary - Wtavg"}</definedName>
    <definedName name="ACCELERATED2" localSheetId="18" hidden="1">{#N/A,#N/A,FALSE,"CTC Summary - EOY";#N/A,#N/A,FALSE,"CTC Summary - Wtavg"}</definedName>
    <definedName name="ACCELERATED2" localSheetId="19" hidden="1">{#N/A,#N/A,FALSE,"CTC Summary - EOY";#N/A,#N/A,FALSE,"CTC Summary - Wtavg"}</definedName>
    <definedName name="ACCELERATED2" hidden="1">{#N/A,#N/A,FALSE,"CTC Summary - EOY";#N/A,#N/A,FALSE,"CTC Summary - Wtavg"}</definedName>
    <definedName name="ACCELLERATED1X" localSheetId="2" hidden="1">{#N/A,#N/A,FALSE,"CTC Summary - EOY";#N/A,#N/A,FALSE,"CTC Summary - Wtavg"}</definedName>
    <definedName name="ACCELLERATED1X" localSheetId="3" hidden="1">{#N/A,#N/A,FALSE,"CTC Summary - EOY";#N/A,#N/A,FALSE,"CTC Summary - Wtavg"}</definedName>
    <definedName name="ACCELLERATED1X" localSheetId="4" hidden="1">{#N/A,#N/A,FALSE,"CTC Summary - EOY";#N/A,#N/A,FALSE,"CTC Summary - Wtavg"}</definedName>
    <definedName name="ACCELLERATED1X" localSheetId="5" hidden="1">{#N/A,#N/A,FALSE,"CTC Summary - EOY";#N/A,#N/A,FALSE,"CTC Summary - Wtavg"}</definedName>
    <definedName name="ACCELLERATED1X" localSheetId="7" hidden="1">{#N/A,#N/A,FALSE,"CTC Summary - EOY";#N/A,#N/A,FALSE,"CTC Summary - Wtavg"}</definedName>
    <definedName name="ACCELLERATED1X" localSheetId="8" hidden="1">{#N/A,#N/A,FALSE,"CTC Summary - EOY";#N/A,#N/A,FALSE,"CTC Summary - Wtavg"}</definedName>
    <definedName name="ACCELLERATED1X" localSheetId="12" hidden="1">{#N/A,#N/A,FALSE,"CTC Summary - EOY";#N/A,#N/A,FALSE,"CTC Summary - Wtavg"}</definedName>
    <definedName name="ACCELLERATED1X" localSheetId="13" hidden="1">{#N/A,#N/A,FALSE,"CTC Summary - EOY";#N/A,#N/A,FALSE,"CTC Summary - Wtavg"}</definedName>
    <definedName name="ACCELLERATED1X" localSheetId="9" hidden="1">{#N/A,#N/A,FALSE,"CTC Summary - EOY";#N/A,#N/A,FALSE,"CTC Summary - Wtavg"}</definedName>
    <definedName name="ACCELLERATED1X" localSheetId="10" hidden="1">{#N/A,#N/A,FALSE,"CTC Summary - EOY";#N/A,#N/A,FALSE,"CTC Summary - Wtavg"}</definedName>
    <definedName name="ACCELLERATED1X" localSheetId="11" hidden="1">{#N/A,#N/A,FALSE,"CTC Summary - EOY";#N/A,#N/A,FALSE,"CTC Summary - Wtavg"}</definedName>
    <definedName name="ACCELLERATED1X" localSheetId="14" hidden="1">{#N/A,#N/A,FALSE,"CTC Summary - EOY";#N/A,#N/A,FALSE,"CTC Summary - Wtavg"}</definedName>
    <definedName name="ACCELLERATED1X" localSheetId="15" hidden="1">{#N/A,#N/A,FALSE,"CTC Summary - EOY";#N/A,#N/A,FALSE,"CTC Summary - Wtavg"}</definedName>
    <definedName name="ACCELLERATED1X" localSheetId="16" hidden="1">{#N/A,#N/A,FALSE,"CTC Summary - EOY";#N/A,#N/A,FALSE,"CTC Summary - Wtavg"}</definedName>
    <definedName name="ACCELLERATED1X" localSheetId="17" hidden="1">{#N/A,#N/A,FALSE,"CTC Summary - EOY";#N/A,#N/A,FALSE,"CTC Summary - Wtavg"}</definedName>
    <definedName name="ACCELLERATED1X" localSheetId="18" hidden="1">{#N/A,#N/A,FALSE,"CTC Summary - EOY";#N/A,#N/A,FALSE,"CTC Summary - Wtavg"}</definedName>
    <definedName name="ACCELLERATED1X" localSheetId="19" hidden="1">{#N/A,#N/A,FALSE,"CTC Summary - EOY";#N/A,#N/A,FALSE,"CTC Summary - Wtavg"}</definedName>
    <definedName name="ACCELLERATED1X" hidden="1">{#N/A,#N/A,FALSE,"CTC Summary - EOY";#N/A,#N/A,FALSE,"CTC Summary - Wtavg"}</definedName>
    <definedName name="AccessDatabase" hidden="1">"F:\REGUNIT\GRC99\TAX_ADJ\NEW_EST.mdb"</definedName>
    <definedName name="Accrual" localSheetId="2" hidden="1">{#N/A,#N/A,TRUE,"Task Status";#N/A,#N/A,TRUE,"Document Status";#N/A,#N/A,TRUE,"Percent Complete";#N/A,#N/A,TRUE,"Manhour Sum"}</definedName>
    <definedName name="Accrual" localSheetId="3" hidden="1">{#N/A,#N/A,TRUE,"Task Status";#N/A,#N/A,TRUE,"Document Status";#N/A,#N/A,TRUE,"Percent Complete";#N/A,#N/A,TRUE,"Manhour Sum"}</definedName>
    <definedName name="Accrual" localSheetId="4" hidden="1">{#N/A,#N/A,TRUE,"Task Status";#N/A,#N/A,TRUE,"Document Status";#N/A,#N/A,TRUE,"Percent Complete";#N/A,#N/A,TRUE,"Manhour Sum"}</definedName>
    <definedName name="Accrual" localSheetId="5" hidden="1">{#N/A,#N/A,TRUE,"Task Status";#N/A,#N/A,TRUE,"Document Status";#N/A,#N/A,TRUE,"Percent Complete";#N/A,#N/A,TRUE,"Manhour Sum"}</definedName>
    <definedName name="Accrual" localSheetId="7" hidden="1">{#N/A,#N/A,TRUE,"Task Status";#N/A,#N/A,TRUE,"Document Status";#N/A,#N/A,TRUE,"Percent Complete";#N/A,#N/A,TRUE,"Manhour Sum"}</definedName>
    <definedName name="Accrual" localSheetId="8" hidden="1">{#N/A,#N/A,TRUE,"Task Status";#N/A,#N/A,TRUE,"Document Status";#N/A,#N/A,TRUE,"Percent Complete";#N/A,#N/A,TRUE,"Manhour Sum"}</definedName>
    <definedName name="Accrual" localSheetId="12" hidden="1">{#N/A,#N/A,TRUE,"Task Status";#N/A,#N/A,TRUE,"Document Status";#N/A,#N/A,TRUE,"Percent Complete";#N/A,#N/A,TRUE,"Manhour Sum"}</definedName>
    <definedName name="Accrual" localSheetId="13" hidden="1">{#N/A,#N/A,TRUE,"Task Status";#N/A,#N/A,TRUE,"Document Status";#N/A,#N/A,TRUE,"Percent Complete";#N/A,#N/A,TRUE,"Manhour Sum"}</definedName>
    <definedName name="Accrual" localSheetId="9" hidden="1">{#N/A,#N/A,TRUE,"Task Status";#N/A,#N/A,TRUE,"Document Status";#N/A,#N/A,TRUE,"Percent Complete";#N/A,#N/A,TRUE,"Manhour Sum"}</definedName>
    <definedName name="Accrual" localSheetId="10" hidden="1">{#N/A,#N/A,TRUE,"Task Status";#N/A,#N/A,TRUE,"Document Status";#N/A,#N/A,TRUE,"Percent Complete";#N/A,#N/A,TRUE,"Manhour Sum"}</definedName>
    <definedName name="Accrual" localSheetId="11" hidden="1">{#N/A,#N/A,TRUE,"Task Status";#N/A,#N/A,TRUE,"Document Status";#N/A,#N/A,TRUE,"Percent Complete";#N/A,#N/A,TRUE,"Manhour Sum"}</definedName>
    <definedName name="Accrual" localSheetId="14" hidden="1">{#N/A,#N/A,TRUE,"Task Status";#N/A,#N/A,TRUE,"Document Status";#N/A,#N/A,TRUE,"Percent Complete";#N/A,#N/A,TRUE,"Manhour Sum"}</definedName>
    <definedName name="Accrual" localSheetId="15" hidden="1">{#N/A,#N/A,TRUE,"Task Status";#N/A,#N/A,TRUE,"Document Status";#N/A,#N/A,TRUE,"Percent Complete";#N/A,#N/A,TRUE,"Manhour Sum"}</definedName>
    <definedName name="Accrual" localSheetId="16" hidden="1">{#N/A,#N/A,TRUE,"Task Status";#N/A,#N/A,TRUE,"Document Status";#N/A,#N/A,TRUE,"Percent Complete";#N/A,#N/A,TRUE,"Manhour Sum"}</definedName>
    <definedName name="Accrual" localSheetId="17" hidden="1">{#N/A,#N/A,TRUE,"Task Status";#N/A,#N/A,TRUE,"Document Status";#N/A,#N/A,TRUE,"Percent Complete";#N/A,#N/A,TRUE,"Manhour Sum"}</definedName>
    <definedName name="Accrual" localSheetId="18" hidden="1">{#N/A,#N/A,TRUE,"Task Status";#N/A,#N/A,TRUE,"Document Status";#N/A,#N/A,TRUE,"Percent Complete";#N/A,#N/A,TRUE,"Manhour Sum"}</definedName>
    <definedName name="Accrual" localSheetId="19" hidden="1">{#N/A,#N/A,TRUE,"Task Status";#N/A,#N/A,TRUE,"Document Status";#N/A,#N/A,TRUE,"Percent Complete";#N/A,#N/A,TRUE,"Manhour Sum"}</definedName>
    <definedName name="Accrual" hidden="1">{#N/A,#N/A,TRUE,"Task Status";#N/A,#N/A,TRUE,"Document Status";#N/A,#N/A,TRUE,"Percent Complete";#N/A,#N/A,TRUE,"Manhour Sum"}</definedName>
    <definedName name="ads" localSheetId="2" hidden="1">{#N/A,#N/A,FALSE,"Aging Summary";#N/A,#N/A,FALSE,"Ratio Analysis";#N/A,#N/A,FALSE,"Test 120 Day Accts";#N/A,#N/A,FALSE,"Tickmarks"}</definedName>
    <definedName name="ads" localSheetId="3" hidden="1">{#N/A,#N/A,FALSE,"Aging Summary";#N/A,#N/A,FALSE,"Ratio Analysis";#N/A,#N/A,FALSE,"Test 120 Day Accts";#N/A,#N/A,FALSE,"Tickmarks"}</definedName>
    <definedName name="ads" localSheetId="4" hidden="1">{#N/A,#N/A,FALSE,"Aging Summary";#N/A,#N/A,FALSE,"Ratio Analysis";#N/A,#N/A,FALSE,"Test 120 Day Accts";#N/A,#N/A,FALSE,"Tickmarks"}</definedName>
    <definedName name="ads" localSheetId="5" hidden="1">{#N/A,#N/A,FALSE,"Aging Summary";#N/A,#N/A,FALSE,"Ratio Analysis";#N/A,#N/A,FALSE,"Test 120 Day Accts";#N/A,#N/A,FALSE,"Tickmarks"}</definedName>
    <definedName name="ads" localSheetId="7" hidden="1">{#N/A,#N/A,FALSE,"Aging Summary";#N/A,#N/A,FALSE,"Ratio Analysis";#N/A,#N/A,FALSE,"Test 120 Day Accts";#N/A,#N/A,FALSE,"Tickmarks"}</definedName>
    <definedName name="ads" localSheetId="8" hidden="1">{#N/A,#N/A,FALSE,"Aging Summary";#N/A,#N/A,FALSE,"Ratio Analysis";#N/A,#N/A,FALSE,"Test 120 Day Accts";#N/A,#N/A,FALSE,"Tickmarks"}</definedName>
    <definedName name="ads" localSheetId="12" hidden="1">{#N/A,#N/A,FALSE,"Aging Summary";#N/A,#N/A,FALSE,"Ratio Analysis";#N/A,#N/A,FALSE,"Test 120 Day Accts";#N/A,#N/A,FALSE,"Tickmarks"}</definedName>
    <definedName name="ads" localSheetId="13" hidden="1">{#N/A,#N/A,FALSE,"Aging Summary";#N/A,#N/A,FALSE,"Ratio Analysis";#N/A,#N/A,FALSE,"Test 120 Day Accts";#N/A,#N/A,FALSE,"Tickmarks"}</definedName>
    <definedName name="ads" localSheetId="9" hidden="1">{#N/A,#N/A,FALSE,"Aging Summary";#N/A,#N/A,FALSE,"Ratio Analysis";#N/A,#N/A,FALSE,"Test 120 Day Accts";#N/A,#N/A,FALSE,"Tickmarks"}</definedName>
    <definedName name="ads" localSheetId="10" hidden="1">{#N/A,#N/A,FALSE,"Aging Summary";#N/A,#N/A,FALSE,"Ratio Analysis";#N/A,#N/A,FALSE,"Test 120 Day Accts";#N/A,#N/A,FALSE,"Tickmarks"}</definedName>
    <definedName name="ads" localSheetId="11" hidden="1">{#N/A,#N/A,FALSE,"Aging Summary";#N/A,#N/A,FALSE,"Ratio Analysis";#N/A,#N/A,FALSE,"Test 120 Day Accts";#N/A,#N/A,FALSE,"Tickmarks"}</definedName>
    <definedName name="ads" localSheetId="14" hidden="1">{#N/A,#N/A,FALSE,"Aging Summary";#N/A,#N/A,FALSE,"Ratio Analysis";#N/A,#N/A,FALSE,"Test 120 Day Accts";#N/A,#N/A,FALSE,"Tickmarks"}</definedName>
    <definedName name="ads" localSheetId="15" hidden="1">{#N/A,#N/A,FALSE,"Aging Summary";#N/A,#N/A,FALSE,"Ratio Analysis";#N/A,#N/A,FALSE,"Test 120 Day Accts";#N/A,#N/A,FALSE,"Tickmarks"}</definedName>
    <definedName name="ads" localSheetId="16" hidden="1">{#N/A,#N/A,FALSE,"Aging Summary";#N/A,#N/A,FALSE,"Ratio Analysis";#N/A,#N/A,FALSE,"Test 120 Day Accts";#N/A,#N/A,FALSE,"Tickmarks"}</definedName>
    <definedName name="ads" localSheetId="17" hidden="1">{#N/A,#N/A,FALSE,"Aging Summary";#N/A,#N/A,FALSE,"Ratio Analysis";#N/A,#N/A,FALSE,"Test 120 Day Accts";#N/A,#N/A,FALSE,"Tickmarks"}</definedName>
    <definedName name="ads" localSheetId="18" hidden="1">{#N/A,#N/A,FALSE,"Aging Summary";#N/A,#N/A,FALSE,"Ratio Analysis";#N/A,#N/A,FALSE,"Test 120 Day Accts";#N/A,#N/A,FALSE,"Tickmarks"}</definedName>
    <definedName name="ads" localSheetId="19" hidden="1">{#N/A,#N/A,FALSE,"Aging Summary";#N/A,#N/A,FALSE,"Ratio Analysis";#N/A,#N/A,FALSE,"Test 120 Day Accts";#N/A,#N/A,FALSE,"Tickmarks"}</definedName>
    <definedName name="ads" hidden="1">{#N/A,#N/A,FALSE,"Aging Summary";#N/A,#N/A,FALSE,"Ratio Analysis";#N/A,#N/A,FALSE,"Test 120 Day Accts";#N/A,#N/A,FALSE,"Tickmarks"}</definedName>
    <definedName name="adsfag" localSheetId="7" hidden="1">{"PI_Data",#N/A,TRUE,"P&amp;I Data"}</definedName>
    <definedName name="adsfag" hidden="1">{"PI_Data",#N/A,TRUE,"P&amp;I Data"}</definedName>
    <definedName name="aeyneryna" localSheetId="7" hidden="1">{#N/A,#N/A,FALSE,"ND Rev at Pres Rates";#N/A,#N/A,FALSE,"Res - Unadj sales";#N/A,#N/A,FALSE,"Small L&amp;P";#N/A,#N/A,FALSE,"Medium L&amp;P";#N/A,#N/A,FALSE,"E-19";#N/A,#N/A,FALSE,"E-20";#N/A,#N/A,FALSE,"Strtlts &amp; Standby";#N/A,#N/A,FALSE,"AG";#N/A,#N/A,FALSE,"A-RTP";#N/A,#N/A,FALSE,"Spec"}</definedName>
    <definedName name="aeyneryna" hidden="1">{#N/A,#N/A,FALSE,"ND Rev at Pres Rates";#N/A,#N/A,FALSE,"Res - Unadj sales";#N/A,#N/A,FALSE,"Small L&amp;P";#N/A,#N/A,FALSE,"Medium L&amp;P";#N/A,#N/A,FALSE,"E-19";#N/A,#N/A,FALSE,"E-20";#N/A,#N/A,FALSE,"Strtlts &amp; Standby";#N/A,#N/A,FALSE,"AG";#N/A,#N/A,FALSE,"A-RTP";#N/A,#N/A,FALSE,"Spec"}</definedName>
    <definedName name="aeyrebye" localSheetId="7" hidden="1">{#N/A,#N/A,FALSE,"RRQ inputs ";#N/A,#N/A,FALSE,"FERC Rev @ PR";#N/A,#N/A,FALSE,"Distribution Revenue Allocation";#N/A,#N/A,FALSE,"Nonallocated Revenues";#N/A,#N/A,FALSE,"MC Revenues-03 sales, 96 MC's";#N/A,#N/A,FALSE,"FTA"}</definedName>
    <definedName name="aeyrebye" hidden="1">{#N/A,#N/A,FALSE,"RRQ inputs ";#N/A,#N/A,FALSE,"FERC Rev @ PR";#N/A,#N/A,FALSE,"Distribution Revenue Allocation";#N/A,#N/A,FALSE,"Nonallocated Revenues";#N/A,#N/A,FALSE,"MC Revenues-03 sales, 96 MC's";#N/A,#N/A,FALSE,"FTA"}</definedName>
    <definedName name="afg" localSheetId="7" hidden="1">{#N/A,#N/A,FALSE,"CTC Summary - EOY";#N/A,#N/A,FALSE,"CTC Summary - Wtavg"}</definedName>
    <definedName name="afg" hidden="1">{#N/A,#N/A,FALSE,"CTC Summary - EOY";#N/A,#N/A,FALSE,"CTC Summary - Wtavg"}</definedName>
    <definedName name="afgasdfgasd" localSheetId="7" hidden="1">{#N/A,#N/A,FALSE,"CTC Summary - EOY";#N/A,#N/A,FALSE,"CTC Summary - Wtavg"}</definedName>
    <definedName name="afgasdfgasd" hidden="1">{#N/A,#N/A,FALSE,"CTC Summary - EOY";#N/A,#N/A,FALSE,"CTC Summary - Wtavg"}</definedName>
    <definedName name="afgva" localSheetId="7" hidden="1">{"PI_Data",#N/A,TRUE,"P&amp;I Data"}</definedName>
    <definedName name="afgva" hidden="1">{"PI_Data",#N/A,TRUE,"P&amp;I Data"}</definedName>
    <definedName name="again" localSheetId="7" hidden="1">{#N/A,#N/A,FALSE,"ND Rev at Pres Rates";#N/A,#N/A,FALSE,"Res - Unadj sales";#N/A,#N/A,FALSE,"Small L&amp;P";#N/A,#N/A,FALSE,"Medium L&amp;P";#N/A,#N/A,FALSE,"E-19";#N/A,#N/A,FALSE,"E-20";#N/A,#N/A,FALSE,"Strtlts &amp; Standby";#N/A,#N/A,FALSE,"AG";#N/A,#N/A,FALSE,"A-RTP";#N/A,#N/A,FALSE,"Spec"}</definedName>
    <definedName name="again" hidden="1">{#N/A,#N/A,FALSE,"ND Rev at Pres Rates";#N/A,#N/A,FALSE,"Res - Unadj sales";#N/A,#N/A,FALSE,"Small L&amp;P";#N/A,#N/A,FALSE,"Medium L&amp;P";#N/A,#N/A,FALSE,"E-19";#N/A,#N/A,FALSE,"E-20";#N/A,#N/A,FALSE,"Strtlts &amp; Standby";#N/A,#N/A,FALSE,"AG";#N/A,#N/A,FALSE,"A-RTP";#N/A,#N/A,FALSE,"Spec"}</definedName>
    <definedName name="age" localSheetId="7" hidden="1">{"PI_Data",#N/A,TRUE,"P&amp;I Data"}</definedName>
    <definedName name="age" hidden="1">{"PI_Data",#N/A,TRUE,"P&amp;I Data"}</definedName>
    <definedName name="alpha" localSheetId="2" hidden="1">{#N/A,#N/A,FALSE,"Sum6 (1)"}</definedName>
    <definedName name="alpha" localSheetId="3" hidden="1">{#N/A,#N/A,FALSE,"Sum6 (1)"}</definedName>
    <definedName name="alpha" localSheetId="4" hidden="1">{#N/A,#N/A,FALSE,"Sum6 (1)"}</definedName>
    <definedName name="alpha" localSheetId="5" hidden="1">{#N/A,#N/A,FALSE,"Sum6 (1)"}</definedName>
    <definedName name="alpha" localSheetId="7" hidden="1">{#N/A,#N/A,FALSE,"Sum6 (1)"}</definedName>
    <definedName name="alpha" localSheetId="8" hidden="1">{#N/A,#N/A,FALSE,"Sum6 (1)"}</definedName>
    <definedName name="alpha" localSheetId="12" hidden="1">{#N/A,#N/A,FALSE,"Sum6 (1)"}</definedName>
    <definedName name="alpha" localSheetId="13" hidden="1">{#N/A,#N/A,FALSE,"Sum6 (1)"}</definedName>
    <definedName name="alpha" localSheetId="9" hidden="1">{#N/A,#N/A,FALSE,"Sum6 (1)"}</definedName>
    <definedName name="alpha" localSheetId="10" hidden="1">{#N/A,#N/A,FALSE,"Sum6 (1)"}</definedName>
    <definedName name="alpha" localSheetId="11" hidden="1">{#N/A,#N/A,FALSE,"Sum6 (1)"}</definedName>
    <definedName name="alpha" localSheetId="14" hidden="1">{#N/A,#N/A,FALSE,"Sum6 (1)"}</definedName>
    <definedName name="alpha" localSheetId="15" hidden="1">{#N/A,#N/A,FALSE,"Sum6 (1)"}</definedName>
    <definedName name="alpha" localSheetId="16" hidden="1">{#N/A,#N/A,FALSE,"Sum6 (1)"}</definedName>
    <definedName name="alpha" localSheetId="17" hidden="1">{#N/A,#N/A,FALSE,"Sum6 (1)"}</definedName>
    <definedName name="alpha" localSheetId="18" hidden="1">{#N/A,#N/A,FALSE,"Sum6 (1)"}</definedName>
    <definedName name="alpha" localSheetId="19" hidden="1">{#N/A,#N/A,FALSE,"Sum6 (1)"}</definedName>
    <definedName name="alpha" hidden="1">{#N/A,#N/A,FALSE,"Sum6 (1)"}</definedName>
    <definedName name="April" localSheetId="2" hidden="1">{#N/A,#N/A,FALSE,"CTC Summary - EOY";#N/A,#N/A,FALSE,"CTC Summary - Wtavg"}</definedName>
    <definedName name="April" localSheetId="3" hidden="1">{#N/A,#N/A,FALSE,"CTC Summary - EOY";#N/A,#N/A,FALSE,"CTC Summary - Wtavg"}</definedName>
    <definedName name="April" localSheetId="4" hidden="1">{#N/A,#N/A,FALSE,"CTC Summary - EOY";#N/A,#N/A,FALSE,"CTC Summary - Wtavg"}</definedName>
    <definedName name="April" localSheetId="5" hidden="1">{#N/A,#N/A,FALSE,"CTC Summary - EOY";#N/A,#N/A,FALSE,"CTC Summary - Wtavg"}</definedName>
    <definedName name="April" localSheetId="7" hidden="1">{#N/A,#N/A,FALSE,"CTC Summary - EOY";#N/A,#N/A,FALSE,"CTC Summary - Wtavg"}</definedName>
    <definedName name="April" localSheetId="8" hidden="1">{#N/A,#N/A,FALSE,"CTC Summary - EOY";#N/A,#N/A,FALSE,"CTC Summary - Wtavg"}</definedName>
    <definedName name="April" localSheetId="12" hidden="1">{#N/A,#N/A,FALSE,"CTC Summary - EOY";#N/A,#N/A,FALSE,"CTC Summary - Wtavg"}</definedName>
    <definedName name="April" localSheetId="13" hidden="1">{#N/A,#N/A,FALSE,"CTC Summary - EOY";#N/A,#N/A,FALSE,"CTC Summary - Wtavg"}</definedName>
    <definedName name="April" localSheetId="9" hidden="1">{#N/A,#N/A,FALSE,"CTC Summary - EOY";#N/A,#N/A,FALSE,"CTC Summary - Wtavg"}</definedName>
    <definedName name="April" localSheetId="10" hidden="1">{#N/A,#N/A,FALSE,"CTC Summary - EOY";#N/A,#N/A,FALSE,"CTC Summary - Wtavg"}</definedName>
    <definedName name="April" localSheetId="11" hidden="1">{#N/A,#N/A,FALSE,"CTC Summary - EOY";#N/A,#N/A,FALSE,"CTC Summary - Wtavg"}</definedName>
    <definedName name="April" localSheetId="14" hidden="1">{#N/A,#N/A,FALSE,"CTC Summary - EOY";#N/A,#N/A,FALSE,"CTC Summary - Wtavg"}</definedName>
    <definedName name="April" localSheetId="15" hidden="1">{#N/A,#N/A,FALSE,"CTC Summary - EOY";#N/A,#N/A,FALSE,"CTC Summary - Wtavg"}</definedName>
    <definedName name="April" localSheetId="16" hidden="1">{#N/A,#N/A,FALSE,"CTC Summary - EOY";#N/A,#N/A,FALSE,"CTC Summary - Wtavg"}</definedName>
    <definedName name="April" localSheetId="17" hidden="1">{#N/A,#N/A,FALSE,"CTC Summary - EOY";#N/A,#N/A,FALSE,"CTC Summary - Wtavg"}</definedName>
    <definedName name="April" localSheetId="18" hidden="1">{#N/A,#N/A,FALSE,"CTC Summary - EOY";#N/A,#N/A,FALSE,"CTC Summary - Wtavg"}</definedName>
    <definedName name="April" localSheetId="19" hidden="1">{#N/A,#N/A,FALSE,"CTC Summary - EOY";#N/A,#N/A,FALSE,"CTC Summary - Wtavg"}</definedName>
    <definedName name="April" hidden="1">{#N/A,#N/A,FALSE,"CTC Summary - EOY";#N/A,#N/A,FALSE,"CTC Summary - Wtavg"}</definedName>
    <definedName name="April_1" localSheetId="2" hidden="1">{#N/A,#N/A,FALSE,"CTC Summary - EOY";#N/A,#N/A,FALSE,"CTC Summary - Wtavg"}</definedName>
    <definedName name="April_1" localSheetId="3" hidden="1">{#N/A,#N/A,FALSE,"CTC Summary - EOY";#N/A,#N/A,FALSE,"CTC Summary - Wtavg"}</definedName>
    <definedName name="April_1" localSheetId="4" hidden="1">{#N/A,#N/A,FALSE,"CTC Summary - EOY";#N/A,#N/A,FALSE,"CTC Summary - Wtavg"}</definedName>
    <definedName name="April_1" localSheetId="5" hidden="1">{#N/A,#N/A,FALSE,"CTC Summary - EOY";#N/A,#N/A,FALSE,"CTC Summary - Wtavg"}</definedName>
    <definedName name="April_1" localSheetId="7" hidden="1">{#N/A,#N/A,FALSE,"CTC Summary - EOY";#N/A,#N/A,FALSE,"CTC Summary - Wtavg"}</definedName>
    <definedName name="April_1" localSheetId="8" hidden="1">{#N/A,#N/A,FALSE,"CTC Summary - EOY";#N/A,#N/A,FALSE,"CTC Summary - Wtavg"}</definedName>
    <definedName name="April_1" localSheetId="12" hidden="1">{#N/A,#N/A,FALSE,"CTC Summary - EOY";#N/A,#N/A,FALSE,"CTC Summary - Wtavg"}</definedName>
    <definedName name="April_1" localSheetId="13" hidden="1">{#N/A,#N/A,FALSE,"CTC Summary - EOY";#N/A,#N/A,FALSE,"CTC Summary - Wtavg"}</definedName>
    <definedName name="April_1" localSheetId="9" hidden="1">{#N/A,#N/A,FALSE,"CTC Summary - EOY";#N/A,#N/A,FALSE,"CTC Summary - Wtavg"}</definedName>
    <definedName name="April_1" localSheetId="10" hidden="1">{#N/A,#N/A,FALSE,"CTC Summary - EOY";#N/A,#N/A,FALSE,"CTC Summary - Wtavg"}</definedName>
    <definedName name="April_1" localSheetId="11" hidden="1">{#N/A,#N/A,FALSE,"CTC Summary - EOY";#N/A,#N/A,FALSE,"CTC Summary - Wtavg"}</definedName>
    <definedName name="April_1" localSheetId="14" hidden="1">{#N/A,#N/A,FALSE,"CTC Summary - EOY";#N/A,#N/A,FALSE,"CTC Summary - Wtavg"}</definedName>
    <definedName name="April_1" localSheetId="15" hidden="1">{#N/A,#N/A,FALSE,"CTC Summary - EOY";#N/A,#N/A,FALSE,"CTC Summary - Wtavg"}</definedName>
    <definedName name="April_1" localSheetId="16" hidden="1">{#N/A,#N/A,FALSE,"CTC Summary - EOY";#N/A,#N/A,FALSE,"CTC Summary - Wtavg"}</definedName>
    <definedName name="April_1" localSheetId="17" hidden="1">{#N/A,#N/A,FALSE,"CTC Summary - EOY";#N/A,#N/A,FALSE,"CTC Summary - Wtavg"}</definedName>
    <definedName name="April_1" localSheetId="18" hidden="1">{#N/A,#N/A,FALSE,"CTC Summary - EOY";#N/A,#N/A,FALSE,"CTC Summary - Wtavg"}</definedName>
    <definedName name="April_1" localSheetId="19" hidden="1">{#N/A,#N/A,FALSE,"CTC Summary - EOY";#N/A,#N/A,FALSE,"CTC Summary - Wtavg"}</definedName>
    <definedName name="April_1" hidden="1">{#N/A,#N/A,FALSE,"CTC Summary - EOY";#N/A,#N/A,FALSE,"CTC Summary - Wtavg"}</definedName>
    <definedName name="April_2" localSheetId="2" hidden="1">{#N/A,#N/A,FALSE,"CTC Summary - EOY";#N/A,#N/A,FALSE,"CTC Summary - Wtavg"}</definedName>
    <definedName name="April_2" localSheetId="3" hidden="1">{#N/A,#N/A,FALSE,"CTC Summary - EOY";#N/A,#N/A,FALSE,"CTC Summary - Wtavg"}</definedName>
    <definedName name="April_2" localSheetId="4" hidden="1">{#N/A,#N/A,FALSE,"CTC Summary - EOY";#N/A,#N/A,FALSE,"CTC Summary - Wtavg"}</definedName>
    <definedName name="April_2" localSheetId="5" hidden="1">{#N/A,#N/A,FALSE,"CTC Summary - EOY";#N/A,#N/A,FALSE,"CTC Summary - Wtavg"}</definedName>
    <definedName name="April_2" localSheetId="7" hidden="1">{#N/A,#N/A,FALSE,"CTC Summary - EOY";#N/A,#N/A,FALSE,"CTC Summary - Wtavg"}</definedName>
    <definedName name="April_2" localSheetId="8" hidden="1">{#N/A,#N/A,FALSE,"CTC Summary - EOY";#N/A,#N/A,FALSE,"CTC Summary - Wtavg"}</definedName>
    <definedName name="April_2" localSheetId="12" hidden="1">{#N/A,#N/A,FALSE,"CTC Summary - EOY";#N/A,#N/A,FALSE,"CTC Summary - Wtavg"}</definedName>
    <definedName name="April_2" localSheetId="13" hidden="1">{#N/A,#N/A,FALSE,"CTC Summary - EOY";#N/A,#N/A,FALSE,"CTC Summary - Wtavg"}</definedName>
    <definedName name="April_2" localSheetId="9" hidden="1">{#N/A,#N/A,FALSE,"CTC Summary - EOY";#N/A,#N/A,FALSE,"CTC Summary - Wtavg"}</definedName>
    <definedName name="April_2" localSheetId="10" hidden="1">{#N/A,#N/A,FALSE,"CTC Summary - EOY";#N/A,#N/A,FALSE,"CTC Summary - Wtavg"}</definedName>
    <definedName name="April_2" localSheetId="11" hidden="1">{#N/A,#N/A,FALSE,"CTC Summary - EOY";#N/A,#N/A,FALSE,"CTC Summary - Wtavg"}</definedName>
    <definedName name="April_2" localSheetId="14" hidden="1">{#N/A,#N/A,FALSE,"CTC Summary - EOY";#N/A,#N/A,FALSE,"CTC Summary - Wtavg"}</definedName>
    <definedName name="April_2" localSheetId="15" hidden="1">{#N/A,#N/A,FALSE,"CTC Summary - EOY";#N/A,#N/A,FALSE,"CTC Summary - Wtavg"}</definedName>
    <definedName name="April_2" localSheetId="16" hidden="1">{#N/A,#N/A,FALSE,"CTC Summary - EOY";#N/A,#N/A,FALSE,"CTC Summary - Wtavg"}</definedName>
    <definedName name="April_2" localSheetId="17" hidden="1">{#N/A,#N/A,FALSE,"CTC Summary - EOY";#N/A,#N/A,FALSE,"CTC Summary - Wtavg"}</definedName>
    <definedName name="April_2" localSheetId="18" hidden="1">{#N/A,#N/A,FALSE,"CTC Summary - EOY";#N/A,#N/A,FALSE,"CTC Summary - Wtavg"}</definedName>
    <definedName name="April_2" localSheetId="19" hidden="1">{#N/A,#N/A,FALSE,"CTC Summary - EOY";#N/A,#N/A,FALSE,"CTC Summary - Wtavg"}</definedName>
    <definedName name="April_2" hidden="1">{#N/A,#N/A,FALSE,"CTC Summary - EOY";#N/A,#N/A,FALSE,"CTC Summary - Wtavg"}</definedName>
    <definedName name="April_3" localSheetId="2" hidden="1">{#N/A,#N/A,FALSE,"CTC Summary - EOY";#N/A,#N/A,FALSE,"CTC Summary - Wtavg"}</definedName>
    <definedName name="April_3" localSheetId="3" hidden="1">{#N/A,#N/A,FALSE,"CTC Summary - EOY";#N/A,#N/A,FALSE,"CTC Summary - Wtavg"}</definedName>
    <definedName name="April_3" localSheetId="4" hidden="1">{#N/A,#N/A,FALSE,"CTC Summary - EOY";#N/A,#N/A,FALSE,"CTC Summary - Wtavg"}</definedName>
    <definedName name="April_3" localSheetId="5" hidden="1">{#N/A,#N/A,FALSE,"CTC Summary - EOY";#N/A,#N/A,FALSE,"CTC Summary - Wtavg"}</definedName>
    <definedName name="April_3" localSheetId="7" hidden="1">{#N/A,#N/A,FALSE,"CTC Summary - EOY";#N/A,#N/A,FALSE,"CTC Summary - Wtavg"}</definedName>
    <definedName name="April_3" localSheetId="8" hidden="1">{#N/A,#N/A,FALSE,"CTC Summary - EOY";#N/A,#N/A,FALSE,"CTC Summary - Wtavg"}</definedName>
    <definedName name="April_3" localSheetId="12" hidden="1">{#N/A,#N/A,FALSE,"CTC Summary - EOY";#N/A,#N/A,FALSE,"CTC Summary - Wtavg"}</definedName>
    <definedName name="April_3" localSheetId="13" hidden="1">{#N/A,#N/A,FALSE,"CTC Summary - EOY";#N/A,#N/A,FALSE,"CTC Summary - Wtavg"}</definedName>
    <definedName name="April_3" localSheetId="9" hidden="1">{#N/A,#N/A,FALSE,"CTC Summary - EOY";#N/A,#N/A,FALSE,"CTC Summary - Wtavg"}</definedName>
    <definedName name="April_3" localSheetId="10" hidden="1">{#N/A,#N/A,FALSE,"CTC Summary - EOY";#N/A,#N/A,FALSE,"CTC Summary - Wtavg"}</definedName>
    <definedName name="April_3" localSheetId="11" hidden="1">{#N/A,#N/A,FALSE,"CTC Summary - EOY";#N/A,#N/A,FALSE,"CTC Summary - Wtavg"}</definedName>
    <definedName name="April_3" localSheetId="14" hidden="1">{#N/A,#N/A,FALSE,"CTC Summary - EOY";#N/A,#N/A,FALSE,"CTC Summary - Wtavg"}</definedName>
    <definedName name="April_3" localSheetId="15" hidden="1">{#N/A,#N/A,FALSE,"CTC Summary - EOY";#N/A,#N/A,FALSE,"CTC Summary - Wtavg"}</definedName>
    <definedName name="April_3" localSheetId="16" hidden="1">{#N/A,#N/A,FALSE,"CTC Summary - EOY";#N/A,#N/A,FALSE,"CTC Summary - Wtavg"}</definedName>
    <definedName name="April_3" localSheetId="17" hidden="1">{#N/A,#N/A,FALSE,"CTC Summary - EOY";#N/A,#N/A,FALSE,"CTC Summary - Wtavg"}</definedName>
    <definedName name="April_3" localSheetId="18" hidden="1">{#N/A,#N/A,FALSE,"CTC Summary - EOY";#N/A,#N/A,FALSE,"CTC Summary - Wtavg"}</definedName>
    <definedName name="April_3" localSheetId="19" hidden="1">{#N/A,#N/A,FALSE,"CTC Summary - EOY";#N/A,#N/A,FALSE,"CTC Summary - Wtavg"}</definedName>
    <definedName name="April_3" hidden="1">{#N/A,#N/A,FALSE,"CTC Summary - EOY";#N/A,#N/A,FALSE,"CTC Summary - Wtavg"}</definedName>
    <definedName name="April1" localSheetId="7" hidden="1">{#N/A,#N/A,FALSE,"CTC Summary - EOY";#N/A,#N/A,FALSE,"CTC Summary - Wtavg"}</definedName>
    <definedName name="April1" hidden="1">{#N/A,#N/A,FALSE,"CTC Summary - EOY";#N/A,#N/A,FALSE,"CTC Summary - Wtavg"}</definedName>
    <definedName name="arsdf" localSheetId="2" hidden="1">{#N/A,#N/A,FALSE,"Aging Summary";#N/A,#N/A,FALSE,"Ratio Analysis";#N/A,#N/A,FALSE,"Test 120 Day Accts";#N/A,#N/A,FALSE,"Tickmarks"}</definedName>
    <definedName name="arsdf" localSheetId="3" hidden="1">{#N/A,#N/A,FALSE,"Aging Summary";#N/A,#N/A,FALSE,"Ratio Analysis";#N/A,#N/A,FALSE,"Test 120 Day Accts";#N/A,#N/A,FALSE,"Tickmarks"}</definedName>
    <definedName name="arsdf" localSheetId="4" hidden="1">{#N/A,#N/A,FALSE,"Aging Summary";#N/A,#N/A,FALSE,"Ratio Analysis";#N/A,#N/A,FALSE,"Test 120 Day Accts";#N/A,#N/A,FALSE,"Tickmarks"}</definedName>
    <definedName name="arsdf" localSheetId="5" hidden="1">{#N/A,#N/A,FALSE,"Aging Summary";#N/A,#N/A,FALSE,"Ratio Analysis";#N/A,#N/A,FALSE,"Test 120 Day Accts";#N/A,#N/A,FALSE,"Tickmarks"}</definedName>
    <definedName name="arsdf" localSheetId="7" hidden="1">{#N/A,#N/A,FALSE,"Aging Summary";#N/A,#N/A,FALSE,"Ratio Analysis";#N/A,#N/A,FALSE,"Test 120 Day Accts";#N/A,#N/A,FALSE,"Tickmarks"}</definedName>
    <definedName name="arsdf" localSheetId="8" hidden="1">{#N/A,#N/A,FALSE,"Aging Summary";#N/A,#N/A,FALSE,"Ratio Analysis";#N/A,#N/A,FALSE,"Test 120 Day Accts";#N/A,#N/A,FALSE,"Tickmarks"}</definedName>
    <definedName name="arsdf" localSheetId="12" hidden="1">{#N/A,#N/A,FALSE,"Aging Summary";#N/A,#N/A,FALSE,"Ratio Analysis";#N/A,#N/A,FALSE,"Test 120 Day Accts";#N/A,#N/A,FALSE,"Tickmarks"}</definedName>
    <definedName name="arsdf" localSheetId="13" hidden="1">{#N/A,#N/A,FALSE,"Aging Summary";#N/A,#N/A,FALSE,"Ratio Analysis";#N/A,#N/A,FALSE,"Test 120 Day Accts";#N/A,#N/A,FALSE,"Tickmarks"}</definedName>
    <definedName name="arsdf" localSheetId="9" hidden="1">{#N/A,#N/A,FALSE,"Aging Summary";#N/A,#N/A,FALSE,"Ratio Analysis";#N/A,#N/A,FALSE,"Test 120 Day Accts";#N/A,#N/A,FALSE,"Tickmarks"}</definedName>
    <definedName name="arsdf" localSheetId="10" hidden="1">{#N/A,#N/A,FALSE,"Aging Summary";#N/A,#N/A,FALSE,"Ratio Analysis";#N/A,#N/A,FALSE,"Test 120 Day Accts";#N/A,#N/A,FALSE,"Tickmarks"}</definedName>
    <definedName name="arsdf" localSheetId="11" hidden="1">{#N/A,#N/A,FALSE,"Aging Summary";#N/A,#N/A,FALSE,"Ratio Analysis";#N/A,#N/A,FALSE,"Test 120 Day Accts";#N/A,#N/A,FALSE,"Tickmarks"}</definedName>
    <definedName name="arsdf" localSheetId="14" hidden="1">{#N/A,#N/A,FALSE,"Aging Summary";#N/A,#N/A,FALSE,"Ratio Analysis";#N/A,#N/A,FALSE,"Test 120 Day Accts";#N/A,#N/A,FALSE,"Tickmarks"}</definedName>
    <definedName name="arsdf" localSheetId="15" hidden="1">{#N/A,#N/A,FALSE,"Aging Summary";#N/A,#N/A,FALSE,"Ratio Analysis";#N/A,#N/A,FALSE,"Test 120 Day Accts";#N/A,#N/A,FALSE,"Tickmarks"}</definedName>
    <definedName name="arsdf" localSheetId="16" hidden="1">{#N/A,#N/A,FALSE,"Aging Summary";#N/A,#N/A,FALSE,"Ratio Analysis";#N/A,#N/A,FALSE,"Test 120 Day Accts";#N/A,#N/A,FALSE,"Tickmarks"}</definedName>
    <definedName name="arsdf" localSheetId="17" hidden="1">{#N/A,#N/A,FALSE,"Aging Summary";#N/A,#N/A,FALSE,"Ratio Analysis";#N/A,#N/A,FALSE,"Test 120 Day Accts";#N/A,#N/A,FALSE,"Tickmarks"}</definedName>
    <definedName name="arsdf" localSheetId="18" hidden="1">{#N/A,#N/A,FALSE,"Aging Summary";#N/A,#N/A,FALSE,"Ratio Analysis";#N/A,#N/A,FALSE,"Test 120 Day Accts";#N/A,#N/A,FALSE,"Tickmarks"}</definedName>
    <definedName name="arsdf" localSheetId="19" hidden="1">{#N/A,#N/A,FALSE,"Aging Summary";#N/A,#N/A,FALSE,"Ratio Analysis";#N/A,#N/A,FALSE,"Test 120 Day Accts";#N/A,#N/A,FALSE,"Tickmarks"}</definedName>
    <definedName name="arsdf" hidden="1">{#N/A,#N/A,FALSE,"Aging Summary";#N/A,#N/A,FALSE,"Ratio Analysis";#N/A,#N/A,FALSE,"Test 120 Day Accts";#N/A,#N/A,FALSE,"Tickmarks"}</definedName>
    <definedName name="ART" localSheetId="7" hidden="1">{#N/A,#N/A,FALSE,"CTC Summary - EOY";#N/A,#N/A,FALSE,"CTC Summary - Wtavg"}</definedName>
    <definedName name="ART" hidden="1">{#N/A,#N/A,FALSE,"CTC Summary - EOY";#N/A,#N/A,FALSE,"CTC Summary - Wtavg"}</definedName>
    <definedName name="as" localSheetId="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 localSheetId="3"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 localSheetId="4"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 localSheetId="5"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 localSheetId="7"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 localSheetId="8"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 localSheetId="1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 localSheetId="13"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 localSheetId="9"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 localSheetId="10"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 localSheetId="11"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 localSheetId="14"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 localSheetId="15"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 localSheetId="16"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 localSheetId="17"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 localSheetId="18"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 localSheetId="19"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AS2DocOpenMode" hidden="1">"AS2DocumentEdit"</definedName>
    <definedName name="asd" localSheetId="7" hidden="1">{#N/A,#N/A,FALSE,"Aging Summary";#N/A,#N/A,FALSE,"Ratio Analysis";#N/A,#N/A,FALSE,"Test 120 Day Accts";#N/A,#N/A,FALSE,"Tickmarks"}</definedName>
    <definedName name="asd" hidden="1">{#N/A,#N/A,FALSE,"Aging Summary";#N/A,#N/A,FALSE,"Ratio Analysis";#N/A,#N/A,FALSE,"Test 120 Day Accts";#N/A,#N/A,FALSE,"Tickmarks"}</definedName>
    <definedName name="asda" localSheetId="2" hidden="1">{#N/A,#N/A,FALSE,"Inputs And Assumptions";#N/A,#N/A,FALSE,"Revenue Allocation";#N/A,#N/A,FALSE,"RSP Surch Allocations";#N/A,#N/A,FALSE,"Generation Calculations";#N/A,#N/A,FALSE,"Test Year 2001 Sales and Revs."}</definedName>
    <definedName name="asda" localSheetId="3" hidden="1">{#N/A,#N/A,FALSE,"Inputs And Assumptions";#N/A,#N/A,FALSE,"Revenue Allocation";#N/A,#N/A,FALSE,"RSP Surch Allocations";#N/A,#N/A,FALSE,"Generation Calculations";#N/A,#N/A,FALSE,"Test Year 2001 Sales and Revs."}</definedName>
    <definedName name="asda" localSheetId="4" hidden="1">{#N/A,#N/A,FALSE,"Inputs And Assumptions";#N/A,#N/A,FALSE,"Revenue Allocation";#N/A,#N/A,FALSE,"RSP Surch Allocations";#N/A,#N/A,FALSE,"Generation Calculations";#N/A,#N/A,FALSE,"Test Year 2001 Sales and Revs."}</definedName>
    <definedName name="asda" localSheetId="5" hidden="1">{#N/A,#N/A,FALSE,"Inputs And Assumptions";#N/A,#N/A,FALSE,"Revenue Allocation";#N/A,#N/A,FALSE,"RSP Surch Allocations";#N/A,#N/A,FALSE,"Generation Calculations";#N/A,#N/A,FALSE,"Test Year 2001 Sales and Revs."}</definedName>
    <definedName name="asda" localSheetId="7" hidden="1">{#N/A,#N/A,FALSE,"Inputs And Assumptions";#N/A,#N/A,FALSE,"Revenue Allocation";#N/A,#N/A,FALSE,"RSP Surch Allocations";#N/A,#N/A,FALSE,"Generation Calculations";#N/A,#N/A,FALSE,"Test Year 2001 Sales and Revs."}</definedName>
    <definedName name="asda" localSheetId="8" hidden="1">{#N/A,#N/A,FALSE,"Inputs And Assumptions";#N/A,#N/A,FALSE,"Revenue Allocation";#N/A,#N/A,FALSE,"RSP Surch Allocations";#N/A,#N/A,FALSE,"Generation Calculations";#N/A,#N/A,FALSE,"Test Year 2001 Sales and Revs."}</definedName>
    <definedName name="asda" localSheetId="12" hidden="1">{#N/A,#N/A,FALSE,"Inputs And Assumptions";#N/A,#N/A,FALSE,"Revenue Allocation";#N/A,#N/A,FALSE,"RSP Surch Allocations";#N/A,#N/A,FALSE,"Generation Calculations";#N/A,#N/A,FALSE,"Test Year 2001 Sales and Revs."}</definedName>
    <definedName name="asda" localSheetId="13" hidden="1">{#N/A,#N/A,FALSE,"Inputs And Assumptions";#N/A,#N/A,FALSE,"Revenue Allocation";#N/A,#N/A,FALSE,"RSP Surch Allocations";#N/A,#N/A,FALSE,"Generation Calculations";#N/A,#N/A,FALSE,"Test Year 2001 Sales and Revs."}</definedName>
    <definedName name="asda" localSheetId="9" hidden="1">{#N/A,#N/A,FALSE,"Inputs And Assumptions";#N/A,#N/A,FALSE,"Revenue Allocation";#N/A,#N/A,FALSE,"RSP Surch Allocations";#N/A,#N/A,FALSE,"Generation Calculations";#N/A,#N/A,FALSE,"Test Year 2001 Sales and Revs."}</definedName>
    <definedName name="asda" localSheetId="10" hidden="1">{#N/A,#N/A,FALSE,"Inputs And Assumptions";#N/A,#N/A,FALSE,"Revenue Allocation";#N/A,#N/A,FALSE,"RSP Surch Allocations";#N/A,#N/A,FALSE,"Generation Calculations";#N/A,#N/A,FALSE,"Test Year 2001 Sales and Revs."}</definedName>
    <definedName name="asda" localSheetId="11" hidden="1">{#N/A,#N/A,FALSE,"Inputs And Assumptions";#N/A,#N/A,FALSE,"Revenue Allocation";#N/A,#N/A,FALSE,"RSP Surch Allocations";#N/A,#N/A,FALSE,"Generation Calculations";#N/A,#N/A,FALSE,"Test Year 2001 Sales and Revs."}</definedName>
    <definedName name="asda" localSheetId="14" hidden="1">{#N/A,#N/A,FALSE,"Inputs And Assumptions";#N/A,#N/A,FALSE,"Revenue Allocation";#N/A,#N/A,FALSE,"RSP Surch Allocations";#N/A,#N/A,FALSE,"Generation Calculations";#N/A,#N/A,FALSE,"Test Year 2001 Sales and Revs."}</definedName>
    <definedName name="asda" localSheetId="15" hidden="1">{#N/A,#N/A,FALSE,"Inputs And Assumptions";#N/A,#N/A,FALSE,"Revenue Allocation";#N/A,#N/A,FALSE,"RSP Surch Allocations";#N/A,#N/A,FALSE,"Generation Calculations";#N/A,#N/A,FALSE,"Test Year 2001 Sales and Revs."}</definedName>
    <definedName name="asda" localSheetId="16" hidden="1">{#N/A,#N/A,FALSE,"Inputs And Assumptions";#N/A,#N/A,FALSE,"Revenue Allocation";#N/A,#N/A,FALSE,"RSP Surch Allocations";#N/A,#N/A,FALSE,"Generation Calculations";#N/A,#N/A,FALSE,"Test Year 2001 Sales and Revs."}</definedName>
    <definedName name="asda" localSheetId="17" hidden="1">{#N/A,#N/A,FALSE,"Inputs And Assumptions";#N/A,#N/A,FALSE,"Revenue Allocation";#N/A,#N/A,FALSE,"RSP Surch Allocations";#N/A,#N/A,FALSE,"Generation Calculations";#N/A,#N/A,FALSE,"Test Year 2001 Sales and Revs."}</definedName>
    <definedName name="asda" localSheetId="18" hidden="1">{#N/A,#N/A,FALSE,"Inputs And Assumptions";#N/A,#N/A,FALSE,"Revenue Allocation";#N/A,#N/A,FALSE,"RSP Surch Allocations";#N/A,#N/A,FALSE,"Generation Calculations";#N/A,#N/A,FALSE,"Test Year 2001 Sales and Revs."}</definedName>
    <definedName name="asda" localSheetId="19" hidden="1">{#N/A,#N/A,FALSE,"Inputs And Assumptions";#N/A,#N/A,FALSE,"Revenue Allocation";#N/A,#N/A,FALSE,"RSP Surch Allocations";#N/A,#N/A,FALSE,"Generation Calculations";#N/A,#N/A,FALSE,"Test Year 2001 Sales and Revs."}</definedName>
    <definedName name="asda" hidden="1">{#N/A,#N/A,FALSE,"Inputs And Assumptions";#N/A,#N/A,FALSE,"Revenue Allocation";#N/A,#N/A,FALSE,"RSP Surch Allocations";#N/A,#N/A,FALSE,"Generation Calculations";#N/A,#N/A,FALSE,"Test Year 2001 Sales and Revs."}</definedName>
    <definedName name="AsSoldExcRev" localSheetId="2" hidden="1">{#N/A,#N/A,FALSE,"Sum6 (1)"}</definedName>
    <definedName name="AsSoldExcRev" localSheetId="3" hidden="1">{#N/A,#N/A,FALSE,"Sum6 (1)"}</definedName>
    <definedName name="AsSoldExcRev" localSheetId="4" hidden="1">{#N/A,#N/A,FALSE,"Sum6 (1)"}</definedName>
    <definedName name="AsSoldExcRev" localSheetId="5" hidden="1">{#N/A,#N/A,FALSE,"Sum6 (1)"}</definedName>
    <definedName name="AsSoldExcRev" localSheetId="7" hidden="1">{#N/A,#N/A,FALSE,"Sum6 (1)"}</definedName>
    <definedName name="AsSoldExcRev" localSheetId="8" hidden="1">{#N/A,#N/A,FALSE,"Sum6 (1)"}</definedName>
    <definedName name="AsSoldExcRev" localSheetId="12" hidden="1">{#N/A,#N/A,FALSE,"Sum6 (1)"}</definedName>
    <definedName name="AsSoldExcRev" localSheetId="13" hidden="1">{#N/A,#N/A,FALSE,"Sum6 (1)"}</definedName>
    <definedName name="AsSoldExcRev" localSheetId="9" hidden="1">{#N/A,#N/A,FALSE,"Sum6 (1)"}</definedName>
    <definedName name="AsSoldExcRev" localSheetId="10" hidden="1">{#N/A,#N/A,FALSE,"Sum6 (1)"}</definedName>
    <definedName name="AsSoldExcRev" localSheetId="11" hidden="1">{#N/A,#N/A,FALSE,"Sum6 (1)"}</definedName>
    <definedName name="AsSoldExcRev" localSheetId="14" hidden="1">{#N/A,#N/A,FALSE,"Sum6 (1)"}</definedName>
    <definedName name="AsSoldExcRev" localSheetId="15" hidden="1">{#N/A,#N/A,FALSE,"Sum6 (1)"}</definedName>
    <definedName name="AsSoldExcRev" localSheetId="16" hidden="1">{#N/A,#N/A,FALSE,"Sum6 (1)"}</definedName>
    <definedName name="AsSoldExcRev" localSheetId="17" hidden="1">{#N/A,#N/A,FALSE,"Sum6 (1)"}</definedName>
    <definedName name="AsSoldExcRev" localSheetId="18" hidden="1">{#N/A,#N/A,FALSE,"Sum6 (1)"}</definedName>
    <definedName name="AsSoldExcRev" localSheetId="19" hidden="1">{#N/A,#N/A,FALSE,"Sum6 (1)"}</definedName>
    <definedName name="AsSoldExcRev" hidden="1">{#N/A,#N/A,FALSE,"Sum6 (1)"}</definedName>
    <definedName name="August" localSheetId="2" hidden="1">{#N/A,#N/A,FALSE,"CTC Summary - EOY";#N/A,#N/A,FALSE,"CTC Summary - Wtavg"}</definedName>
    <definedName name="August" localSheetId="3" hidden="1">{#N/A,#N/A,FALSE,"CTC Summary - EOY";#N/A,#N/A,FALSE,"CTC Summary - Wtavg"}</definedName>
    <definedName name="August" localSheetId="4" hidden="1">{#N/A,#N/A,FALSE,"CTC Summary - EOY";#N/A,#N/A,FALSE,"CTC Summary - Wtavg"}</definedName>
    <definedName name="August" localSheetId="5" hidden="1">{#N/A,#N/A,FALSE,"CTC Summary - EOY";#N/A,#N/A,FALSE,"CTC Summary - Wtavg"}</definedName>
    <definedName name="August" localSheetId="7" hidden="1">{#N/A,#N/A,FALSE,"CTC Summary - EOY";#N/A,#N/A,FALSE,"CTC Summary - Wtavg"}</definedName>
    <definedName name="August" localSheetId="8" hidden="1">{#N/A,#N/A,FALSE,"CTC Summary - EOY";#N/A,#N/A,FALSE,"CTC Summary - Wtavg"}</definedName>
    <definedName name="August" localSheetId="12" hidden="1">{#N/A,#N/A,FALSE,"CTC Summary - EOY";#N/A,#N/A,FALSE,"CTC Summary - Wtavg"}</definedName>
    <definedName name="August" localSheetId="13" hidden="1">{#N/A,#N/A,FALSE,"CTC Summary - EOY";#N/A,#N/A,FALSE,"CTC Summary - Wtavg"}</definedName>
    <definedName name="August" localSheetId="9" hidden="1">{#N/A,#N/A,FALSE,"CTC Summary - EOY";#N/A,#N/A,FALSE,"CTC Summary - Wtavg"}</definedName>
    <definedName name="August" localSheetId="10" hidden="1">{#N/A,#N/A,FALSE,"CTC Summary - EOY";#N/A,#N/A,FALSE,"CTC Summary - Wtavg"}</definedName>
    <definedName name="August" localSheetId="11" hidden="1">{#N/A,#N/A,FALSE,"CTC Summary - EOY";#N/A,#N/A,FALSE,"CTC Summary - Wtavg"}</definedName>
    <definedName name="August" localSheetId="14" hidden="1">{#N/A,#N/A,FALSE,"CTC Summary - EOY";#N/A,#N/A,FALSE,"CTC Summary - Wtavg"}</definedName>
    <definedName name="August" localSheetId="15" hidden="1">{#N/A,#N/A,FALSE,"CTC Summary - EOY";#N/A,#N/A,FALSE,"CTC Summary - Wtavg"}</definedName>
    <definedName name="August" localSheetId="16" hidden="1">{#N/A,#N/A,FALSE,"CTC Summary - EOY";#N/A,#N/A,FALSE,"CTC Summary - Wtavg"}</definedName>
    <definedName name="August" localSheetId="17" hidden="1">{#N/A,#N/A,FALSE,"CTC Summary - EOY";#N/A,#N/A,FALSE,"CTC Summary - Wtavg"}</definedName>
    <definedName name="August" localSheetId="18" hidden="1">{#N/A,#N/A,FALSE,"CTC Summary - EOY";#N/A,#N/A,FALSE,"CTC Summary - Wtavg"}</definedName>
    <definedName name="August" localSheetId="19" hidden="1">{#N/A,#N/A,FALSE,"CTC Summary - EOY";#N/A,#N/A,FALSE,"CTC Summary - Wtavg"}</definedName>
    <definedName name="August" hidden="1">{#N/A,#N/A,FALSE,"CTC Summary - EOY";#N/A,#N/A,FALSE,"CTC Summary - Wtavg"}</definedName>
    <definedName name="August_1" localSheetId="2" hidden="1">{#N/A,#N/A,FALSE,"CTC Summary - EOY";#N/A,#N/A,FALSE,"CTC Summary - Wtavg"}</definedName>
    <definedName name="August_1" localSheetId="3" hidden="1">{#N/A,#N/A,FALSE,"CTC Summary - EOY";#N/A,#N/A,FALSE,"CTC Summary - Wtavg"}</definedName>
    <definedName name="August_1" localSheetId="4" hidden="1">{#N/A,#N/A,FALSE,"CTC Summary - EOY";#N/A,#N/A,FALSE,"CTC Summary - Wtavg"}</definedName>
    <definedName name="August_1" localSheetId="5" hidden="1">{#N/A,#N/A,FALSE,"CTC Summary - EOY";#N/A,#N/A,FALSE,"CTC Summary - Wtavg"}</definedName>
    <definedName name="August_1" localSheetId="7" hidden="1">{#N/A,#N/A,FALSE,"CTC Summary - EOY";#N/A,#N/A,FALSE,"CTC Summary - Wtavg"}</definedName>
    <definedName name="August_1" localSheetId="8" hidden="1">{#N/A,#N/A,FALSE,"CTC Summary - EOY";#N/A,#N/A,FALSE,"CTC Summary - Wtavg"}</definedName>
    <definedName name="August_1" localSheetId="12" hidden="1">{#N/A,#N/A,FALSE,"CTC Summary - EOY";#N/A,#N/A,FALSE,"CTC Summary - Wtavg"}</definedName>
    <definedName name="August_1" localSheetId="13" hidden="1">{#N/A,#N/A,FALSE,"CTC Summary - EOY";#N/A,#N/A,FALSE,"CTC Summary - Wtavg"}</definedName>
    <definedName name="August_1" localSheetId="9" hidden="1">{#N/A,#N/A,FALSE,"CTC Summary - EOY";#N/A,#N/A,FALSE,"CTC Summary - Wtavg"}</definedName>
    <definedName name="August_1" localSheetId="10" hidden="1">{#N/A,#N/A,FALSE,"CTC Summary - EOY";#N/A,#N/A,FALSE,"CTC Summary - Wtavg"}</definedName>
    <definedName name="August_1" localSheetId="11" hidden="1">{#N/A,#N/A,FALSE,"CTC Summary - EOY";#N/A,#N/A,FALSE,"CTC Summary - Wtavg"}</definedName>
    <definedName name="August_1" localSheetId="14" hidden="1">{#N/A,#N/A,FALSE,"CTC Summary - EOY";#N/A,#N/A,FALSE,"CTC Summary - Wtavg"}</definedName>
    <definedName name="August_1" localSheetId="15" hidden="1">{#N/A,#N/A,FALSE,"CTC Summary - EOY";#N/A,#N/A,FALSE,"CTC Summary - Wtavg"}</definedName>
    <definedName name="August_1" localSheetId="16" hidden="1">{#N/A,#N/A,FALSE,"CTC Summary - EOY";#N/A,#N/A,FALSE,"CTC Summary - Wtavg"}</definedName>
    <definedName name="August_1" localSheetId="17" hidden="1">{#N/A,#N/A,FALSE,"CTC Summary - EOY";#N/A,#N/A,FALSE,"CTC Summary - Wtavg"}</definedName>
    <definedName name="August_1" localSheetId="18" hidden="1">{#N/A,#N/A,FALSE,"CTC Summary - EOY";#N/A,#N/A,FALSE,"CTC Summary - Wtavg"}</definedName>
    <definedName name="August_1" localSheetId="19" hidden="1">{#N/A,#N/A,FALSE,"CTC Summary - EOY";#N/A,#N/A,FALSE,"CTC Summary - Wtavg"}</definedName>
    <definedName name="August_1" hidden="1">{#N/A,#N/A,FALSE,"CTC Summary - EOY";#N/A,#N/A,FALSE,"CTC Summary - Wtavg"}</definedName>
    <definedName name="August_2" localSheetId="2" hidden="1">{#N/A,#N/A,FALSE,"CTC Summary - EOY";#N/A,#N/A,FALSE,"CTC Summary - Wtavg"}</definedName>
    <definedName name="August_2" localSheetId="3" hidden="1">{#N/A,#N/A,FALSE,"CTC Summary - EOY";#N/A,#N/A,FALSE,"CTC Summary - Wtavg"}</definedName>
    <definedName name="August_2" localSheetId="4" hidden="1">{#N/A,#N/A,FALSE,"CTC Summary - EOY";#N/A,#N/A,FALSE,"CTC Summary - Wtavg"}</definedName>
    <definedName name="August_2" localSheetId="5" hidden="1">{#N/A,#N/A,FALSE,"CTC Summary - EOY";#N/A,#N/A,FALSE,"CTC Summary - Wtavg"}</definedName>
    <definedName name="August_2" localSheetId="7" hidden="1">{#N/A,#N/A,FALSE,"CTC Summary - EOY";#N/A,#N/A,FALSE,"CTC Summary - Wtavg"}</definedName>
    <definedName name="August_2" localSheetId="8" hidden="1">{#N/A,#N/A,FALSE,"CTC Summary - EOY";#N/A,#N/A,FALSE,"CTC Summary - Wtavg"}</definedName>
    <definedName name="August_2" localSheetId="12" hidden="1">{#N/A,#N/A,FALSE,"CTC Summary - EOY";#N/A,#N/A,FALSE,"CTC Summary - Wtavg"}</definedName>
    <definedName name="August_2" localSheetId="13" hidden="1">{#N/A,#N/A,FALSE,"CTC Summary - EOY";#N/A,#N/A,FALSE,"CTC Summary - Wtavg"}</definedName>
    <definedName name="August_2" localSheetId="9" hidden="1">{#N/A,#N/A,FALSE,"CTC Summary - EOY";#N/A,#N/A,FALSE,"CTC Summary - Wtavg"}</definedName>
    <definedName name="August_2" localSheetId="10" hidden="1">{#N/A,#N/A,FALSE,"CTC Summary - EOY";#N/A,#N/A,FALSE,"CTC Summary - Wtavg"}</definedName>
    <definedName name="August_2" localSheetId="11" hidden="1">{#N/A,#N/A,FALSE,"CTC Summary - EOY";#N/A,#N/A,FALSE,"CTC Summary - Wtavg"}</definedName>
    <definedName name="August_2" localSheetId="14" hidden="1">{#N/A,#N/A,FALSE,"CTC Summary - EOY";#N/A,#N/A,FALSE,"CTC Summary - Wtavg"}</definedName>
    <definedName name="August_2" localSheetId="15" hidden="1">{#N/A,#N/A,FALSE,"CTC Summary - EOY";#N/A,#N/A,FALSE,"CTC Summary - Wtavg"}</definedName>
    <definedName name="August_2" localSheetId="16" hidden="1">{#N/A,#N/A,FALSE,"CTC Summary - EOY";#N/A,#N/A,FALSE,"CTC Summary - Wtavg"}</definedName>
    <definedName name="August_2" localSheetId="17" hidden="1">{#N/A,#N/A,FALSE,"CTC Summary - EOY";#N/A,#N/A,FALSE,"CTC Summary - Wtavg"}</definedName>
    <definedName name="August_2" localSheetId="18" hidden="1">{#N/A,#N/A,FALSE,"CTC Summary - EOY";#N/A,#N/A,FALSE,"CTC Summary - Wtavg"}</definedName>
    <definedName name="August_2" localSheetId="19" hidden="1">{#N/A,#N/A,FALSE,"CTC Summary - EOY";#N/A,#N/A,FALSE,"CTC Summary - Wtavg"}</definedName>
    <definedName name="August_2" hidden="1">{#N/A,#N/A,FALSE,"CTC Summary - EOY";#N/A,#N/A,FALSE,"CTC Summary - Wtavg"}</definedName>
    <definedName name="August_3" localSheetId="2" hidden="1">{#N/A,#N/A,FALSE,"CTC Summary - EOY";#N/A,#N/A,FALSE,"CTC Summary - Wtavg"}</definedName>
    <definedName name="August_3" localSheetId="3" hidden="1">{#N/A,#N/A,FALSE,"CTC Summary - EOY";#N/A,#N/A,FALSE,"CTC Summary - Wtavg"}</definedName>
    <definedName name="August_3" localSheetId="4" hidden="1">{#N/A,#N/A,FALSE,"CTC Summary - EOY";#N/A,#N/A,FALSE,"CTC Summary - Wtavg"}</definedName>
    <definedName name="August_3" localSheetId="5" hidden="1">{#N/A,#N/A,FALSE,"CTC Summary - EOY";#N/A,#N/A,FALSE,"CTC Summary - Wtavg"}</definedName>
    <definedName name="August_3" localSheetId="7" hidden="1">{#N/A,#N/A,FALSE,"CTC Summary - EOY";#N/A,#N/A,FALSE,"CTC Summary - Wtavg"}</definedName>
    <definedName name="August_3" localSheetId="8" hidden="1">{#N/A,#N/A,FALSE,"CTC Summary - EOY";#N/A,#N/A,FALSE,"CTC Summary - Wtavg"}</definedName>
    <definedName name="August_3" localSheetId="12" hidden="1">{#N/A,#N/A,FALSE,"CTC Summary - EOY";#N/A,#N/A,FALSE,"CTC Summary - Wtavg"}</definedName>
    <definedName name="August_3" localSheetId="13" hidden="1">{#N/A,#N/A,FALSE,"CTC Summary - EOY";#N/A,#N/A,FALSE,"CTC Summary - Wtavg"}</definedName>
    <definedName name="August_3" localSheetId="9" hidden="1">{#N/A,#N/A,FALSE,"CTC Summary - EOY";#N/A,#N/A,FALSE,"CTC Summary - Wtavg"}</definedName>
    <definedName name="August_3" localSheetId="10" hidden="1">{#N/A,#N/A,FALSE,"CTC Summary - EOY";#N/A,#N/A,FALSE,"CTC Summary - Wtavg"}</definedName>
    <definedName name="August_3" localSheetId="11" hidden="1">{#N/A,#N/A,FALSE,"CTC Summary - EOY";#N/A,#N/A,FALSE,"CTC Summary - Wtavg"}</definedName>
    <definedName name="August_3" localSheetId="14" hidden="1">{#N/A,#N/A,FALSE,"CTC Summary - EOY";#N/A,#N/A,FALSE,"CTC Summary - Wtavg"}</definedName>
    <definedName name="August_3" localSheetId="15" hidden="1">{#N/A,#N/A,FALSE,"CTC Summary - EOY";#N/A,#N/A,FALSE,"CTC Summary - Wtavg"}</definedName>
    <definedName name="August_3" localSheetId="16" hidden="1">{#N/A,#N/A,FALSE,"CTC Summary - EOY";#N/A,#N/A,FALSE,"CTC Summary - Wtavg"}</definedName>
    <definedName name="August_3" localSheetId="17" hidden="1">{#N/A,#N/A,FALSE,"CTC Summary - EOY";#N/A,#N/A,FALSE,"CTC Summary - Wtavg"}</definedName>
    <definedName name="August_3" localSheetId="18" hidden="1">{#N/A,#N/A,FALSE,"CTC Summary - EOY";#N/A,#N/A,FALSE,"CTC Summary - Wtavg"}</definedName>
    <definedName name="August_3" localSheetId="19" hidden="1">{#N/A,#N/A,FALSE,"CTC Summary - EOY";#N/A,#N/A,FALSE,"CTC Summary - Wtavg"}</definedName>
    <definedName name="August_3" hidden="1">{#N/A,#N/A,FALSE,"CTC Summary - EOY";#N/A,#N/A,FALSE,"CTC Summary - Wtavg"}</definedName>
    <definedName name="b" localSheetId="2" hidden="1">{#N/A,#N/A,FALSE,"CTC Summary - EOY";#N/A,#N/A,FALSE,"CTC Summary - Wtavg"}</definedName>
    <definedName name="b" localSheetId="3" hidden="1">{#N/A,#N/A,FALSE,"CTC Summary - EOY";#N/A,#N/A,FALSE,"CTC Summary - Wtavg"}</definedName>
    <definedName name="b" localSheetId="4" hidden="1">{#N/A,#N/A,FALSE,"CTC Summary - EOY";#N/A,#N/A,FALSE,"CTC Summary - Wtavg"}</definedName>
    <definedName name="b" localSheetId="5" hidden="1">{#N/A,#N/A,FALSE,"CTC Summary - EOY";#N/A,#N/A,FALSE,"CTC Summary - Wtavg"}</definedName>
    <definedName name="b" localSheetId="7" hidden="1">{#N/A,#N/A,FALSE,"CTC Summary - EOY";#N/A,#N/A,FALSE,"CTC Summary - Wtavg"}</definedName>
    <definedName name="b" localSheetId="8" hidden="1">{#N/A,#N/A,FALSE,"CTC Summary - EOY";#N/A,#N/A,FALSE,"CTC Summary - Wtavg"}</definedName>
    <definedName name="b" localSheetId="12" hidden="1">{#N/A,#N/A,FALSE,"CTC Summary - EOY";#N/A,#N/A,FALSE,"CTC Summary - Wtavg"}</definedName>
    <definedName name="b" localSheetId="13" hidden="1">{#N/A,#N/A,FALSE,"CTC Summary - EOY";#N/A,#N/A,FALSE,"CTC Summary - Wtavg"}</definedName>
    <definedName name="b" localSheetId="9" hidden="1">{#N/A,#N/A,FALSE,"CTC Summary - EOY";#N/A,#N/A,FALSE,"CTC Summary - Wtavg"}</definedName>
    <definedName name="b" localSheetId="10" hidden="1">{#N/A,#N/A,FALSE,"CTC Summary - EOY";#N/A,#N/A,FALSE,"CTC Summary - Wtavg"}</definedName>
    <definedName name="b" localSheetId="11" hidden="1">{#N/A,#N/A,FALSE,"CTC Summary - EOY";#N/A,#N/A,FALSE,"CTC Summary - Wtavg"}</definedName>
    <definedName name="b" localSheetId="14" hidden="1">{#N/A,#N/A,FALSE,"CTC Summary - EOY";#N/A,#N/A,FALSE,"CTC Summary - Wtavg"}</definedName>
    <definedName name="b" localSheetId="15" hidden="1">{#N/A,#N/A,FALSE,"CTC Summary - EOY";#N/A,#N/A,FALSE,"CTC Summary - Wtavg"}</definedName>
    <definedName name="b" localSheetId="16" hidden="1">{#N/A,#N/A,FALSE,"CTC Summary - EOY";#N/A,#N/A,FALSE,"CTC Summary - Wtavg"}</definedName>
    <definedName name="b" localSheetId="17" hidden="1">{#N/A,#N/A,FALSE,"CTC Summary - EOY";#N/A,#N/A,FALSE,"CTC Summary - Wtavg"}</definedName>
    <definedName name="b" localSheetId="18" hidden="1">{#N/A,#N/A,FALSE,"CTC Summary - EOY";#N/A,#N/A,FALSE,"CTC Summary - Wtavg"}</definedName>
    <definedName name="b" localSheetId="19" hidden="1">{#N/A,#N/A,FALSE,"CTC Summary - EOY";#N/A,#N/A,FALSE,"CTC Summary - Wtavg"}</definedName>
    <definedName name="b" hidden="1">{#N/A,#N/A,FALSE,"CTC Summary - EOY";#N/A,#N/A,FALSE,"CTC Summary - Wtavg"}</definedName>
    <definedName name="b_1" localSheetId="2" hidden="1">{#N/A,#N/A,FALSE,"CTC Summary - EOY";#N/A,#N/A,FALSE,"CTC Summary - Wtavg"}</definedName>
    <definedName name="b_1" localSheetId="3" hidden="1">{#N/A,#N/A,FALSE,"CTC Summary - EOY";#N/A,#N/A,FALSE,"CTC Summary - Wtavg"}</definedName>
    <definedName name="b_1" localSheetId="4" hidden="1">{#N/A,#N/A,FALSE,"CTC Summary - EOY";#N/A,#N/A,FALSE,"CTC Summary - Wtavg"}</definedName>
    <definedName name="b_1" localSheetId="5" hidden="1">{#N/A,#N/A,FALSE,"CTC Summary - EOY";#N/A,#N/A,FALSE,"CTC Summary - Wtavg"}</definedName>
    <definedName name="b_1" localSheetId="7" hidden="1">{#N/A,#N/A,FALSE,"CTC Summary - EOY";#N/A,#N/A,FALSE,"CTC Summary - Wtavg"}</definedName>
    <definedName name="b_1" localSheetId="8" hidden="1">{#N/A,#N/A,FALSE,"CTC Summary - EOY";#N/A,#N/A,FALSE,"CTC Summary - Wtavg"}</definedName>
    <definedName name="b_1" localSheetId="12" hidden="1">{#N/A,#N/A,FALSE,"CTC Summary - EOY";#N/A,#N/A,FALSE,"CTC Summary - Wtavg"}</definedName>
    <definedName name="b_1" localSheetId="13" hidden="1">{#N/A,#N/A,FALSE,"CTC Summary - EOY";#N/A,#N/A,FALSE,"CTC Summary - Wtavg"}</definedName>
    <definedName name="b_1" localSheetId="9" hidden="1">{#N/A,#N/A,FALSE,"CTC Summary - EOY";#N/A,#N/A,FALSE,"CTC Summary - Wtavg"}</definedName>
    <definedName name="b_1" localSheetId="10" hidden="1">{#N/A,#N/A,FALSE,"CTC Summary - EOY";#N/A,#N/A,FALSE,"CTC Summary - Wtavg"}</definedName>
    <definedName name="b_1" localSheetId="11" hidden="1">{#N/A,#N/A,FALSE,"CTC Summary - EOY";#N/A,#N/A,FALSE,"CTC Summary - Wtavg"}</definedName>
    <definedName name="b_1" localSheetId="14" hidden="1">{#N/A,#N/A,FALSE,"CTC Summary - EOY";#N/A,#N/A,FALSE,"CTC Summary - Wtavg"}</definedName>
    <definedName name="b_1" localSheetId="15" hidden="1">{#N/A,#N/A,FALSE,"CTC Summary - EOY";#N/A,#N/A,FALSE,"CTC Summary - Wtavg"}</definedName>
    <definedName name="b_1" localSheetId="16" hidden="1">{#N/A,#N/A,FALSE,"CTC Summary - EOY";#N/A,#N/A,FALSE,"CTC Summary - Wtavg"}</definedName>
    <definedName name="b_1" localSheetId="17" hidden="1">{#N/A,#N/A,FALSE,"CTC Summary - EOY";#N/A,#N/A,FALSE,"CTC Summary - Wtavg"}</definedName>
    <definedName name="b_1" localSheetId="18" hidden="1">{#N/A,#N/A,FALSE,"CTC Summary - EOY";#N/A,#N/A,FALSE,"CTC Summary - Wtavg"}</definedName>
    <definedName name="b_1" localSheetId="19" hidden="1">{#N/A,#N/A,FALSE,"CTC Summary - EOY";#N/A,#N/A,FALSE,"CTC Summary - Wtavg"}</definedName>
    <definedName name="b_1" hidden="1">{#N/A,#N/A,FALSE,"CTC Summary - EOY";#N/A,#N/A,FALSE,"CTC Summary - Wtavg"}</definedName>
    <definedName name="b_2" localSheetId="2" hidden="1">{#N/A,#N/A,FALSE,"CTC Summary - EOY";#N/A,#N/A,FALSE,"CTC Summary - Wtavg"}</definedName>
    <definedName name="b_2" localSheetId="3" hidden="1">{#N/A,#N/A,FALSE,"CTC Summary - EOY";#N/A,#N/A,FALSE,"CTC Summary - Wtavg"}</definedName>
    <definedName name="b_2" localSheetId="4" hidden="1">{#N/A,#N/A,FALSE,"CTC Summary - EOY";#N/A,#N/A,FALSE,"CTC Summary - Wtavg"}</definedName>
    <definedName name="b_2" localSheetId="5" hidden="1">{#N/A,#N/A,FALSE,"CTC Summary - EOY";#N/A,#N/A,FALSE,"CTC Summary - Wtavg"}</definedName>
    <definedName name="b_2" localSheetId="7" hidden="1">{#N/A,#N/A,FALSE,"CTC Summary - EOY";#N/A,#N/A,FALSE,"CTC Summary - Wtavg"}</definedName>
    <definedName name="b_2" localSheetId="8" hidden="1">{#N/A,#N/A,FALSE,"CTC Summary - EOY";#N/A,#N/A,FALSE,"CTC Summary - Wtavg"}</definedName>
    <definedName name="b_2" localSheetId="12" hidden="1">{#N/A,#N/A,FALSE,"CTC Summary - EOY";#N/A,#N/A,FALSE,"CTC Summary - Wtavg"}</definedName>
    <definedName name="b_2" localSheetId="13" hidden="1">{#N/A,#N/A,FALSE,"CTC Summary - EOY";#N/A,#N/A,FALSE,"CTC Summary - Wtavg"}</definedName>
    <definedName name="b_2" localSheetId="9" hidden="1">{#N/A,#N/A,FALSE,"CTC Summary - EOY";#N/A,#N/A,FALSE,"CTC Summary - Wtavg"}</definedName>
    <definedName name="b_2" localSheetId="10" hidden="1">{#N/A,#N/A,FALSE,"CTC Summary - EOY";#N/A,#N/A,FALSE,"CTC Summary - Wtavg"}</definedName>
    <definedName name="b_2" localSheetId="11" hidden="1">{#N/A,#N/A,FALSE,"CTC Summary - EOY";#N/A,#N/A,FALSE,"CTC Summary - Wtavg"}</definedName>
    <definedName name="b_2" localSheetId="14" hidden="1">{#N/A,#N/A,FALSE,"CTC Summary - EOY";#N/A,#N/A,FALSE,"CTC Summary - Wtavg"}</definedName>
    <definedName name="b_2" localSheetId="15" hidden="1">{#N/A,#N/A,FALSE,"CTC Summary - EOY";#N/A,#N/A,FALSE,"CTC Summary - Wtavg"}</definedName>
    <definedName name="b_2" localSheetId="16" hidden="1">{#N/A,#N/A,FALSE,"CTC Summary - EOY";#N/A,#N/A,FALSE,"CTC Summary - Wtavg"}</definedName>
    <definedName name="b_2" localSheetId="17" hidden="1">{#N/A,#N/A,FALSE,"CTC Summary - EOY";#N/A,#N/A,FALSE,"CTC Summary - Wtavg"}</definedName>
    <definedName name="b_2" localSheetId="18" hidden="1">{#N/A,#N/A,FALSE,"CTC Summary - EOY";#N/A,#N/A,FALSE,"CTC Summary - Wtavg"}</definedName>
    <definedName name="b_2" localSheetId="19" hidden="1">{#N/A,#N/A,FALSE,"CTC Summary - EOY";#N/A,#N/A,FALSE,"CTC Summary - Wtavg"}</definedName>
    <definedName name="b_2" hidden="1">{#N/A,#N/A,FALSE,"CTC Summary - EOY";#N/A,#N/A,FALSE,"CTC Summary - Wtavg"}</definedName>
    <definedName name="b_3" localSheetId="2" hidden="1">{#N/A,#N/A,FALSE,"CTC Summary - EOY";#N/A,#N/A,FALSE,"CTC Summary - Wtavg"}</definedName>
    <definedName name="b_3" localSheetId="3" hidden="1">{#N/A,#N/A,FALSE,"CTC Summary - EOY";#N/A,#N/A,FALSE,"CTC Summary - Wtavg"}</definedName>
    <definedName name="b_3" localSheetId="4" hidden="1">{#N/A,#N/A,FALSE,"CTC Summary - EOY";#N/A,#N/A,FALSE,"CTC Summary - Wtavg"}</definedName>
    <definedName name="b_3" localSheetId="5" hidden="1">{#N/A,#N/A,FALSE,"CTC Summary - EOY";#N/A,#N/A,FALSE,"CTC Summary - Wtavg"}</definedName>
    <definedName name="b_3" localSheetId="7" hidden="1">{#N/A,#N/A,FALSE,"CTC Summary - EOY";#N/A,#N/A,FALSE,"CTC Summary - Wtavg"}</definedName>
    <definedName name="b_3" localSheetId="8" hidden="1">{#N/A,#N/A,FALSE,"CTC Summary - EOY";#N/A,#N/A,FALSE,"CTC Summary - Wtavg"}</definedName>
    <definedName name="b_3" localSheetId="12" hidden="1">{#N/A,#N/A,FALSE,"CTC Summary - EOY";#N/A,#N/A,FALSE,"CTC Summary - Wtavg"}</definedName>
    <definedName name="b_3" localSheetId="13" hidden="1">{#N/A,#N/A,FALSE,"CTC Summary - EOY";#N/A,#N/A,FALSE,"CTC Summary - Wtavg"}</definedName>
    <definedName name="b_3" localSheetId="9" hidden="1">{#N/A,#N/A,FALSE,"CTC Summary - EOY";#N/A,#N/A,FALSE,"CTC Summary - Wtavg"}</definedName>
    <definedName name="b_3" localSheetId="10" hidden="1">{#N/A,#N/A,FALSE,"CTC Summary - EOY";#N/A,#N/A,FALSE,"CTC Summary - Wtavg"}</definedName>
    <definedName name="b_3" localSheetId="11" hidden="1">{#N/A,#N/A,FALSE,"CTC Summary - EOY";#N/A,#N/A,FALSE,"CTC Summary - Wtavg"}</definedName>
    <definedName name="b_3" localSheetId="14" hidden="1">{#N/A,#N/A,FALSE,"CTC Summary - EOY";#N/A,#N/A,FALSE,"CTC Summary - Wtavg"}</definedName>
    <definedName name="b_3" localSheetId="15" hidden="1">{#N/A,#N/A,FALSE,"CTC Summary - EOY";#N/A,#N/A,FALSE,"CTC Summary - Wtavg"}</definedName>
    <definedName name="b_3" localSheetId="16" hidden="1">{#N/A,#N/A,FALSE,"CTC Summary - EOY";#N/A,#N/A,FALSE,"CTC Summary - Wtavg"}</definedName>
    <definedName name="b_3" localSheetId="17" hidden="1">{#N/A,#N/A,FALSE,"CTC Summary - EOY";#N/A,#N/A,FALSE,"CTC Summary - Wtavg"}</definedName>
    <definedName name="b_3" localSheetId="18" hidden="1">{#N/A,#N/A,FALSE,"CTC Summary - EOY";#N/A,#N/A,FALSE,"CTC Summary - Wtavg"}</definedName>
    <definedName name="b_3" localSheetId="19" hidden="1">{#N/A,#N/A,FALSE,"CTC Summary - EOY";#N/A,#N/A,FALSE,"CTC Summary - Wtavg"}</definedName>
    <definedName name="b_3" hidden="1">{#N/A,#N/A,FALSE,"CTC Summary - EOY";#N/A,#N/A,FALSE,"CTC Summary - Wtavg"}</definedName>
    <definedName name="BA2Num" hidden="1">#REF!</definedName>
    <definedName name="baeye" localSheetId="7"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baeye"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bb" localSheetId="7" hidden="1">{#N/A,#N/A,FALSE,"CTC Summary - EOY";#N/A,#N/A,FALSE,"CTC Summary - Wtavg"}</definedName>
    <definedName name="bb" hidden="1">{#N/A,#N/A,FALSE,"CTC Summary - EOY";#N/A,#N/A,FALSE,"CTC Summary - Wtavg"}</definedName>
    <definedName name="bc" localSheetId="18" hidden="1">#REF!</definedName>
    <definedName name="bc" localSheetId="19" hidden="1">#REF!</definedName>
    <definedName name="bc" hidden="1">#REF!</definedName>
    <definedName name="beryb" localSheetId="7" hidden="1">{#N/A,#N/A,FALSE,"E-1, EM, ES";#N/A,#N/A,FALSE,"ESR, ET";#N/A,#N/A,FALSE,"E-7, E-A7";#N/A,#N/A,FALSE,"E-8";#N/A,#N/A,FALSE,"E-9 A, B, C, D";#N/A,#N/A,FALSE,"EL-1, EML";#N/A,#N/A,FALSE,"ESL, ESRL";#N/A,#N/A,FALSE,"ETL, EL-7";#N/A,#N/A,FALSE,"EL-A7, EL-8"}</definedName>
    <definedName name="beryb" hidden="1">{#N/A,#N/A,FALSE,"E-1, EM, ES";#N/A,#N/A,FALSE,"ESR, ET";#N/A,#N/A,FALSE,"E-7, E-A7";#N/A,#N/A,FALSE,"E-8";#N/A,#N/A,FALSE,"E-9 A, B, C, D";#N/A,#N/A,FALSE,"EL-1, EML";#N/A,#N/A,FALSE,"ESL, ESRL";#N/A,#N/A,FALSE,"ETL, EL-7";#N/A,#N/A,FALSE,"EL-A7, EL-8"}</definedName>
    <definedName name="beyreb" localSheetId="7" hidden="1">{"PI_Data",#N/A,TRUE,"P&amp;I Data"}</definedName>
    <definedName name="beyreb" hidden="1">{"PI_Data",#N/A,TRUE,"P&amp;I Data"}</definedName>
    <definedName name="bncv" localSheetId="7" hidden="1">{"PI_Data",#N/A,TRUE,"P&amp;I Data"}</definedName>
    <definedName name="bncv" hidden="1">{"PI_Data",#N/A,TRUE,"P&amp;I Data"}</definedName>
    <definedName name="bq5b654bw4" localSheetId="7" hidden="1">{#N/A,#N/A,FALSE,"UN-AG1B";#N/A,#N/A,FALSE,"UN-AGRB  ";#N/A,#N/A,FALSE,"UN-AGVB ";#N/A,#N/A,FALSE,"UN-AG4B";#N/A,#N/A,FALSE,"UN-AG4C";#N/A,#N/A,FALSE,"UN-AG5B";#N/A,#N/A,FALSE,"UN-AG5C ";#N/A,#N/A,FALSE,"UN-AG6B";#N/A,#N/A,FALSE,"Dist Cals";#N/A,#N/A,FALSE,"7B-Avg.";#N/A,#N/A,FALSE,"7B Tier1-avg";#N/A,#N/A,FALSE,"7B Tier2-avg";#N/A,#N/A,FALSE,"Ag-7B Dist Calc";#N/A,#N/A,FALSE,"AG RL Calc"}</definedName>
    <definedName name="bq5b654bw4" hidden="1">{#N/A,#N/A,FALSE,"UN-AG1B";#N/A,#N/A,FALSE,"UN-AGRB  ";#N/A,#N/A,FALSE,"UN-AGVB ";#N/A,#N/A,FALSE,"UN-AG4B";#N/A,#N/A,FALSE,"UN-AG4C";#N/A,#N/A,FALSE,"UN-AG5B";#N/A,#N/A,FALSE,"UN-AG5C ";#N/A,#N/A,FALSE,"UN-AG6B";#N/A,#N/A,FALSE,"Dist Cals";#N/A,#N/A,FALSE,"7B-Avg.";#N/A,#N/A,FALSE,"7B Tier1-avg";#N/A,#N/A,FALSE,"7B Tier2-avg";#N/A,#N/A,FALSE,"Ag-7B Dist Calc";#N/A,#N/A,FALSE,"AG RL Calc"}</definedName>
    <definedName name="Bruce" localSheetId="2" hidden="1">{#N/A,#N/A,FALSE,"Inputs And Assumptions";#N/A,#N/A,FALSE,"Revenue Allocation";#N/A,#N/A,FALSE,"RSP Surch Allocations";#N/A,#N/A,FALSE,"Generation Calculations";#N/A,#N/A,FALSE,"Test Year 2001 Sales and Revs."}</definedName>
    <definedName name="Bruce" localSheetId="3" hidden="1">{#N/A,#N/A,FALSE,"Inputs And Assumptions";#N/A,#N/A,FALSE,"Revenue Allocation";#N/A,#N/A,FALSE,"RSP Surch Allocations";#N/A,#N/A,FALSE,"Generation Calculations";#N/A,#N/A,FALSE,"Test Year 2001 Sales and Revs."}</definedName>
    <definedName name="Bruce" localSheetId="4" hidden="1">{#N/A,#N/A,FALSE,"Inputs And Assumptions";#N/A,#N/A,FALSE,"Revenue Allocation";#N/A,#N/A,FALSE,"RSP Surch Allocations";#N/A,#N/A,FALSE,"Generation Calculations";#N/A,#N/A,FALSE,"Test Year 2001 Sales and Revs."}</definedName>
    <definedName name="Bruce" localSheetId="5" hidden="1">{#N/A,#N/A,FALSE,"Inputs And Assumptions";#N/A,#N/A,FALSE,"Revenue Allocation";#N/A,#N/A,FALSE,"RSP Surch Allocations";#N/A,#N/A,FALSE,"Generation Calculations";#N/A,#N/A,FALSE,"Test Year 2001 Sales and Revs."}</definedName>
    <definedName name="Bruce" localSheetId="7" hidden="1">{#N/A,#N/A,FALSE,"Inputs And Assumptions";#N/A,#N/A,FALSE,"Revenue Allocation";#N/A,#N/A,FALSE,"RSP Surch Allocations";#N/A,#N/A,FALSE,"Generation Calculations";#N/A,#N/A,FALSE,"Test Year 2001 Sales and Revs."}</definedName>
    <definedName name="Bruce" localSheetId="8" hidden="1">{#N/A,#N/A,FALSE,"Inputs And Assumptions";#N/A,#N/A,FALSE,"Revenue Allocation";#N/A,#N/A,FALSE,"RSP Surch Allocations";#N/A,#N/A,FALSE,"Generation Calculations";#N/A,#N/A,FALSE,"Test Year 2001 Sales and Revs."}</definedName>
    <definedName name="Bruce" localSheetId="12" hidden="1">{#N/A,#N/A,FALSE,"Inputs And Assumptions";#N/A,#N/A,FALSE,"Revenue Allocation";#N/A,#N/A,FALSE,"RSP Surch Allocations";#N/A,#N/A,FALSE,"Generation Calculations";#N/A,#N/A,FALSE,"Test Year 2001 Sales and Revs."}</definedName>
    <definedName name="Bruce" localSheetId="13" hidden="1">{#N/A,#N/A,FALSE,"Inputs And Assumptions";#N/A,#N/A,FALSE,"Revenue Allocation";#N/A,#N/A,FALSE,"RSP Surch Allocations";#N/A,#N/A,FALSE,"Generation Calculations";#N/A,#N/A,FALSE,"Test Year 2001 Sales and Revs."}</definedName>
    <definedName name="Bruce" localSheetId="9" hidden="1">{#N/A,#N/A,FALSE,"Inputs And Assumptions";#N/A,#N/A,FALSE,"Revenue Allocation";#N/A,#N/A,FALSE,"RSP Surch Allocations";#N/A,#N/A,FALSE,"Generation Calculations";#N/A,#N/A,FALSE,"Test Year 2001 Sales and Revs."}</definedName>
    <definedName name="Bruce" localSheetId="10" hidden="1">{#N/A,#N/A,FALSE,"Inputs And Assumptions";#N/A,#N/A,FALSE,"Revenue Allocation";#N/A,#N/A,FALSE,"RSP Surch Allocations";#N/A,#N/A,FALSE,"Generation Calculations";#N/A,#N/A,FALSE,"Test Year 2001 Sales and Revs."}</definedName>
    <definedName name="Bruce" localSheetId="11" hidden="1">{#N/A,#N/A,FALSE,"Inputs And Assumptions";#N/A,#N/A,FALSE,"Revenue Allocation";#N/A,#N/A,FALSE,"RSP Surch Allocations";#N/A,#N/A,FALSE,"Generation Calculations";#N/A,#N/A,FALSE,"Test Year 2001 Sales and Revs."}</definedName>
    <definedName name="Bruce" localSheetId="14" hidden="1">{#N/A,#N/A,FALSE,"Inputs And Assumptions";#N/A,#N/A,FALSE,"Revenue Allocation";#N/A,#N/A,FALSE,"RSP Surch Allocations";#N/A,#N/A,FALSE,"Generation Calculations";#N/A,#N/A,FALSE,"Test Year 2001 Sales and Revs."}</definedName>
    <definedName name="Bruce" localSheetId="15" hidden="1">{#N/A,#N/A,FALSE,"Inputs And Assumptions";#N/A,#N/A,FALSE,"Revenue Allocation";#N/A,#N/A,FALSE,"RSP Surch Allocations";#N/A,#N/A,FALSE,"Generation Calculations";#N/A,#N/A,FALSE,"Test Year 2001 Sales and Revs."}</definedName>
    <definedName name="Bruce" localSheetId="16" hidden="1">{#N/A,#N/A,FALSE,"Inputs And Assumptions";#N/A,#N/A,FALSE,"Revenue Allocation";#N/A,#N/A,FALSE,"RSP Surch Allocations";#N/A,#N/A,FALSE,"Generation Calculations";#N/A,#N/A,FALSE,"Test Year 2001 Sales and Revs."}</definedName>
    <definedName name="Bruce" localSheetId="17" hidden="1">{#N/A,#N/A,FALSE,"Inputs And Assumptions";#N/A,#N/A,FALSE,"Revenue Allocation";#N/A,#N/A,FALSE,"RSP Surch Allocations";#N/A,#N/A,FALSE,"Generation Calculations";#N/A,#N/A,FALSE,"Test Year 2001 Sales and Revs."}</definedName>
    <definedName name="Bruce" localSheetId="18" hidden="1">{#N/A,#N/A,FALSE,"Inputs And Assumptions";#N/A,#N/A,FALSE,"Revenue Allocation";#N/A,#N/A,FALSE,"RSP Surch Allocations";#N/A,#N/A,FALSE,"Generation Calculations";#N/A,#N/A,FALSE,"Test Year 2001 Sales and Revs."}</definedName>
    <definedName name="Bruce" localSheetId="19" hidden="1">{#N/A,#N/A,FALSE,"Inputs And Assumptions";#N/A,#N/A,FALSE,"Revenue Allocation";#N/A,#N/A,FALSE,"RSP Surch Allocations";#N/A,#N/A,FALSE,"Generation Calculations";#N/A,#N/A,FALSE,"Test Year 2001 Sales and Revs."}</definedName>
    <definedName name="Bruce" hidden="1">{#N/A,#N/A,FALSE,"Inputs And Assumptions";#N/A,#N/A,FALSE,"Revenue Allocation";#N/A,#N/A,FALSE,"RSP Surch Allocations";#N/A,#N/A,FALSE,"Generation Calculations";#N/A,#N/A,FALSE,"Test Year 2001 Sales and Revs."}</definedName>
    <definedName name="bw54nw4n" localSheetId="7"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bw54nw4n"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cc" localSheetId="7" hidden="1">{"PI_Data",#N/A,TRUE,"P&amp;I Data"}</definedName>
    <definedName name="cc" hidden="1">{"PI_Data",#N/A,TRUE,"P&amp;I Data"}</definedName>
    <definedName name="CCC" localSheetId="2" hidden="1">{#N/A,#N/A,FALSE,"Sum6 (1)"}</definedName>
    <definedName name="CCC" localSheetId="3" hidden="1">{#N/A,#N/A,FALSE,"Sum6 (1)"}</definedName>
    <definedName name="CCC" localSheetId="4" hidden="1">{#N/A,#N/A,FALSE,"Sum6 (1)"}</definedName>
    <definedName name="CCC" localSheetId="5" hidden="1">{#N/A,#N/A,FALSE,"Sum6 (1)"}</definedName>
    <definedName name="CCC" localSheetId="7" hidden="1">{#N/A,#N/A,FALSE,"Sum6 (1)"}</definedName>
    <definedName name="CCC" localSheetId="8" hidden="1">{#N/A,#N/A,FALSE,"Sum6 (1)"}</definedName>
    <definedName name="CCC" localSheetId="12" hidden="1">{#N/A,#N/A,FALSE,"Sum6 (1)"}</definedName>
    <definedName name="CCC" localSheetId="13" hidden="1">{#N/A,#N/A,FALSE,"Sum6 (1)"}</definedName>
    <definedName name="CCC" localSheetId="9" hidden="1">{#N/A,#N/A,FALSE,"Sum6 (1)"}</definedName>
    <definedName name="CCC" localSheetId="10" hidden="1">{#N/A,#N/A,FALSE,"Sum6 (1)"}</definedName>
    <definedName name="CCC" localSheetId="11" hidden="1">{#N/A,#N/A,FALSE,"Sum6 (1)"}</definedName>
    <definedName name="CCC" localSheetId="14" hidden="1">{#N/A,#N/A,FALSE,"Sum6 (1)"}</definedName>
    <definedName name="CCC" localSheetId="15" hidden="1">{#N/A,#N/A,FALSE,"Sum6 (1)"}</definedName>
    <definedName name="CCC" localSheetId="16" hidden="1">{#N/A,#N/A,FALSE,"Sum6 (1)"}</definedName>
    <definedName name="CCC" localSheetId="17" hidden="1">{#N/A,#N/A,FALSE,"Sum6 (1)"}</definedName>
    <definedName name="CCC" localSheetId="18" hidden="1">{#N/A,#N/A,FALSE,"Sum6 (1)"}</definedName>
    <definedName name="CCC" localSheetId="19" hidden="1">{#N/A,#N/A,FALSE,"Sum6 (1)"}</definedName>
    <definedName name="CCC" hidden="1">{#N/A,#N/A,FALSE,"Sum6 (1)"}</definedName>
    <definedName name="CIQWBGuid" hidden="1">"26fc304f-3458-431f-93f8-b9e285949ba8"</definedName>
    <definedName name="copy" localSheetId="7" hidden="1">{#N/A,#N/A,FALSE,"Dist Rev at PR ";#N/A,#N/A,FALSE,"Spec";#N/A,#N/A,FALSE,"Res";#N/A,#N/A,FALSE,"Small L&amp;P";#N/A,#N/A,FALSE,"Medium L&amp;P";#N/A,#N/A,FALSE,"E-19";#N/A,#N/A,FALSE,"E-20";#N/A,#N/A,FALSE,"Strtlts &amp; Standby";#N/A,#N/A,FALSE,"A-RTP";#N/A,#N/A,FALSE,"2003mixeduse"}</definedName>
    <definedName name="copy" hidden="1">{#N/A,#N/A,FALSE,"Dist Rev at PR ";#N/A,#N/A,FALSE,"Spec";#N/A,#N/A,FALSE,"Res";#N/A,#N/A,FALSE,"Small L&amp;P";#N/A,#N/A,FALSE,"Medium L&amp;P";#N/A,#N/A,FALSE,"E-19";#N/A,#N/A,FALSE,"E-20";#N/A,#N/A,FALSE,"Strtlts &amp; Standby";#N/A,#N/A,FALSE,"A-RTP";#N/A,#N/A,FALSE,"2003mixeduse"}</definedName>
    <definedName name="copyprint" localSheetId="7" hidden="1">{#N/A,#N/A,FALSE,"Workpaper Tables 4-1 &amp; 4-2";#N/A,#N/A,FALSE,"Revenue Allocation Results";#N/A,#N/A,FALSE,"FERC Rev @ PR";#N/A,#N/A,FALSE,"Distribution Revenue Allocation";#N/A,#N/A,FALSE,"Nonallocated Revenues ";#N/A,#N/A,FALSE,"2000mixuse";#N/A,#N/A,FALSE,"MC Revenues- 00 sales, 96 MC's"}</definedName>
    <definedName name="copyprint" hidden="1">{#N/A,#N/A,FALSE,"Workpaper Tables 4-1 &amp; 4-2";#N/A,#N/A,FALSE,"Revenue Allocation Results";#N/A,#N/A,FALSE,"FERC Rev @ PR";#N/A,#N/A,FALSE,"Distribution Revenue Allocation";#N/A,#N/A,FALSE,"Nonallocated Revenues ";#N/A,#N/A,FALSE,"2000mixuse";#N/A,#N/A,FALSE,"MC Revenues- 00 sales, 96 MC's"}</definedName>
    <definedName name="copyrap"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copyrevalloc" localSheetId="7" hidden="1">{#N/A,#N/A,FALSE,"RRQ inputs ";#N/A,#N/A,FALSE,"FERC Rev @ PR";#N/A,#N/A,FALSE,"Distribution Revenue Allocation";#N/A,#N/A,FALSE,"Nonallocated Revenues";#N/A,#N/A,FALSE,"MC Revenues-03 sales, 96 MC's";#N/A,#N/A,FALSE,"FTA"}</definedName>
    <definedName name="copyrevalloc" hidden="1">{#N/A,#N/A,FALSE,"RRQ inputs ";#N/A,#N/A,FALSE,"FERC Rev @ PR";#N/A,#N/A,FALSE,"Distribution Revenue Allocation";#N/A,#N/A,FALSE,"Nonallocated Revenues";#N/A,#N/A,FALSE,"MC Revenues-03 sales, 96 MC's";#N/A,#N/A,FALSE,"FTA"}</definedName>
    <definedName name="copyschudel" localSheetId="7" hidden="1">{#N/A,#N/A,FALSE,"ND Rev at Pres Rates";#N/A,#N/A,FALSE,"Res - Unadj";#N/A,#N/A,FALSE,"Small L&amp;P";#N/A,#N/A,FALSE,"Medium L&amp;P";#N/A,#N/A,FALSE,"E-19";#N/A,#N/A,FALSE,"E-20";#N/A,#N/A,FALSE,"A-RTP";#N/A,#N/A,FALSE,"Strtlts &amp; Standby";#N/A,#N/A,FALSE,"AG";#N/A,#N/A,FALSE,"2001mixeduse"}</definedName>
    <definedName name="copyschudel" hidden="1">{#N/A,#N/A,FALSE,"ND Rev at Pres Rates";#N/A,#N/A,FALSE,"Res - Unadj";#N/A,#N/A,FALSE,"Small L&amp;P";#N/A,#N/A,FALSE,"Medium L&amp;P";#N/A,#N/A,FALSE,"E-19";#N/A,#N/A,FALSE,"E-20";#N/A,#N/A,FALSE,"A-RTP";#N/A,#N/A,FALSE,"Strtlts &amp; Standby";#N/A,#N/A,FALSE,"AG";#N/A,#N/A,FALSE,"2001mixeduse"}</definedName>
    <definedName name="correct" localSheetId="7"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correct"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CTIT" localSheetId="2" hidden="1">{"PI_Data",#N/A,TRUE,"P&amp;I Data"}</definedName>
    <definedName name="CTIT" localSheetId="3" hidden="1">{"PI_Data",#N/A,TRUE,"P&amp;I Data"}</definedName>
    <definedName name="CTIT" localSheetId="4" hidden="1">{"PI_Data",#N/A,TRUE,"P&amp;I Data"}</definedName>
    <definedName name="CTIT" localSheetId="5" hidden="1">{"PI_Data",#N/A,TRUE,"P&amp;I Data"}</definedName>
    <definedName name="CTIT" localSheetId="7" hidden="1">{"PI_Data",#N/A,TRUE,"P&amp;I Data"}</definedName>
    <definedName name="CTIT" localSheetId="8" hidden="1">{"PI_Data",#N/A,TRUE,"P&amp;I Data"}</definedName>
    <definedName name="CTIT" localSheetId="12" hidden="1">{"PI_Data",#N/A,TRUE,"P&amp;I Data"}</definedName>
    <definedName name="CTIT" localSheetId="13" hidden="1">{"PI_Data",#N/A,TRUE,"P&amp;I Data"}</definedName>
    <definedName name="CTIT" localSheetId="9" hidden="1">{"PI_Data",#N/A,TRUE,"P&amp;I Data"}</definedName>
    <definedName name="CTIT" localSheetId="10" hidden="1">{"PI_Data",#N/A,TRUE,"P&amp;I Data"}</definedName>
    <definedName name="CTIT" localSheetId="11" hidden="1">{"PI_Data",#N/A,TRUE,"P&amp;I Data"}</definedName>
    <definedName name="CTIT" localSheetId="14" hidden="1">{"PI_Data",#N/A,TRUE,"P&amp;I Data"}</definedName>
    <definedName name="CTIT" localSheetId="15" hidden="1">{"PI_Data",#N/A,TRUE,"P&amp;I Data"}</definedName>
    <definedName name="CTIT" localSheetId="16" hidden="1">{"PI_Data",#N/A,TRUE,"P&amp;I Data"}</definedName>
    <definedName name="CTIT" localSheetId="17" hidden="1">{"PI_Data",#N/A,TRUE,"P&amp;I Data"}</definedName>
    <definedName name="CTIT" localSheetId="18" hidden="1">{"PI_Data",#N/A,TRUE,"P&amp;I Data"}</definedName>
    <definedName name="CTIT" localSheetId="19" hidden="1">{"PI_Data",#N/A,TRUE,"P&amp;I Data"}</definedName>
    <definedName name="CTIT" hidden="1">{"PI_Data",#N/A,TRUE,"P&amp;I Data"}</definedName>
    <definedName name="d" localSheetId="2" hidden="1">{#N/A,#N/A,FALSE,"CTC Summary - EOY";#N/A,#N/A,FALSE,"CTC Summary - Wtavg"}</definedName>
    <definedName name="d" localSheetId="3" hidden="1">{#N/A,#N/A,FALSE,"CTC Summary - EOY";#N/A,#N/A,FALSE,"CTC Summary - Wtavg"}</definedName>
    <definedName name="d" localSheetId="4" hidden="1">{#N/A,#N/A,FALSE,"CTC Summary - EOY";#N/A,#N/A,FALSE,"CTC Summary - Wtavg"}</definedName>
    <definedName name="d" localSheetId="5" hidden="1">{#N/A,#N/A,FALSE,"CTC Summary - EOY";#N/A,#N/A,FALSE,"CTC Summary - Wtavg"}</definedName>
    <definedName name="d" localSheetId="7" hidden="1">{#N/A,#N/A,FALSE,"CTC Summary - EOY";#N/A,#N/A,FALSE,"CTC Summary - Wtavg"}</definedName>
    <definedName name="d" localSheetId="8" hidden="1">{#N/A,#N/A,FALSE,"CTC Summary - EOY";#N/A,#N/A,FALSE,"CTC Summary - Wtavg"}</definedName>
    <definedName name="d" localSheetId="12" hidden="1">{#N/A,#N/A,FALSE,"CTC Summary - EOY";#N/A,#N/A,FALSE,"CTC Summary - Wtavg"}</definedName>
    <definedName name="d" localSheetId="13" hidden="1">{#N/A,#N/A,FALSE,"CTC Summary - EOY";#N/A,#N/A,FALSE,"CTC Summary - Wtavg"}</definedName>
    <definedName name="d" localSheetId="9" hidden="1">{#N/A,#N/A,FALSE,"CTC Summary - EOY";#N/A,#N/A,FALSE,"CTC Summary - Wtavg"}</definedName>
    <definedName name="d" localSheetId="10" hidden="1">{#N/A,#N/A,FALSE,"CTC Summary - EOY";#N/A,#N/A,FALSE,"CTC Summary - Wtavg"}</definedName>
    <definedName name="d" localSheetId="11" hidden="1">{#N/A,#N/A,FALSE,"CTC Summary - EOY";#N/A,#N/A,FALSE,"CTC Summary - Wtavg"}</definedName>
    <definedName name="d" localSheetId="14" hidden="1">{#N/A,#N/A,FALSE,"CTC Summary - EOY";#N/A,#N/A,FALSE,"CTC Summary - Wtavg"}</definedName>
    <definedName name="d" localSheetId="15" hidden="1">{#N/A,#N/A,FALSE,"CTC Summary - EOY";#N/A,#N/A,FALSE,"CTC Summary - Wtavg"}</definedName>
    <definedName name="d" localSheetId="16" hidden="1">{#N/A,#N/A,FALSE,"CTC Summary - EOY";#N/A,#N/A,FALSE,"CTC Summary - Wtavg"}</definedName>
    <definedName name="d" localSheetId="17" hidden="1">{#N/A,#N/A,FALSE,"CTC Summary - EOY";#N/A,#N/A,FALSE,"CTC Summary - Wtavg"}</definedName>
    <definedName name="d" localSheetId="18" hidden="1">{#N/A,#N/A,FALSE,"CTC Summary - EOY";#N/A,#N/A,FALSE,"CTC Summary - Wtavg"}</definedName>
    <definedName name="d" localSheetId="19" hidden="1">{#N/A,#N/A,FALSE,"CTC Summary - EOY";#N/A,#N/A,FALSE,"CTC Summary - Wtavg"}</definedName>
    <definedName name="d" hidden="1">{#N/A,#N/A,FALSE,"CTC Summary - EOY";#N/A,#N/A,FALSE,"CTC Summary - Wtavg"}</definedName>
    <definedName name="d_1" localSheetId="2" hidden="1">{#N/A,#N/A,FALSE,"CTC Summary - EOY";#N/A,#N/A,FALSE,"CTC Summary - Wtavg"}</definedName>
    <definedName name="d_1" localSheetId="3" hidden="1">{#N/A,#N/A,FALSE,"CTC Summary - EOY";#N/A,#N/A,FALSE,"CTC Summary - Wtavg"}</definedName>
    <definedName name="d_1" localSheetId="4" hidden="1">{#N/A,#N/A,FALSE,"CTC Summary - EOY";#N/A,#N/A,FALSE,"CTC Summary - Wtavg"}</definedName>
    <definedName name="d_1" localSheetId="5" hidden="1">{#N/A,#N/A,FALSE,"CTC Summary - EOY";#N/A,#N/A,FALSE,"CTC Summary - Wtavg"}</definedName>
    <definedName name="d_1" localSheetId="7" hidden="1">{#N/A,#N/A,FALSE,"CTC Summary - EOY";#N/A,#N/A,FALSE,"CTC Summary - Wtavg"}</definedName>
    <definedName name="d_1" localSheetId="8" hidden="1">{#N/A,#N/A,FALSE,"CTC Summary - EOY";#N/A,#N/A,FALSE,"CTC Summary - Wtavg"}</definedName>
    <definedName name="d_1" localSheetId="12" hidden="1">{#N/A,#N/A,FALSE,"CTC Summary - EOY";#N/A,#N/A,FALSE,"CTC Summary - Wtavg"}</definedName>
    <definedName name="d_1" localSheetId="13" hidden="1">{#N/A,#N/A,FALSE,"CTC Summary - EOY";#N/A,#N/A,FALSE,"CTC Summary - Wtavg"}</definedName>
    <definedName name="d_1" localSheetId="9" hidden="1">{#N/A,#N/A,FALSE,"CTC Summary - EOY";#N/A,#N/A,FALSE,"CTC Summary - Wtavg"}</definedName>
    <definedName name="d_1" localSheetId="10" hidden="1">{#N/A,#N/A,FALSE,"CTC Summary - EOY";#N/A,#N/A,FALSE,"CTC Summary - Wtavg"}</definedName>
    <definedName name="d_1" localSheetId="11" hidden="1">{#N/A,#N/A,FALSE,"CTC Summary - EOY";#N/A,#N/A,FALSE,"CTC Summary - Wtavg"}</definedName>
    <definedName name="d_1" localSheetId="14" hidden="1">{#N/A,#N/A,FALSE,"CTC Summary - EOY";#N/A,#N/A,FALSE,"CTC Summary - Wtavg"}</definedName>
    <definedName name="d_1" localSheetId="15" hidden="1">{#N/A,#N/A,FALSE,"CTC Summary - EOY";#N/A,#N/A,FALSE,"CTC Summary - Wtavg"}</definedName>
    <definedName name="d_1" localSheetId="16" hidden="1">{#N/A,#N/A,FALSE,"CTC Summary - EOY";#N/A,#N/A,FALSE,"CTC Summary - Wtavg"}</definedName>
    <definedName name="d_1" localSheetId="17" hidden="1">{#N/A,#N/A,FALSE,"CTC Summary - EOY";#N/A,#N/A,FALSE,"CTC Summary - Wtavg"}</definedName>
    <definedName name="d_1" localSheetId="18" hidden="1">{#N/A,#N/A,FALSE,"CTC Summary - EOY";#N/A,#N/A,FALSE,"CTC Summary - Wtavg"}</definedName>
    <definedName name="d_1" localSheetId="19" hidden="1">{#N/A,#N/A,FALSE,"CTC Summary - EOY";#N/A,#N/A,FALSE,"CTC Summary - Wtavg"}</definedName>
    <definedName name="d_1" hidden="1">{#N/A,#N/A,FALSE,"CTC Summary - EOY";#N/A,#N/A,FALSE,"CTC Summary - Wtavg"}</definedName>
    <definedName name="d_2" localSheetId="2" hidden="1">{#N/A,#N/A,FALSE,"CTC Summary - EOY";#N/A,#N/A,FALSE,"CTC Summary - Wtavg"}</definedName>
    <definedName name="d_2" localSheetId="3" hidden="1">{#N/A,#N/A,FALSE,"CTC Summary - EOY";#N/A,#N/A,FALSE,"CTC Summary - Wtavg"}</definedName>
    <definedName name="d_2" localSheetId="4" hidden="1">{#N/A,#N/A,FALSE,"CTC Summary - EOY";#N/A,#N/A,FALSE,"CTC Summary - Wtavg"}</definedName>
    <definedName name="d_2" localSheetId="5" hidden="1">{#N/A,#N/A,FALSE,"CTC Summary - EOY";#N/A,#N/A,FALSE,"CTC Summary - Wtavg"}</definedName>
    <definedName name="d_2" localSheetId="7" hidden="1">{#N/A,#N/A,FALSE,"CTC Summary - EOY";#N/A,#N/A,FALSE,"CTC Summary - Wtavg"}</definedName>
    <definedName name="d_2" localSheetId="8" hidden="1">{#N/A,#N/A,FALSE,"CTC Summary - EOY";#N/A,#N/A,FALSE,"CTC Summary - Wtavg"}</definedName>
    <definedName name="d_2" localSheetId="12" hidden="1">{#N/A,#N/A,FALSE,"CTC Summary - EOY";#N/A,#N/A,FALSE,"CTC Summary - Wtavg"}</definedName>
    <definedName name="d_2" localSheetId="13" hidden="1">{#N/A,#N/A,FALSE,"CTC Summary - EOY";#N/A,#N/A,FALSE,"CTC Summary - Wtavg"}</definedName>
    <definedName name="d_2" localSheetId="9" hidden="1">{#N/A,#N/A,FALSE,"CTC Summary - EOY";#N/A,#N/A,FALSE,"CTC Summary - Wtavg"}</definedName>
    <definedName name="d_2" localSheetId="10" hidden="1">{#N/A,#N/A,FALSE,"CTC Summary - EOY";#N/A,#N/A,FALSE,"CTC Summary - Wtavg"}</definedName>
    <definedName name="d_2" localSheetId="11" hidden="1">{#N/A,#N/A,FALSE,"CTC Summary - EOY";#N/A,#N/A,FALSE,"CTC Summary - Wtavg"}</definedName>
    <definedName name="d_2" localSheetId="14" hidden="1">{#N/A,#N/A,FALSE,"CTC Summary - EOY";#N/A,#N/A,FALSE,"CTC Summary - Wtavg"}</definedName>
    <definedName name="d_2" localSheetId="15" hidden="1">{#N/A,#N/A,FALSE,"CTC Summary - EOY";#N/A,#N/A,FALSE,"CTC Summary - Wtavg"}</definedName>
    <definedName name="d_2" localSheetId="16" hidden="1">{#N/A,#N/A,FALSE,"CTC Summary - EOY";#N/A,#N/A,FALSE,"CTC Summary - Wtavg"}</definedName>
    <definedName name="d_2" localSheetId="17" hidden="1">{#N/A,#N/A,FALSE,"CTC Summary - EOY";#N/A,#N/A,FALSE,"CTC Summary - Wtavg"}</definedName>
    <definedName name="d_2" localSheetId="18" hidden="1">{#N/A,#N/A,FALSE,"CTC Summary - EOY";#N/A,#N/A,FALSE,"CTC Summary - Wtavg"}</definedName>
    <definedName name="d_2" localSheetId="19" hidden="1">{#N/A,#N/A,FALSE,"CTC Summary - EOY";#N/A,#N/A,FALSE,"CTC Summary - Wtavg"}</definedName>
    <definedName name="d_2" hidden="1">{#N/A,#N/A,FALSE,"CTC Summary - EOY";#N/A,#N/A,FALSE,"CTC Summary - Wtavg"}</definedName>
    <definedName name="d_3" localSheetId="2" hidden="1">{#N/A,#N/A,FALSE,"CTC Summary - EOY";#N/A,#N/A,FALSE,"CTC Summary - Wtavg"}</definedName>
    <definedName name="d_3" localSheetId="3" hidden="1">{#N/A,#N/A,FALSE,"CTC Summary - EOY";#N/A,#N/A,FALSE,"CTC Summary - Wtavg"}</definedName>
    <definedName name="d_3" localSheetId="4" hidden="1">{#N/A,#N/A,FALSE,"CTC Summary - EOY";#N/A,#N/A,FALSE,"CTC Summary - Wtavg"}</definedName>
    <definedName name="d_3" localSheetId="5" hidden="1">{#N/A,#N/A,FALSE,"CTC Summary - EOY";#N/A,#N/A,FALSE,"CTC Summary - Wtavg"}</definedName>
    <definedName name="d_3" localSheetId="7" hidden="1">{#N/A,#N/A,FALSE,"CTC Summary - EOY";#N/A,#N/A,FALSE,"CTC Summary - Wtavg"}</definedName>
    <definedName name="d_3" localSheetId="8" hidden="1">{#N/A,#N/A,FALSE,"CTC Summary - EOY";#N/A,#N/A,FALSE,"CTC Summary - Wtavg"}</definedName>
    <definedName name="d_3" localSheetId="12" hidden="1">{#N/A,#N/A,FALSE,"CTC Summary - EOY";#N/A,#N/A,FALSE,"CTC Summary - Wtavg"}</definedName>
    <definedName name="d_3" localSheetId="13" hidden="1">{#N/A,#N/A,FALSE,"CTC Summary - EOY";#N/A,#N/A,FALSE,"CTC Summary - Wtavg"}</definedName>
    <definedName name="d_3" localSheetId="9" hidden="1">{#N/A,#N/A,FALSE,"CTC Summary - EOY";#N/A,#N/A,FALSE,"CTC Summary - Wtavg"}</definedName>
    <definedName name="d_3" localSheetId="10" hidden="1">{#N/A,#N/A,FALSE,"CTC Summary - EOY";#N/A,#N/A,FALSE,"CTC Summary - Wtavg"}</definedName>
    <definedName name="d_3" localSheetId="11" hidden="1">{#N/A,#N/A,FALSE,"CTC Summary - EOY";#N/A,#N/A,FALSE,"CTC Summary - Wtavg"}</definedName>
    <definedName name="d_3" localSheetId="14" hidden="1">{#N/A,#N/A,FALSE,"CTC Summary - EOY";#N/A,#N/A,FALSE,"CTC Summary - Wtavg"}</definedName>
    <definedName name="d_3" localSheetId="15" hidden="1">{#N/A,#N/A,FALSE,"CTC Summary - EOY";#N/A,#N/A,FALSE,"CTC Summary - Wtavg"}</definedName>
    <definedName name="d_3" localSheetId="16" hidden="1">{#N/A,#N/A,FALSE,"CTC Summary - EOY";#N/A,#N/A,FALSE,"CTC Summary - Wtavg"}</definedName>
    <definedName name="d_3" localSheetId="17" hidden="1">{#N/A,#N/A,FALSE,"CTC Summary - EOY";#N/A,#N/A,FALSE,"CTC Summary - Wtavg"}</definedName>
    <definedName name="d_3" localSheetId="18" hidden="1">{#N/A,#N/A,FALSE,"CTC Summary - EOY";#N/A,#N/A,FALSE,"CTC Summary - Wtavg"}</definedName>
    <definedName name="d_3" localSheetId="19" hidden="1">{#N/A,#N/A,FALSE,"CTC Summary - EOY";#N/A,#N/A,FALSE,"CTC Summary - Wtavg"}</definedName>
    <definedName name="d_3" hidden="1">{#N/A,#N/A,FALSE,"CTC Summary - EOY";#N/A,#N/A,FALSE,"CTC Summary - Wtavg"}</definedName>
    <definedName name="DeleteMe" localSheetId="7" hidden="1">{#N/A,#N/A,FALSE,"Dist Rev at PR ";#N/A,#N/A,FALSE,"Spec";#N/A,#N/A,FALSE,"Res";#N/A,#N/A,FALSE,"Small L&amp;P";#N/A,#N/A,FALSE,"Medium L&amp;P";#N/A,#N/A,FALSE,"E-19";#N/A,#N/A,FALSE,"E-20";#N/A,#N/A,FALSE,"Strtlts &amp; Standby";#N/A,#N/A,FALSE,"A-RTP";#N/A,#N/A,FALSE,"2003mixeduse"}</definedName>
    <definedName name="DeleteMe" hidden="1">{#N/A,#N/A,FALSE,"Dist Rev at PR ";#N/A,#N/A,FALSE,"Spec";#N/A,#N/A,FALSE,"Res";#N/A,#N/A,FALSE,"Small L&amp;P";#N/A,#N/A,FALSE,"Medium L&amp;P";#N/A,#N/A,FALSE,"E-19";#N/A,#N/A,FALSE,"E-20";#N/A,#N/A,FALSE,"Strtlts &amp; Standby";#N/A,#N/A,FALSE,"A-RTP";#N/A,#N/A,FALSE,"2003mixeduse"}</definedName>
    <definedName name="DELTA" localSheetId="7" hidden="1">{#N/A,#N/A,FALSE,"Sum6 (1)"}</definedName>
    <definedName name="DELTA" hidden="1">{#N/A,#N/A,FALSE,"Sum6 (1)"}</definedName>
    <definedName name="dfd" hidden="1">40665.3713194444</definedName>
    <definedName name="dsfasdfd" localSheetId="7" hidden="1">{"PI_Data",#N/A,TRUE,"P&amp;I Data"}</definedName>
    <definedName name="dsfasdfd" hidden="1">{"PI_Data",#N/A,TRUE,"P&amp;I Data"}</definedName>
    <definedName name="dyfhn" localSheetId="2" hidden="1">{#N/A,#N/A,FALSE,"Aging Summary";#N/A,#N/A,FALSE,"Ratio Analysis";#N/A,#N/A,FALSE,"Test 120 Day Accts";#N/A,#N/A,FALSE,"Tickmarks"}</definedName>
    <definedName name="dyfhn" localSheetId="3" hidden="1">{#N/A,#N/A,FALSE,"Aging Summary";#N/A,#N/A,FALSE,"Ratio Analysis";#N/A,#N/A,FALSE,"Test 120 Day Accts";#N/A,#N/A,FALSE,"Tickmarks"}</definedName>
    <definedName name="dyfhn" localSheetId="4" hidden="1">{#N/A,#N/A,FALSE,"Aging Summary";#N/A,#N/A,FALSE,"Ratio Analysis";#N/A,#N/A,FALSE,"Test 120 Day Accts";#N/A,#N/A,FALSE,"Tickmarks"}</definedName>
    <definedName name="dyfhn" localSheetId="5" hidden="1">{#N/A,#N/A,FALSE,"Aging Summary";#N/A,#N/A,FALSE,"Ratio Analysis";#N/A,#N/A,FALSE,"Test 120 Day Accts";#N/A,#N/A,FALSE,"Tickmarks"}</definedName>
    <definedName name="dyfhn" localSheetId="7" hidden="1">{#N/A,#N/A,FALSE,"Aging Summary";#N/A,#N/A,FALSE,"Ratio Analysis";#N/A,#N/A,FALSE,"Test 120 Day Accts";#N/A,#N/A,FALSE,"Tickmarks"}</definedName>
    <definedName name="dyfhn" localSheetId="8" hidden="1">{#N/A,#N/A,FALSE,"Aging Summary";#N/A,#N/A,FALSE,"Ratio Analysis";#N/A,#N/A,FALSE,"Test 120 Day Accts";#N/A,#N/A,FALSE,"Tickmarks"}</definedName>
    <definedName name="dyfhn" localSheetId="12" hidden="1">{#N/A,#N/A,FALSE,"Aging Summary";#N/A,#N/A,FALSE,"Ratio Analysis";#N/A,#N/A,FALSE,"Test 120 Day Accts";#N/A,#N/A,FALSE,"Tickmarks"}</definedName>
    <definedName name="dyfhn" localSheetId="13" hidden="1">{#N/A,#N/A,FALSE,"Aging Summary";#N/A,#N/A,FALSE,"Ratio Analysis";#N/A,#N/A,FALSE,"Test 120 Day Accts";#N/A,#N/A,FALSE,"Tickmarks"}</definedName>
    <definedName name="dyfhn" localSheetId="9" hidden="1">{#N/A,#N/A,FALSE,"Aging Summary";#N/A,#N/A,FALSE,"Ratio Analysis";#N/A,#N/A,FALSE,"Test 120 Day Accts";#N/A,#N/A,FALSE,"Tickmarks"}</definedName>
    <definedName name="dyfhn" localSheetId="10" hidden="1">{#N/A,#N/A,FALSE,"Aging Summary";#N/A,#N/A,FALSE,"Ratio Analysis";#N/A,#N/A,FALSE,"Test 120 Day Accts";#N/A,#N/A,FALSE,"Tickmarks"}</definedName>
    <definedName name="dyfhn" localSheetId="11" hidden="1">{#N/A,#N/A,FALSE,"Aging Summary";#N/A,#N/A,FALSE,"Ratio Analysis";#N/A,#N/A,FALSE,"Test 120 Day Accts";#N/A,#N/A,FALSE,"Tickmarks"}</definedName>
    <definedName name="dyfhn" localSheetId="14" hidden="1">{#N/A,#N/A,FALSE,"Aging Summary";#N/A,#N/A,FALSE,"Ratio Analysis";#N/A,#N/A,FALSE,"Test 120 Day Accts";#N/A,#N/A,FALSE,"Tickmarks"}</definedName>
    <definedName name="dyfhn" localSheetId="15" hidden="1">{#N/A,#N/A,FALSE,"Aging Summary";#N/A,#N/A,FALSE,"Ratio Analysis";#N/A,#N/A,FALSE,"Test 120 Day Accts";#N/A,#N/A,FALSE,"Tickmarks"}</definedName>
    <definedName name="dyfhn" localSheetId="16" hidden="1">{#N/A,#N/A,FALSE,"Aging Summary";#N/A,#N/A,FALSE,"Ratio Analysis";#N/A,#N/A,FALSE,"Test 120 Day Accts";#N/A,#N/A,FALSE,"Tickmarks"}</definedName>
    <definedName name="dyfhn" localSheetId="17" hidden="1">{#N/A,#N/A,FALSE,"Aging Summary";#N/A,#N/A,FALSE,"Ratio Analysis";#N/A,#N/A,FALSE,"Test 120 Day Accts";#N/A,#N/A,FALSE,"Tickmarks"}</definedName>
    <definedName name="dyfhn" localSheetId="18" hidden="1">{#N/A,#N/A,FALSE,"Aging Summary";#N/A,#N/A,FALSE,"Ratio Analysis";#N/A,#N/A,FALSE,"Test 120 Day Accts";#N/A,#N/A,FALSE,"Tickmarks"}</definedName>
    <definedName name="dyfhn" localSheetId="19" hidden="1">{#N/A,#N/A,FALSE,"Aging Summary";#N/A,#N/A,FALSE,"Ratio Analysis";#N/A,#N/A,FALSE,"Test 120 Day Accts";#N/A,#N/A,FALSE,"Tickmarks"}</definedName>
    <definedName name="dyfhn" hidden="1">{#N/A,#N/A,FALSE,"Aging Summary";#N/A,#N/A,FALSE,"Ratio Analysis";#N/A,#N/A,FALSE,"Test 120 Day Accts";#N/A,#N/A,FALSE,"Tickmarks"}</definedName>
    <definedName name="e" localSheetId="2" hidden="1">{#N/A,#N/A,FALSE,"CTC Summary - EOY";#N/A,#N/A,FALSE,"CTC Summary - Wtavg"}</definedName>
    <definedName name="e" localSheetId="3" hidden="1">{#N/A,#N/A,FALSE,"CTC Summary - EOY";#N/A,#N/A,FALSE,"CTC Summary - Wtavg"}</definedName>
    <definedName name="e" localSheetId="4" hidden="1">{#N/A,#N/A,FALSE,"CTC Summary - EOY";#N/A,#N/A,FALSE,"CTC Summary - Wtavg"}</definedName>
    <definedName name="e" localSheetId="5" hidden="1">{#N/A,#N/A,FALSE,"CTC Summary - EOY";#N/A,#N/A,FALSE,"CTC Summary - Wtavg"}</definedName>
    <definedName name="e" localSheetId="7" hidden="1">{#N/A,#N/A,FALSE,"CTC Summary - EOY";#N/A,#N/A,FALSE,"CTC Summary - Wtavg"}</definedName>
    <definedName name="e" localSheetId="8" hidden="1">{#N/A,#N/A,FALSE,"CTC Summary - EOY";#N/A,#N/A,FALSE,"CTC Summary - Wtavg"}</definedName>
    <definedName name="e" localSheetId="12" hidden="1">{#N/A,#N/A,FALSE,"CTC Summary - EOY";#N/A,#N/A,FALSE,"CTC Summary - Wtavg"}</definedName>
    <definedName name="e" localSheetId="13" hidden="1">{#N/A,#N/A,FALSE,"CTC Summary - EOY";#N/A,#N/A,FALSE,"CTC Summary - Wtavg"}</definedName>
    <definedName name="e" localSheetId="9" hidden="1">{#N/A,#N/A,FALSE,"CTC Summary - EOY";#N/A,#N/A,FALSE,"CTC Summary - Wtavg"}</definedName>
    <definedName name="e" localSheetId="10" hidden="1">{#N/A,#N/A,FALSE,"CTC Summary - EOY";#N/A,#N/A,FALSE,"CTC Summary - Wtavg"}</definedName>
    <definedName name="e" localSheetId="11" hidden="1">{#N/A,#N/A,FALSE,"CTC Summary - EOY";#N/A,#N/A,FALSE,"CTC Summary - Wtavg"}</definedName>
    <definedName name="e" localSheetId="14" hidden="1">{#N/A,#N/A,FALSE,"CTC Summary - EOY";#N/A,#N/A,FALSE,"CTC Summary - Wtavg"}</definedName>
    <definedName name="e" localSheetId="15" hidden="1">{#N/A,#N/A,FALSE,"CTC Summary - EOY";#N/A,#N/A,FALSE,"CTC Summary - Wtavg"}</definedName>
    <definedName name="e" localSheetId="16" hidden="1">{#N/A,#N/A,FALSE,"CTC Summary - EOY";#N/A,#N/A,FALSE,"CTC Summary - Wtavg"}</definedName>
    <definedName name="e" localSheetId="17" hidden="1">{#N/A,#N/A,FALSE,"CTC Summary - EOY";#N/A,#N/A,FALSE,"CTC Summary - Wtavg"}</definedName>
    <definedName name="e" localSheetId="18" hidden="1">{#N/A,#N/A,FALSE,"CTC Summary - EOY";#N/A,#N/A,FALSE,"CTC Summary - Wtavg"}</definedName>
    <definedName name="e" localSheetId="19" hidden="1">{#N/A,#N/A,FALSE,"CTC Summary - EOY";#N/A,#N/A,FALSE,"CTC Summary - Wtavg"}</definedName>
    <definedName name="e" hidden="1">{#N/A,#N/A,FALSE,"CTC Summary - EOY";#N/A,#N/A,FALSE,"CTC Summary - Wtavg"}</definedName>
    <definedName name="e_1" localSheetId="2" hidden="1">{#N/A,#N/A,FALSE,"CTC Summary - EOY";#N/A,#N/A,FALSE,"CTC Summary - Wtavg"}</definedName>
    <definedName name="e_1" localSheetId="3" hidden="1">{#N/A,#N/A,FALSE,"CTC Summary - EOY";#N/A,#N/A,FALSE,"CTC Summary - Wtavg"}</definedName>
    <definedName name="e_1" localSheetId="4" hidden="1">{#N/A,#N/A,FALSE,"CTC Summary - EOY";#N/A,#N/A,FALSE,"CTC Summary - Wtavg"}</definedName>
    <definedName name="e_1" localSheetId="5" hidden="1">{#N/A,#N/A,FALSE,"CTC Summary - EOY";#N/A,#N/A,FALSE,"CTC Summary - Wtavg"}</definedName>
    <definedName name="e_1" localSheetId="7" hidden="1">{#N/A,#N/A,FALSE,"CTC Summary - EOY";#N/A,#N/A,FALSE,"CTC Summary - Wtavg"}</definedName>
    <definedName name="e_1" localSheetId="8" hidden="1">{#N/A,#N/A,FALSE,"CTC Summary - EOY";#N/A,#N/A,FALSE,"CTC Summary - Wtavg"}</definedName>
    <definedName name="e_1" localSheetId="12" hidden="1">{#N/A,#N/A,FALSE,"CTC Summary - EOY";#N/A,#N/A,FALSE,"CTC Summary - Wtavg"}</definedName>
    <definedName name="e_1" localSheetId="13" hidden="1">{#N/A,#N/A,FALSE,"CTC Summary - EOY";#N/A,#N/A,FALSE,"CTC Summary - Wtavg"}</definedName>
    <definedName name="e_1" localSheetId="9" hidden="1">{#N/A,#N/A,FALSE,"CTC Summary - EOY";#N/A,#N/A,FALSE,"CTC Summary - Wtavg"}</definedName>
    <definedName name="e_1" localSheetId="10" hidden="1">{#N/A,#N/A,FALSE,"CTC Summary - EOY";#N/A,#N/A,FALSE,"CTC Summary - Wtavg"}</definedName>
    <definedName name="e_1" localSheetId="11" hidden="1">{#N/A,#N/A,FALSE,"CTC Summary - EOY";#N/A,#N/A,FALSE,"CTC Summary - Wtavg"}</definedName>
    <definedName name="e_1" localSheetId="14" hidden="1">{#N/A,#N/A,FALSE,"CTC Summary - EOY";#N/A,#N/A,FALSE,"CTC Summary - Wtavg"}</definedName>
    <definedName name="e_1" localSheetId="15" hidden="1">{#N/A,#N/A,FALSE,"CTC Summary - EOY";#N/A,#N/A,FALSE,"CTC Summary - Wtavg"}</definedName>
    <definedName name="e_1" localSheetId="16" hidden="1">{#N/A,#N/A,FALSE,"CTC Summary - EOY";#N/A,#N/A,FALSE,"CTC Summary - Wtavg"}</definedName>
    <definedName name="e_1" localSheetId="17" hidden="1">{#N/A,#N/A,FALSE,"CTC Summary - EOY";#N/A,#N/A,FALSE,"CTC Summary - Wtavg"}</definedName>
    <definedName name="e_1" localSheetId="18" hidden="1">{#N/A,#N/A,FALSE,"CTC Summary - EOY";#N/A,#N/A,FALSE,"CTC Summary - Wtavg"}</definedName>
    <definedName name="e_1" localSheetId="19" hidden="1">{#N/A,#N/A,FALSE,"CTC Summary - EOY";#N/A,#N/A,FALSE,"CTC Summary - Wtavg"}</definedName>
    <definedName name="e_1" hidden="1">{#N/A,#N/A,FALSE,"CTC Summary - EOY";#N/A,#N/A,FALSE,"CTC Summary - Wtavg"}</definedName>
    <definedName name="e_2" localSheetId="2" hidden="1">{#N/A,#N/A,FALSE,"CTC Summary - EOY";#N/A,#N/A,FALSE,"CTC Summary - Wtavg"}</definedName>
    <definedName name="e_2" localSheetId="3" hidden="1">{#N/A,#N/A,FALSE,"CTC Summary - EOY";#N/A,#N/A,FALSE,"CTC Summary - Wtavg"}</definedName>
    <definedName name="e_2" localSheetId="4" hidden="1">{#N/A,#N/A,FALSE,"CTC Summary - EOY";#N/A,#N/A,FALSE,"CTC Summary - Wtavg"}</definedName>
    <definedName name="e_2" localSheetId="5" hidden="1">{#N/A,#N/A,FALSE,"CTC Summary - EOY";#N/A,#N/A,FALSE,"CTC Summary - Wtavg"}</definedName>
    <definedName name="e_2" localSheetId="7" hidden="1">{#N/A,#N/A,FALSE,"CTC Summary - EOY";#N/A,#N/A,FALSE,"CTC Summary - Wtavg"}</definedName>
    <definedName name="e_2" localSheetId="8" hidden="1">{#N/A,#N/A,FALSE,"CTC Summary - EOY";#N/A,#N/A,FALSE,"CTC Summary - Wtavg"}</definedName>
    <definedName name="e_2" localSheetId="12" hidden="1">{#N/A,#N/A,FALSE,"CTC Summary - EOY";#N/A,#N/A,FALSE,"CTC Summary - Wtavg"}</definedName>
    <definedName name="e_2" localSheetId="13" hidden="1">{#N/A,#N/A,FALSE,"CTC Summary - EOY";#N/A,#N/A,FALSE,"CTC Summary - Wtavg"}</definedName>
    <definedName name="e_2" localSheetId="9" hidden="1">{#N/A,#N/A,FALSE,"CTC Summary - EOY";#N/A,#N/A,FALSE,"CTC Summary - Wtavg"}</definedName>
    <definedName name="e_2" localSheetId="10" hidden="1">{#N/A,#N/A,FALSE,"CTC Summary - EOY";#N/A,#N/A,FALSE,"CTC Summary - Wtavg"}</definedName>
    <definedName name="e_2" localSheetId="11" hidden="1">{#N/A,#N/A,FALSE,"CTC Summary - EOY";#N/A,#N/A,FALSE,"CTC Summary - Wtavg"}</definedName>
    <definedName name="e_2" localSheetId="14" hidden="1">{#N/A,#N/A,FALSE,"CTC Summary - EOY";#N/A,#N/A,FALSE,"CTC Summary - Wtavg"}</definedName>
    <definedName name="e_2" localSheetId="15" hidden="1">{#N/A,#N/A,FALSE,"CTC Summary - EOY";#N/A,#N/A,FALSE,"CTC Summary - Wtavg"}</definedName>
    <definedName name="e_2" localSheetId="16" hidden="1">{#N/A,#N/A,FALSE,"CTC Summary - EOY";#N/A,#N/A,FALSE,"CTC Summary - Wtavg"}</definedName>
    <definedName name="e_2" localSheetId="17" hidden="1">{#N/A,#N/A,FALSE,"CTC Summary - EOY";#N/A,#N/A,FALSE,"CTC Summary - Wtavg"}</definedName>
    <definedName name="e_2" localSheetId="18" hidden="1">{#N/A,#N/A,FALSE,"CTC Summary - EOY";#N/A,#N/A,FALSE,"CTC Summary - Wtavg"}</definedName>
    <definedName name="e_2" localSheetId="19" hidden="1">{#N/A,#N/A,FALSE,"CTC Summary - EOY";#N/A,#N/A,FALSE,"CTC Summary - Wtavg"}</definedName>
    <definedName name="e_2" hidden="1">{#N/A,#N/A,FALSE,"CTC Summary - EOY";#N/A,#N/A,FALSE,"CTC Summary - Wtavg"}</definedName>
    <definedName name="e_3" localSheetId="2" hidden="1">{#N/A,#N/A,FALSE,"CTC Summary - EOY";#N/A,#N/A,FALSE,"CTC Summary - Wtavg"}</definedName>
    <definedName name="e_3" localSheetId="3" hidden="1">{#N/A,#N/A,FALSE,"CTC Summary - EOY";#N/A,#N/A,FALSE,"CTC Summary - Wtavg"}</definedName>
    <definedName name="e_3" localSheetId="4" hidden="1">{#N/A,#N/A,FALSE,"CTC Summary - EOY";#N/A,#N/A,FALSE,"CTC Summary - Wtavg"}</definedName>
    <definedName name="e_3" localSheetId="5" hidden="1">{#N/A,#N/A,FALSE,"CTC Summary - EOY";#N/A,#N/A,FALSE,"CTC Summary - Wtavg"}</definedName>
    <definedName name="e_3" localSheetId="7" hidden="1">{#N/A,#N/A,FALSE,"CTC Summary - EOY";#N/A,#N/A,FALSE,"CTC Summary - Wtavg"}</definedName>
    <definedName name="e_3" localSheetId="8" hidden="1">{#N/A,#N/A,FALSE,"CTC Summary - EOY";#N/A,#N/A,FALSE,"CTC Summary - Wtavg"}</definedName>
    <definedName name="e_3" localSheetId="12" hidden="1">{#N/A,#N/A,FALSE,"CTC Summary - EOY";#N/A,#N/A,FALSE,"CTC Summary - Wtavg"}</definedName>
    <definedName name="e_3" localSheetId="13" hidden="1">{#N/A,#N/A,FALSE,"CTC Summary - EOY";#N/A,#N/A,FALSE,"CTC Summary - Wtavg"}</definedName>
    <definedName name="e_3" localSheetId="9" hidden="1">{#N/A,#N/A,FALSE,"CTC Summary - EOY";#N/A,#N/A,FALSE,"CTC Summary - Wtavg"}</definedName>
    <definedName name="e_3" localSheetId="10" hidden="1">{#N/A,#N/A,FALSE,"CTC Summary - EOY";#N/A,#N/A,FALSE,"CTC Summary - Wtavg"}</definedName>
    <definedName name="e_3" localSheetId="11" hidden="1">{#N/A,#N/A,FALSE,"CTC Summary - EOY";#N/A,#N/A,FALSE,"CTC Summary - Wtavg"}</definedName>
    <definedName name="e_3" localSheetId="14" hidden="1">{#N/A,#N/A,FALSE,"CTC Summary - EOY";#N/A,#N/A,FALSE,"CTC Summary - Wtavg"}</definedName>
    <definedName name="e_3" localSheetId="15" hidden="1">{#N/A,#N/A,FALSE,"CTC Summary - EOY";#N/A,#N/A,FALSE,"CTC Summary - Wtavg"}</definedName>
    <definedName name="e_3" localSheetId="16" hidden="1">{#N/A,#N/A,FALSE,"CTC Summary - EOY";#N/A,#N/A,FALSE,"CTC Summary - Wtavg"}</definedName>
    <definedName name="e_3" localSheetId="17" hidden="1">{#N/A,#N/A,FALSE,"CTC Summary - EOY";#N/A,#N/A,FALSE,"CTC Summary - Wtavg"}</definedName>
    <definedName name="e_3" localSheetId="18" hidden="1">{#N/A,#N/A,FALSE,"CTC Summary - EOY";#N/A,#N/A,FALSE,"CTC Summary - Wtavg"}</definedName>
    <definedName name="e_3" localSheetId="19" hidden="1">{#N/A,#N/A,FALSE,"CTC Summary - EOY";#N/A,#N/A,FALSE,"CTC Summary - Wtavg"}</definedName>
    <definedName name="e_3" hidden="1">{#N/A,#N/A,FALSE,"CTC Summary - EOY";#N/A,#N/A,FALSE,"CTC Summary - Wtavg"}</definedName>
    <definedName name="ED" hidden="1">"3W3Y8WU9D4KB8I8XZYLB5WWMT"</definedName>
    <definedName name="ee" localSheetId="2" hidden="1">{"PI_Data",#N/A,TRUE,"P&amp;I Data"}</definedName>
    <definedName name="ee" localSheetId="3" hidden="1">{"PI_Data",#N/A,TRUE,"P&amp;I Data"}</definedName>
    <definedName name="ee" localSheetId="4" hidden="1">{"PI_Data",#N/A,TRUE,"P&amp;I Data"}</definedName>
    <definedName name="ee" localSheetId="5" hidden="1">{"PI_Data",#N/A,TRUE,"P&amp;I Data"}</definedName>
    <definedName name="ee" localSheetId="7" hidden="1">{"PI_Data",#N/A,TRUE,"P&amp;I Data"}</definedName>
    <definedName name="ee" localSheetId="8" hidden="1">{"PI_Data",#N/A,TRUE,"P&amp;I Data"}</definedName>
    <definedName name="ee" localSheetId="12" hidden="1">{"PI_Data",#N/A,TRUE,"P&amp;I Data"}</definedName>
    <definedName name="ee" localSheetId="13" hidden="1">{"PI_Data",#N/A,TRUE,"P&amp;I Data"}</definedName>
    <definedName name="ee" localSheetId="9" hidden="1">{"PI_Data",#N/A,TRUE,"P&amp;I Data"}</definedName>
    <definedName name="ee" localSheetId="10" hidden="1">{"PI_Data",#N/A,TRUE,"P&amp;I Data"}</definedName>
    <definedName name="ee" localSheetId="11" hidden="1">{"PI_Data",#N/A,TRUE,"P&amp;I Data"}</definedName>
    <definedName name="ee" localSheetId="14" hidden="1">{"PI_Data",#N/A,TRUE,"P&amp;I Data"}</definedName>
    <definedName name="ee" localSheetId="15" hidden="1">{"PI_Data",#N/A,TRUE,"P&amp;I Data"}</definedName>
    <definedName name="ee" localSheetId="16" hidden="1">{"PI_Data",#N/A,TRUE,"P&amp;I Data"}</definedName>
    <definedName name="ee" localSheetId="17" hidden="1">{"PI_Data",#N/A,TRUE,"P&amp;I Data"}</definedName>
    <definedName name="ee" localSheetId="18" hidden="1">{"PI_Data",#N/A,TRUE,"P&amp;I Data"}</definedName>
    <definedName name="ee" localSheetId="19" hidden="1">{"PI_Data",#N/A,TRUE,"P&amp;I Data"}</definedName>
    <definedName name="ee" hidden="1">{"PI_Data",#N/A,TRUE,"P&amp;I Data"}</definedName>
    <definedName name="ef" localSheetId="7" hidden="1">{"PI_Data",#N/A,TRUE,"P&amp;I Data"}</definedName>
    <definedName name="ef" hidden="1">{"PI_Data",#N/A,TRUE,"P&amp;I Data"}</definedName>
    <definedName name="ei" localSheetId="7" hidden="1">{"PI_Data",#N/A,TRUE,"P&amp;I Data"}</definedName>
    <definedName name="ei" hidden="1">{"PI_Data",#N/A,TRUE,"P&amp;I Data"}</definedName>
    <definedName name="Electrical" localSheetId="2" hidden="1">{#N/A,#N/A,TRUE,"Task Status";#N/A,#N/A,TRUE,"Document Status";#N/A,#N/A,TRUE,"Percent Complete";#N/A,#N/A,TRUE,"Manhour Sum"}</definedName>
    <definedName name="Electrical" localSheetId="3" hidden="1">{#N/A,#N/A,TRUE,"Task Status";#N/A,#N/A,TRUE,"Document Status";#N/A,#N/A,TRUE,"Percent Complete";#N/A,#N/A,TRUE,"Manhour Sum"}</definedName>
    <definedName name="Electrical" localSheetId="4" hidden="1">{#N/A,#N/A,TRUE,"Task Status";#N/A,#N/A,TRUE,"Document Status";#N/A,#N/A,TRUE,"Percent Complete";#N/A,#N/A,TRUE,"Manhour Sum"}</definedName>
    <definedName name="Electrical" localSheetId="5" hidden="1">{#N/A,#N/A,TRUE,"Task Status";#N/A,#N/A,TRUE,"Document Status";#N/A,#N/A,TRUE,"Percent Complete";#N/A,#N/A,TRUE,"Manhour Sum"}</definedName>
    <definedName name="Electrical" localSheetId="7" hidden="1">{#N/A,#N/A,TRUE,"Task Status";#N/A,#N/A,TRUE,"Document Status";#N/A,#N/A,TRUE,"Percent Complete";#N/A,#N/A,TRUE,"Manhour Sum"}</definedName>
    <definedName name="Electrical" localSheetId="8" hidden="1">{#N/A,#N/A,TRUE,"Task Status";#N/A,#N/A,TRUE,"Document Status";#N/A,#N/A,TRUE,"Percent Complete";#N/A,#N/A,TRUE,"Manhour Sum"}</definedName>
    <definedName name="Electrical" localSheetId="12" hidden="1">{#N/A,#N/A,TRUE,"Task Status";#N/A,#N/A,TRUE,"Document Status";#N/A,#N/A,TRUE,"Percent Complete";#N/A,#N/A,TRUE,"Manhour Sum"}</definedName>
    <definedName name="Electrical" localSheetId="13" hidden="1">{#N/A,#N/A,TRUE,"Task Status";#N/A,#N/A,TRUE,"Document Status";#N/A,#N/A,TRUE,"Percent Complete";#N/A,#N/A,TRUE,"Manhour Sum"}</definedName>
    <definedName name="Electrical" localSheetId="9" hidden="1">{#N/A,#N/A,TRUE,"Task Status";#N/A,#N/A,TRUE,"Document Status";#N/A,#N/A,TRUE,"Percent Complete";#N/A,#N/A,TRUE,"Manhour Sum"}</definedName>
    <definedName name="Electrical" localSheetId="10" hidden="1">{#N/A,#N/A,TRUE,"Task Status";#N/A,#N/A,TRUE,"Document Status";#N/A,#N/A,TRUE,"Percent Complete";#N/A,#N/A,TRUE,"Manhour Sum"}</definedName>
    <definedName name="Electrical" localSheetId="11" hidden="1">{#N/A,#N/A,TRUE,"Task Status";#N/A,#N/A,TRUE,"Document Status";#N/A,#N/A,TRUE,"Percent Complete";#N/A,#N/A,TRUE,"Manhour Sum"}</definedName>
    <definedName name="Electrical" localSheetId="14" hidden="1">{#N/A,#N/A,TRUE,"Task Status";#N/A,#N/A,TRUE,"Document Status";#N/A,#N/A,TRUE,"Percent Complete";#N/A,#N/A,TRUE,"Manhour Sum"}</definedName>
    <definedName name="Electrical" localSheetId="15" hidden="1">{#N/A,#N/A,TRUE,"Task Status";#N/A,#N/A,TRUE,"Document Status";#N/A,#N/A,TRUE,"Percent Complete";#N/A,#N/A,TRUE,"Manhour Sum"}</definedName>
    <definedName name="Electrical" localSheetId="16" hidden="1">{#N/A,#N/A,TRUE,"Task Status";#N/A,#N/A,TRUE,"Document Status";#N/A,#N/A,TRUE,"Percent Complete";#N/A,#N/A,TRUE,"Manhour Sum"}</definedName>
    <definedName name="Electrical" localSheetId="17" hidden="1">{#N/A,#N/A,TRUE,"Task Status";#N/A,#N/A,TRUE,"Document Status";#N/A,#N/A,TRUE,"Percent Complete";#N/A,#N/A,TRUE,"Manhour Sum"}</definedName>
    <definedName name="Electrical" localSheetId="18" hidden="1">{#N/A,#N/A,TRUE,"Task Status";#N/A,#N/A,TRUE,"Document Status";#N/A,#N/A,TRUE,"Percent Complete";#N/A,#N/A,TRUE,"Manhour Sum"}</definedName>
    <definedName name="Electrical" localSheetId="19" hidden="1">{#N/A,#N/A,TRUE,"Task Status";#N/A,#N/A,TRUE,"Document Status";#N/A,#N/A,TRUE,"Percent Complete";#N/A,#N/A,TRUE,"Manhour Sum"}</definedName>
    <definedName name="Electrical" hidden="1">{#N/A,#N/A,TRUE,"Task Status";#N/A,#N/A,TRUE,"Document Status";#N/A,#N/A,TRUE,"Percent Complete";#N/A,#N/A,TRUE,"Manhour Sum"}</definedName>
    <definedName name="em" localSheetId="7" hidden="1">{"PI_Data",#N/A,TRUE,"P&amp;I Data"}</definedName>
    <definedName name="em" hidden="1">{"PI_Data",#N/A,TRUE,"P&amp;I Data"}</definedName>
    <definedName name="EPMWorkbookOptions_10" hidden="1">"IYnnk0x/xSEiQ|z8iiCXIzs7O/9cJ8f8eK/f0|M3x61cnX9vI3bt3//7|/v7tjdz/u/IzXRy/FnsqDUPXjFOJx0|/8/91Vv3GiLJniPL7vzz5/b/7I7J4vHL24uVX/5/33L9RisDa/f4/yu11mt2q1YCiJ8qevfn6wcynD3Z3Dg4e3F7P33uPYCbLH04ePtx/uD2bTO5t79/fPdienD/ItrNPZ/cmD|/d39s7n/2/IJgREoaM|vz08|Pn|sX/x3"</definedName>
    <definedName name="EPMWorkbookOptions_11" hidden="1">"n1myTL06|||OL3|f13f|SqdZrdqtWABD/76sUJUfj4a8swTcenn9679x4Zif33EOL/j2QkDBV73tqz4x|xqt/sVq0GWPXlqy|fnb05Ieqevvr67PreafD7//9jV5|SIcuefPf0|cmXP|JZv9mtWg3w7KuXb06|ekXkPfn6XtL7s|yn78Gy/x9xkzxCSsLmq9f/n/fjvzFaPD/5/zop/t8jsW/Ovjj9IYrqg///iSooGFqVvZ3dB2NO0/x/nU|/U"</definedName>
    <definedName name="EPMWorkbookOptions_12" hidden="1">"Zp8|iOadGmy8yM|6fPJ/R/RJKJPdvf|v06Q//cYvS9Oj19/9er09Q/R8B28h|H7/0hYZagoTtnL01dnXz49|/|8a/bNUONHaff3bBRgE2/0|O7xalUW06wlOPbz4FPTnKBVyyUhTp89zdqMP/Y/fFN1B//4VX5e5838y|WXq3x5dJ6VTf74bvghtzsp86wG0C|Xr7PL3LTsfsxtv1vVbydV9ZaEtGUymtb9L8L2VzOdtcdnzU9mdZFNyvyLvL5w"</definedName>
    <definedName name="EPMWorkbookOptions_13" hidden="1">"EHqf/8aJA/vlSqjx/wB5z7V2m10AAA=="</definedName>
    <definedName name="EPMWorkbookOptions_14" hidden="1">"xalUW06wlOPbz4FPTnKBVyyUhTp89zdqMP/Y/fFN1B//4VX5e5838y|WXq3x5dJ6VTf74bvghtzsp86wG0C|Xr7PL3LTsfsxtv1vVbydV9ZY0VstkNK37X4Ttr2Y6a4/Pmp/M6iKblPkXeX3hIPQ|/40TB/bLlVDj/wES2Pnf7ngAAA=="</definedName>
    <definedName name="EPMWorkbookOptions_2" hidden="1">"9F3OxBOtzB60hFONCeryveGHd9WJr+7iO45h/1l2AQAA"</definedName>
    <definedName name="EPMWorkbookOptions_3" hidden="1">"E0MEIo3sc67iODRKdvIZijYXp38KtvF7NZvnxaLPJlw5gON3VYNkEbavV6Xl1ZGCdVWdVHbb3OH9|NfLHpVR5F5M3e6PRFYoo2f9c|yy6rumgJL54Kebn33S3ef1bUTeshEP||A8hiOUyg27by2321LH7ROueRH5|cfPnVizeP78a|3ARDKE6ifX9n997BrgcgNhf87pf1LK|Pdh7flV|i0JtVmV2/rKtVXrfXR7v3P71/nk/Ot|9/Otvf3t87f"</definedName>
    <definedName name="EPMWorkbookOptions_4" hidden="1">"7h9cD/Pt3eyfG9/Nnmw/2ByDz2Hb0UAP8|a9nVekpTnsy/yxYSUVaRZyJTRBtRE3vfI9D0l4vfH33t5/Or0xZtv79Kvz06ekeD2Gg8A/XaR11k9nV|7pikpxkfLovzsI3DNRx3x8d6NTN3t3n1896bhfoP0|OLzL978/k|Onx|/ODn9/UnVnb75EXk88rz8/d98|eb3f3X6k/9fp8rju7cRNk9f/KzptpPjN6eff/nq9/n6ym1nZ/9gZ|f2um33"</definedName>
    <definedName name="EPMWorkbookOptions_5" hidden="1">"/3|6zRCRWJT|9|b3f/b77D44fklS/P91Pv0GCfLpjwgS45Dff3dvjP99|iPKWMrc/xGrWIIcn7z56vj5/9dp8f8ee/f0|M3x61cnX9vc3bt3//7|/v7tzd3e///MndIw9M3IMyO/9el3/r/Oqt8oUc5evPzq560L36PInmGT3//lye//3R|RJZSe56efE2V|RJYgP/Dqyy9|/5MvX7z|8kcmMGh2q1bx4RwRcc/efP2A79MHuzsHBw9ubwHv/f/"</definedName>
    <definedName name="EPMWorkbookOptions_6" hidden="1">"PAgoJQ15l|dUv/j/Oq98kWb57/97ej|jh6PHq9PMzUmg/IokjydOvvvji9/n9KZG08/91qvy/R8k/||rFCVH4|GureZqOTz|9d|89Env7///T84aKPWft2fGPWNVvdqtWA6z68tWXz87enBB1T199fXZ97zW2|z9MdjVd34bm3PBrsatPyZBlT757|vzky/|v8|zPAl1e0B9Pvvp5a46HKfPd05P/fwRe3zxpTl68OPni/|tk|X|P/n/18s3JV6"</definedName>
    <definedName name="EPMWorkbookOptions_7" hidden="1">"|IuidfPyh9f/X/6f//1L9HSFk8|Or10/|vs|k3RovnJ/9fJ8X/eyT2zdkXpz9EUX3w/z9RBQVDo7K3s/NgzNnx/6/z6TdJk91Pxzs/b5fGowS5/yMmiTDJj2jSp8nu/|fzrv/vsXhfnB6//urV6esfotU7|P|f1TNUFI/s5emrsy|fnv1/3i/7Zqjx|7z5/7yv/g2K6y0aBdjEGz2|e7xalcU0awmO/Tz41DQnaNVySYjTZ0|zNuOP/Q/fVN3BP"</definedName>
    <definedName name="EPMWorkbookOptions_8" hidden="1">"36Vn9d5M/9y|eUqXx6dZ2WTP74bfsjtTso8qwH0y|Xr7DI3Lbsfc9vvVvXbSVW9JSFtmYymdf|LsP3VTGft8Vnzk1ldZJMy/yKvLxyE3ue/ceLAfrkSavw/fw2RD6k0AAA="</definedName>
    <definedName name="EPMWorkbookOptions_9" hidden="1">"JMTps6dZm/HH/odvqu7gH7/Kz|u8mX|5/HKVL4/Os7LJH98NP|R2J2We1QD65fJ1dpmblt2Pue13q/rtpKreksZqmYymdf|LsP3VTGft8Vnzk1ldZJMy/yKvLxyE3ue/ceLAfrkSavw/KQ2mP6dFAAA="</definedName>
    <definedName name="EV__DECIMALSYMBOL__" hidden="1">"."</definedName>
    <definedName name="EV__EVCOM_OPTIONS__" hidden="1">8</definedName>
    <definedName name="EV__EXPOPTIONS__" hidden="1">0</definedName>
    <definedName name="EV__LASTREFTIME__" hidden="1">"(GMT-08:00)3/16/2012 1:55:43 PM"</definedName>
    <definedName name="EV__LOCKEDCVW__CONSOLIDATION" hidden="1">"P_NET_INCOME,ACTUAL,TOTPC,LEGALENTITY,F_CLO,TOTFA,LC,NON_INTERCO,NON_PC_INTERCO,WEC_CONSOL,2011.Jun,Periodic,"</definedName>
    <definedName name="EV__LOCKEDCVW__FERC_TRANS_AG" hidden="1">"ALL_COST_INDICATOR,TOTAL_P_DATASRC,ALLFERC,ALLDPT,ALLRSC,ALLCSTELEM,XXXX.INP,ACT,PERIODIC,"</definedName>
    <definedName name="EV__LOCKEDCVW__FERC_TRANS_MO" hidden="1">"TOTAL_P_DATASRC,ALLFERC,ALLFID,ALLMAT,99,CH_7_ENVIRONMENT_E,C_RECEIVER_CC_NA,ALLRSC,2016.INP,ACT,PERIODIC,"</definedName>
    <definedName name="EV__LOCKSTATUS__" hidden="1">4</definedName>
    <definedName name="EV__MAXEXPCOLS__" hidden="1">100</definedName>
    <definedName name="EV__MAXEXPROWS__" hidden="1">1000</definedName>
    <definedName name="EV__MEMORYCVW__" hidden="1">0</definedName>
    <definedName name="EV__USERCHANGEOPTIONS__" hidden="1">1</definedName>
    <definedName name="EV__WBEVMODE__" hidden="1">0</definedName>
    <definedName name="EV__WBREFOPTIONS__" hidden="1">134217732</definedName>
    <definedName name="EV__WBVERSION__" hidden="1">0</definedName>
    <definedName name="F" localSheetId="7" hidden="1">{#N/A,#N/A,FALSE,"CTC Summary - EOY";#N/A,#N/A,FALSE,"CTC Summary - Wtavg"}</definedName>
    <definedName name="F" hidden="1">{#N/A,#N/A,FALSE,"CTC Summary - EOY";#N/A,#N/A,FALSE,"CTC Summary - Wtavg"}</definedName>
    <definedName name="FERC" localSheetId="2" hidden="1">{#N/A,#N/A,FALSE,"CTC Summary - EOY";#N/A,#N/A,FALSE,"CTC Summary - Wtavg"}</definedName>
    <definedName name="FERC" localSheetId="3" hidden="1">{#N/A,#N/A,FALSE,"CTC Summary - EOY";#N/A,#N/A,FALSE,"CTC Summary - Wtavg"}</definedName>
    <definedName name="FERC" localSheetId="4" hidden="1">{#N/A,#N/A,FALSE,"CTC Summary - EOY";#N/A,#N/A,FALSE,"CTC Summary - Wtavg"}</definedName>
    <definedName name="FERC" localSheetId="5" hidden="1">{#N/A,#N/A,FALSE,"CTC Summary - EOY";#N/A,#N/A,FALSE,"CTC Summary - Wtavg"}</definedName>
    <definedName name="FERC" localSheetId="7" hidden="1">{#N/A,#N/A,FALSE,"CTC Summary - EOY";#N/A,#N/A,FALSE,"CTC Summary - Wtavg"}</definedName>
    <definedName name="FERC" localSheetId="8" hidden="1">{#N/A,#N/A,FALSE,"CTC Summary - EOY";#N/A,#N/A,FALSE,"CTC Summary - Wtavg"}</definedName>
    <definedName name="FERC" localSheetId="12" hidden="1">{#N/A,#N/A,FALSE,"CTC Summary - EOY";#N/A,#N/A,FALSE,"CTC Summary - Wtavg"}</definedName>
    <definedName name="FERC" localSheetId="13" hidden="1">{#N/A,#N/A,FALSE,"CTC Summary - EOY";#N/A,#N/A,FALSE,"CTC Summary - Wtavg"}</definedName>
    <definedName name="FERC" localSheetId="9" hidden="1">{#N/A,#N/A,FALSE,"CTC Summary - EOY";#N/A,#N/A,FALSE,"CTC Summary - Wtavg"}</definedName>
    <definedName name="FERC" localSheetId="10" hidden="1">{#N/A,#N/A,FALSE,"CTC Summary - EOY";#N/A,#N/A,FALSE,"CTC Summary - Wtavg"}</definedName>
    <definedName name="FERC" localSheetId="11" hidden="1">{#N/A,#N/A,FALSE,"CTC Summary - EOY";#N/A,#N/A,FALSE,"CTC Summary - Wtavg"}</definedName>
    <definedName name="FERC" localSheetId="14" hidden="1">{#N/A,#N/A,FALSE,"CTC Summary - EOY";#N/A,#N/A,FALSE,"CTC Summary - Wtavg"}</definedName>
    <definedName name="FERC" localSheetId="15" hidden="1">{#N/A,#N/A,FALSE,"CTC Summary - EOY";#N/A,#N/A,FALSE,"CTC Summary - Wtavg"}</definedName>
    <definedName name="FERC" localSheetId="16" hidden="1">{#N/A,#N/A,FALSE,"CTC Summary - EOY";#N/A,#N/A,FALSE,"CTC Summary - Wtavg"}</definedName>
    <definedName name="FERC" localSheetId="17" hidden="1">{#N/A,#N/A,FALSE,"CTC Summary - EOY";#N/A,#N/A,FALSE,"CTC Summary - Wtavg"}</definedName>
    <definedName name="FERC" localSheetId="18" hidden="1">{#N/A,#N/A,FALSE,"CTC Summary - EOY";#N/A,#N/A,FALSE,"CTC Summary - Wtavg"}</definedName>
    <definedName name="FERC" localSheetId="19" hidden="1">{#N/A,#N/A,FALSE,"CTC Summary - EOY";#N/A,#N/A,FALSE,"CTC Summary - Wtavg"}</definedName>
    <definedName name="FERC" hidden="1">{#N/A,#N/A,FALSE,"CTC Summary - EOY";#N/A,#N/A,FALSE,"CTC Summary - Wtavg"}</definedName>
    <definedName name="ff" localSheetId="7" hidden="1">{#N/A,#N/A,FALSE,"CTC Summary - EOY";#N/A,#N/A,FALSE,"CTC Summary - Wtavg"}</definedName>
    <definedName name="ff" hidden="1">{#N/A,#N/A,FALSE,"CTC Summary - EOY";#N/A,#N/A,FALSE,"CTC Summary - Wtavg"}</definedName>
    <definedName name="fg" localSheetId="7" hidden="1">{#N/A,#N/A,FALSE,"Aging Summary";#N/A,#N/A,FALSE,"Ratio Analysis";#N/A,#N/A,FALSE,"Test 120 Day Accts";#N/A,#N/A,FALSE,"Tickmarks"}</definedName>
    <definedName name="fg" hidden="1">{#N/A,#N/A,FALSE,"Aging Summary";#N/A,#N/A,FALSE,"Ratio Analysis";#N/A,#N/A,FALSE,"Test 120 Day Accts";#N/A,#N/A,FALSE,"Tickmarks"}</definedName>
    <definedName name="fgn" localSheetId="7"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fgn"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Fill_old" localSheetId="18" hidden="1">#REF!</definedName>
    <definedName name="Fill_old" localSheetId="19" hidden="1">#REF!</definedName>
    <definedName name="Fill_old" hidden="1">#REF!</definedName>
    <definedName name="foo" localSheetId="7"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foo"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FormsFlowWorkbook" hidden="1">#REF!</definedName>
    <definedName name="g" localSheetId="7" hidden="1">{#N/A,#N/A,FALSE,"Aging Summary";#N/A,#N/A,FALSE,"Ratio Analysis";#N/A,#N/A,FALSE,"Test 120 Day Accts";#N/A,#N/A,FALSE,"Tickmarks"}</definedName>
    <definedName name="g" hidden="1">{#N/A,#N/A,FALSE,"Aging Summary";#N/A,#N/A,FALSE,"Ratio Analysis";#N/A,#N/A,FALSE,"Test 120 Day Accts";#N/A,#N/A,FALSE,"Tickmarks"}</definedName>
    <definedName name="GasReport" localSheetId="7" hidden="1">{#N/A,#N/A,FALSE,"CTC Summary - EOY";#N/A,#N/A,FALSE,"CTC Summary - Wtavg"}</definedName>
    <definedName name="GasReport" hidden="1">{#N/A,#N/A,FALSE,"CTC Summary - EOY";#N/A,#N/A,FALSE,"CTC Summary - Wtavg"}</definedName>
    <definedName name="GG" localSheetId="2" hidden="1">{#N/A,#N/A,FALSE,"Aging Summary";#N/A,#N/A,FALSE,"Ratio Analysis";#N/A,#N/A,FALSE,"Test 120 Day Accts";#N/A,#N/A,FALSE,"Tickmarks"}</definedName>
    <definedName name="GG" localSheetId="3" hidden="1">{#N/A,#N/A,FALSE,"Aging Summary";#N/A,#N/A,FALSE,"Ratio Analysis";#N/A,#N/A,FALSE,"Test 120 Day Accts";#N/A,#N/A,FALSE,"Tickmarks"}</definedName>
    <definedName name="GG" localSheetId="4" hidden="1">{#N/A,#N/A,FALSE,"Aging Summary";#N/A,#N/A,FALSE,"Ratio Analysis";#N/A,#N/A,FALSE,"Test 120 Day Accts";#N/A,#N/A,FALSE,"Tickmarks"}</definedName>
    <definedName name="GG" localSheetId="5" hidden="1">{#N/A,#N/A,FALSE,"Aging Summary";#N/A,#N/A,FALSE,"Ratio Analysis";#N/A,#N/A,FALSE,"Test 120 Day Accts";#N/A,#N/A,FALSE,"Tickmarks"}</definedName>
    <definedName name="GG" localSheetId="7" hidden="1">{#N/A,#N/A,FALSE,"Aging Summary";#N/A,#N/A,FALSE,"Ratio Analysis";#N/A,#N/A,FALSE,"Test 120 Day Accts";#N/A,#N/A,FALSE,"Tickmarks"}</definedName>
    <definedName name="GG" localSheetId="8" hidden="1">{#N/A,#N/A,FALSE,"Aging Summary";#N/A,#N/A,FALSE,"Ratio Analysis";#N/A,#N/A,FALSE,"Test 120 Day Accts";#N/A,#N/A,FALSE,"Tickmarks"}</definedName>
    <definedName name="GG" localSheetId="12" hidden="1">{#N/A,#N/A,FALSE,"Aging Summary";#N/A,#N/A,FALSE,"Ratio Analysis";#N/A,#N/A,FALSE,"Test 120 Day Accts";#N/A,#N/A,FALSE,"Tickmarks"}</definedName>
    <definedName name="GG" localSheetId="13" hidden="1">{#N/A,#N/A,FALSE,"Aging Summary";#N/A,#N/A,FALSE,"Ratio Analysis";#N/A,#N/A,FALSE,"Test 120 Day Accts";#N/A,#N/A,FALSE,"Tickmarks"}</definedName>
    <definedName name="GG" localSheetId="9" hidden="1">{#N/A,#N/A,FALSE,"Aging Summary";#N/A,#N/A,FALSE,"Ratio Analysis";#N/A,#N/A,FALSE,"Test 120 Day Accts";#N/A,#N/A,FALSE,"Tickmarks"}</definedName>
    <definedName name="GG" localSheetId="10" hidden="1">{#N/A,#N/A,FALSE,"Aging Summary";#N/A,#N/A,FALSE,"Ratio Analysis";#N/A,#N/A,FALSE,"Test 120 Day Accts";#N/A,#N/A,FALSE,"Tickmarks"}</definedName>
    <definedName name="GG" localSheetId="11" hidden="1">{#N/A,#N/A,FALSE,"Aging Summary";#N/A,#N/A,FALSE,"Ratio Analysis";#N/A,#N/A,FALSE,"Test 120 Day Accts";#N/A,#N/A,FALSE,"Tickmarks"}</definedName>
    <definedName name="GG" localSheetId="14" hidden="1">{#N/A,#N/A,FALSE,"Aging Summary";#N/A,#N/A,FALSE,"Ratio Analysis";#N/A,#N/A,FALSE,"Test 120 Day Accts";#N/A,#N/A,FALSE,"Tickmarks"}</definedName>
    <definedName name="GG" localSheetId="15" hidden="1">{#N/A,#N/A,FALSE,"Aging Summary";#N/A,#N/A,FALSE,"Ratio Analysis";#N/A,#N/A,FALSE,"Test 120 Day Accts";#N/A,#N/A,FALSE,"Tickmarks"}</definedName>
    <definedName name="GG" localSheetId="16" hidden="1">{#N/A,#N/A,FALSE,"Aging Summary";#N/A,#N/A,FALSE,"Ratio Analysis";#N/A,#N/A,FALSE,"Test 120 Day Accts";#N/A,#N/A,FALSE,"Tickmarks"}</definedName>
    <definedName name="GG" localSheetId="17" hidden="1">{#N/A,#N/A,FALSE,"Aging Summary";#N/A,#N/A,FALSE,"Ratio Analysis";#N/A,#N/A,FALSE,"Test 120 Day Accts";#N/A,#N/A,FALSE,"Tickmarks"}</definedName>
    <definedName name="GG" localSheetId="18" hidden="1">{#N/A,#N/A,FALSE,"Aging Summary";#N/A,#N/A,FALSE,"Ratio Analysis";#N/A,#N/A,FALSE,"Test 120 Day Accts";#N/A,#N/A,FALSE,"Tickmarks"}</definedName>
    <definedName name="GG" localSheetId="19" hidden="1">{#N/A,#N/A,FALSE,"Aging Summary";#N/A,#N/A,FALSE,"Ratio Analysis";#N/A,#N/A,FALSE,"Test 120 Day Accts";#N/A,#N/A,FALSE,"Tickmarks"}</definedName>
    <definedName name="GG" hidden="1">{#N/A,#N/A,FALSE,"Aging Summary";#N/A,#N/A,FALSE,"Ratio Analysis";#N/A,#N/A,FALSE,"Test 120 Day Accts";#N/A,#N/A,FALSE,"Tickmarks"}</definedName>
    <definedName name="gggg" localSheetId="2"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 localSheetId="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 localSheetId="4"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 localSheetId="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 localSheetId="7"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 localSheetId="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 localSheetId="12"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 localSheetId="1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 localSheetId="9"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 localSheetId="1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 localSheetId="11"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 localSheetId="14"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 localSheetId="1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 localSheetId="16"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 localSheetId="17"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 localSheetId="1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 localSheetId="19"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2"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4"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7"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12"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1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9"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1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11"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14"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1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16"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17"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1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localSheetId="19"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gggb"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gjgfjjdf" localSheetId="7" hidden="1">{"PI_Data",#N/A,TRUE,"P&amp;I Data"}</definedName>
    <definedName name="gjgfjjdf" hidden="1">{"PI_Data",#N/A,TRUE,"P&amp;I Data"}</definedName>
    <definedName name="gonogo" localSheetId="2" hidden="1">{#N/A,#N/A,FALSE,"F. Tax Analysis";#N/A,#N/A,FALSE,"G. Bond Analysis";#N/A,#N/A,FALSE,"H. Insurance Analysis"}</definedName>
    <definedName name="gonogo" localSheetId="3" hidden="1">{#N/A,#N/A,FALSE,"F. Tax Analysis";#N/A,#N/A,FALSE,"G. Bond Analysis";#N/A,#N/A,FALSE,"H. Insurance Analysis"}</definedName>
    <definedName name="gonogo" localSheetId="4" hidden="1">{#N/A,#N/A,FALSE,"F. Tax Analysis";#N/A,#N/A,FALSE,"G. Bond Analysis";#N/A,#N/A,FALSE,"H. Insurance Analysis"}</definedName>
    <definedName name="gonogo" localSheetId="5" hidden="1">{#N/A,#N/A,FALSE,"F. Tax Analysis";#N/A,#N/A,FALSE,"G. Bond Analysis";#N/A,#N/A,FALSE,"H. Insurance Analysis"}</definedName>
    <definedName name="gonogo" localSheetId="7" hidden="1">{#N/A,#N/A,FALSE,"F. Tax Analysis";#N/A,#N/A,FALSE,"G. Bond Analysis";#N/A,#N/A,FALSE,"H. Insurance Analysis"}</definedName>
    <definedName name="gonogo" localSheetId="8" hidden="1">{#N/A,#N/A,FALSE,"F. Tax Analysis";#N/A,#N/A,FALSE,"G. Bond Analysis";#N/A,#N/A,FALSE,"H. Insurance Analysis"}</definedName>
    <definedName name="gonogo" localSheetId="12" hidden="1">{#N/A,#N/A,FALSE,"F. Tax Analysis";#N/A,#N/A,FALSE,"G. Bond Analysis";#N/A,#N/A,FALSE,"H. Insurance Analysis"}</definedName>
    <definedName name="gonogo" localSheetId="13" hidden="1">{#N/A,#N/A,FALSE,"F. Tax Analysis";#N/A,#N/A,FALSE,"G. Bond Analysis";#N/A,#N/A,FALSE,"H. Insurance Analysis"}</definedName>
    <definedName name="gonogo" localSheetId="9" hidden="1">{#N/A,#N/A,FALSE,"F. Tax Analysis";#N/A,#N/A,FALSE,"G. Bond Analysis";#N/A,#N/A,FALSE,"H. Insurance Analysis"}</definedName>
    <definedName name="gonogo" localSheetId="10" hidden="1">{#N/A,#N/A,FALSE,"F. Tax Analysis";#N/A,#N/A,FALSE,"G. Bond Analysis";#N/A,#N/A,FALSE,"H. Insurance Analysis"}</definedName>
    <definedName name="gonogo" localSheetId="11" hidden="1">{#N/A,#N/A,FALSE,"F. Tax Analysis";#N/A,#N/A,FALSE,"G. Bond Analysis";#N/A,#N/A,FALSE,"H. Insurance Analysis"}</definedName>
    <definedName name="gonogo" localSheetId="14" hidden="1">{#N/A,#N/A,FALSE,"F. Tax Analysis";#N/A,#N/A,FALSE,"G. Bond Analysis";#N/A,#N/A,FALSE,"H. Insurance Analysis"}</definedName>
    <definedName name="gonogo" localSheetId="15" hidden="1">{#N/A,#N/A,FALSE,"F. Tax Analysis";#N/A,#N/A,FALSE,"G. Bond Analysis";#N/A,#N/A,FALSE,"H. Insurance Analysis"}</definedName>
    <definedName name="gonogo" localSheetId="16" hidden="1">{#N/A,#N/A,FALSE,"F. Tax Analysis";#N/A,#N/A,FALSE,"G. Bond Analysis";#N/A,#N/A,FALSE,"H. Insurance Analysis"}</definedName>
    <definedName name="gonogo" localSheetId="17" hidden="1">{#N/A,#N/A,FALSE,"F. Tax Analysis";#N/A,#N/A,FALSE,"G. Bond Analysis";#N/A,#N/A,FALSE,"H. Insurance Analysis"}</definedName>
    <definedName name="gonogo" localSheetId="18" hidden="1">{#N/A,#N/A,FALSE,"F. Tax Analysis";#N/A,#N/A,FALSE,"G. Bond Analysis";#N/A,#N/A,FALSE,"H. Insurance Analysis"}</definedName>
    <definedName name="gonogo" localSheetId="19" hidden="1">{#N/A,#N/A,FALSE,"F. Tax Analysis";#N/A,#N/A,FALSE,"G. Bond Analysis";#N/A,#N/A,FALSE,"H. Insurance Analysis"}</definedName>
    <definedName name="gonogo" hidden="1">{#N/A,#N/A,FALSE,"F. Tax Analysis";#N/A,#N/A,FALSE,"G. Bond Analysis";#N/A,#N/A,FALSE,"H. Insurance Analysis"}</definedName>
    <definedName name="haroldharold" localSheetId="7" hidden="1">{"PI_Data",#N/A,TRUE,"P&amp;I Data"}</definedName>
    <definedName name="haroldharold" hidden="1">{"PI_Data",#N/A,TRUE,"P&amp;I Data"}</definedName>
    <definedName name="hh" localSheetId="7" hidden="1">{#N/A,#N/A,FALSE,"CTC Summary - EOY";#N/A,#N/A,FALSE,"CTC Summary - Wtavg"}</definedName>
    <definedName name="hh" hidden="1">{#N/A,#N/A,FALSE,"CTC Summary - EOY";#N/A,#N/A,FALSE,"CTC Summary - Wtavg"}</definedName>
    <definedName name="hj" localSheetId="7" hidden="1">{"PI_Data",#N/A,TRUE,"P&amp;I Data"}</definedName>
    <definedName name="hj" hidden="1">{"PI_Data",#N/A,TRUE,"P&amp;I Data"}</definedName>
    <definedName name="HTM_Control2" localSheetId="7" hidden="1">{"'Summary'!$A$1:$J$24"}</definedName>
    <definedName name="HTM_Control2" hidden="1">{"'Summary'!$A$1:$J$24"}</definedName>
    <definedName name="HTML_CodePage" hidden="1">1252</definedName>
    <definedName name="HTML_Control" localSheetId="7" hidden="1">{"'Summary'!$A$1:$J$24"}</definedName>
    <definedName name="HTML_Control" hidden="1">{"'Summary'!$A$1:$J$24"}</definedName>
    <definedName name="HTML_Control2" localSheetId="7" hidden="1">{"'Summary'!$A$1:$J$24"}</definedName>
    <definedName name="HTML_Control2" hidden="1">{"'Summary'!$A$1:$J$24"}</definedName>
    <definedName name="HTML_Description" hidden="1">""</definedName>
    <definedName name="HTML_Email" hidden="1">""</definedName>
    <definedName name="HTML_Header" hidden="1">""</definedName>
    <definedName name="HTML_LastUpdate" hidden="1">"10/13/1999"</definedName>
    <definedName name="HTML_LineAfter" hidden="1">FALSE</definedName>
    <definedName name="HTML_LineBefore" hidden="1">FALSE</definedName>
    <definedName name="HTML_Name" hidden="1">"Sharim Chaudhury"</definedName>
    <definedName name="HTML_OBDlg2" hidden="1">TRUE</definedName>
    <definedName name="HTML_OBDlg4" hidden="1">TRUE</definedName>
    <definedName name="HTML_OS" hidden="1">0</definedName>
    <definedName name="HTML_PathFile" hidden="1">"W:\19991013\default.htm"</definedName>
    <definedName name="HTML_PathFileMac" hidden="1">"Web Site Backup:sitingcases:MyHTML.html"</definedName>
    <definedName name="HTML_Title" hidden="1">"Daily MTM  Report"</definedName>
    <definedName name="huh" localSheetId="2"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 localSheetId="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 localSheetId="4"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 localSheetId="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 localSheetId="7"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 localSheetId="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 localSheetId="12"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 localSheetId="1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 localSheetId="9"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 localSheetId="1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 localSheetId="11"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 localSheetId="14"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 localSheetId="1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 localSheetId="16"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 localSheetId="17"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 localSheetId="1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 localSheetId="19"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huhnd" localSheetId="7" hidden="1">{#N/A,#N/A,FALSE,"ND Rev at Pres Rates";#N/A,#N/A,FALSE,"Res - Unadj sales";#N/A,#N/A,FALSE,"Small L&amp;P";#N/A,#N/A,FALSE,"Medium L&amp;P";#N/A,#N/A,FALSE,"E-19";#N/A,#N/A,FALSE,"E-20";#N/A,#N/A,FALSE,"Strtlts &amp; Standby";#N/A,#N/A,FALSE,"AG";#N/A,#N/A,FALSE,"A-RTP";#N/A,#N/A,FALSE,"Spec"}</definedName>
    <definedName name="huhnd" hidden="1">{#N/A,#N/A,FALSE,"ND Rev at Pres Rates";#N/A,#N/A,FALSE,"Res - Unadj sales";#N/A,#N/A,FALSE,"Small L&amp;P";#N/A,#N/A,FALSE,"Medium L&amp;P";#N/A,#N/A,FALSE,"E-19";#N/A,#N/A,FALSE,"E-20";#N/A,#N/A,FALSE,"Strtlts &amp; Standby";#N/A,#N/A,FALSE,"AG";#N/A,#N/A,FALSE,"A-RTP";#N/A,#N/A,FALSE,"Spec"}</definedName>
    <definedName name="huhnd2" localSheetId="7" hidden="1">{#N/A,#N/A,FALSE,"ND Rev at Pres Rates";#N/A,#N/A,FALSE,"Res - Unadj sales";#N/A,#N/A,FALSE,"Small L&amp;P";#N/A,#N/A,FALSE,"Medium L&amp;P";#N/A,#N/A,FALSE,"E-19";#N/A,#N/A,FALSE,"E-20";#N/A,#N/A,FALSE,"Strtlts &amp; Standby";#N/A,#N/A,FALSE,"AG";#N/A,#N/A,FALSE,"A-RTP";#N/A,#N/A,FALSE,"Spec"}</definedName>
    <definedName name="huhnd2" hidden="1">{#N/A,#N/A,FALSE,"ND Rev at Pres Rates";#N/A,#N/A,FALSE,"Res - Unadj sales";#N/A,#N/A,FALSE,"Small L&amp;P";#N/A,#N/A,FALSE,"Medium L&amp;P";#N/A,#N/A,FALSE,"E-19";#N/A,#N/A,FALSE,"E-20";#N/A,#N/A,FALSE,"Strtlts &amp; Standby";#N/A,#N/A,FALSE,"AG";#N/A,#N/A,FALSE,"A-RTP";#N/A,#N/A,FALSE,"Spec"}</definedName>
    <definedName name="huhprint" localSheetId="7" hidden="1">{#N/A,#N/A,FALSE,"Workpaper Tables 4-1 &amp; 4-2";#N/A,#N/A,FALSE,"Revenue Allocation Results";#N/A,#N/A,FALSE,"FERC Rev @ PR";#N/A,#N/A,FALSE,"Distribution Revenue Allocation";#N/A,#N/A,FALSE,"Nonallocated Revenues ";#N/A,#N/A,FALSE,"2000mixuse";#N/A,#N/A,FALSE,"MC Revenues- 00 sales, 96 MC's"}</definedName>
    <definedName name="huhprint" hidden="1">{#N/A,#N/A,FALSE,"Workpaper Tables 4-1 &amp; 4-2";#N/A,#N/A,FALSE,"Revenue Allocation Results";#N/A,#N/A,FALSE,"FERC Rev @ PR";#N/A,#N/A,FALSE,"Distribution Revenue Allocation";#N/A,#N/A,FALSE,"Nonallocated Revenues ";#N/A,#N/A,FALSE,"2000mixuse";#N/A,#N/A,FALSE,"MC Revenues- 00 sales, 96 MC's"}</definedName>
    <definedName name="huhrap"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huhrevalloc" localSheetId="7" hidden="1">{#N/A,#N/A,FALSE,"RRQ inputs ";#N/A,#N/A,FALSE,"FERC Rev @ PR";#N/A,#N/A,FALSE,"Distribution Revenue Allocation";#N/A,#N/A,FALSE,"Nonallocated Revenues";#N/A,#N/A,FALSE,"MC Revenues-03 sales, 96 MC's";#N/A,#N/A,FALSE,"FTA"}</definedName>
    <definedName name="huhrevalloc" hidden="1">{#N/A,#N/A,FALSE,"RRQ inputs ";#N/A,#N/A,FALSE,"FERC Rev @ PR";#N/A,#N/A,FALSE,"Distribution Revenue Allocation";#N/A,#N/A,FALSE,"Nonallocated Revenues";#N/A,#N/A,FALSE,"MC Revenues-03 sales, 96 MC's";#N/A,#N/A,FALSE,"FTA"}</definedName>
    <definedName name="huhschudel" localSheetId="7" hidden="1">{#N/A,#N/A,FALSE,"ND Rev at Pres Rates";#N/A,#N/A,FALSE,"Res - Unadj";#N/A,#N/A,FALSE,"Small L&amp;P";#N/A,#N/A,FALSE,"Medium L&amp;P";#N/A,#N/A,FALSE,"E-19";#N/A,#N/A,FALSE,"E-20";#N/A,#N/A,FALSE,"A-RTP";#N/A,#N/A,FALSE,"Strtlts &amp; Standby";#N/A,#N/A,FALSE,"AG";#N/A,#N/A,FALSE,"2001mixeduse"}</definedName>
    <definedName name="huhschudel" hidden="1">{#N/A,#N/A,FALSE,"ND Rev at Pres Rates";#N/A,#N/A,FALSE,"Res - Unadj";#N/A,#N/A,FALSE,"Small L&amp;P";#N/A,#N/A,FALSE,"Medium L&amp;P";#N/A,#N/A,FALSE,"E-19";#N/A,#N/A,FALSE,"E-20";#N/A,#N/A,FALSE,"A-RTP";#N/A,#N/A,FALSE,"Strtlts &amp; Standby";#N/A,#N/A,FALSE,"AG";#N/A,#N/A,FALSE,"2001mixeduse"}</definedName>
    <definedName name="i" localSheetId="7" hidden="1">{"PI_Data",#N/A,TRUE,"P&amp;I Data"}</definedName>
    <definedName name="i" hidden="1">{"PI_Data",#N/A,TRUE,"P&amp;I Data"}</definedName>
    <definedName name="i6i" localSheetId="7" hidden="1">{#N/A,#N/A,FALSE,"Workpaper Tables 4-1 &amp; 4-2";#N/A,#N/A,FALSE,"Revenue Allocation Results";#N/A,#N/A,FALSE,"FERC Rev @ PR";#N/A,#N/A,FALSE,"Distribution Revenue Allocation";#N/A,#N/A,FALSE,"Nonallocated Revenues ";#N/A,#N/A,FALSE,"2000mixuse";#N/A,#N/A,FALSE,"MC Revenues- 00 sales, 96 MC's"}</definedName>
    <definedName name="i6i" hidden="1">{#N/A,#N/A,FALSE,"Workpaper Tables 4-1 &amp; 4-2";#N/A,#N/A,FALSE,"Revenue Allocation Results";#N/A,#N/A,FALSE,"FERC Rev @ PR";#N/A,#N/A,FALSE,"Distribution Revenue Allocation";#N/A,#N/A,FALSE,"Nonallocated Revenues ";#N/A,#N/A,FALSE,"2000mixuse";#N/A,#N/A,FALSE,"MC Revenues- 00 sales, 96 MC's"}</definedName>
    <definedName name="ii" localSheetId="7" hidden="1">{"PI_Data",#N/A,TRUE,"P&amp;I Data"}</definedName>
    <definedName name="ii" hidden="1">{"PI_Data",#N/A,TRUE,"P&amp;I Data"}</definedName>
    <definedName name="im" localSheetId="7" hidden="1">{#N/A,#N/A,FALSE,"ND Rev at Pres Rates";#N/A,#N/A,FALSE,"Res - Unadj";#N/A,#N/A,FALSE,"Small L&amp;P";#N/A,#N/A,FALSE,"Medium L&amp;P";#N/A,#N/A,FALSE,"E-19";#N/A,#N/A,FALSE,"E-20";#N/A,#N/A,FALSE,"A-RTP";#N/A,#N/A,FALSE,"Strtlts &amp; Standby";#N/A,#N/A,FALSE,"AG";#N/A,#N/A,FALSE,"2001mixeduse"}</definedName>
    <definedName name="im" hidden="1">{#N/A,#N/A,FALSE,"ND Rev at Pres Rates";#N/A,#N/A,FALSE,"Res - Unadj";#N/A,#N/A,FALSE,"Small L&amp;P";#N/A,#N/A,FALSE,"Medium L&amp;P";#N/A,#N/A,FALSE,"E-19";#N/A,#N/A,FALSE,"E-20";#N/A,#N/A,FALSE,"A-RTP";#N/A,#N/A,FALSE,"Strtlts &amp; Standby";#N/A,#N/A,FALSE,"AG";#N/A,#N/A,FALSE,"2001mixeduse"}</definedName>
    <definedName name="im67o67o4" localSheetId="7" hidden="1">{#N/A,#N/A,FALSE,"ND Rev at Pres Rates";#N/A,#N/A,FALSE,"Res - Unadj sales";#N/A,#N/A,FALSE,"Small L&amp;P";#N/A,#N/A,FALSE,"Medium L&amp;P";#N/A,#N/A,FALSE,"E-19";#N/A,#N/A,FALSE,"E-20";#N/A,#N/A,FALSE,"Strtlts &amp; Standby";#N/A,#N/A,FALSE,"AG";#N/A,#N/A,FALSE,"A-RTP";#N/A,#N/A,FALSE,"Spec"}</definedName>
    <definedName name="im67o67o4" hidden="1">{#N/A,#N/A,FALSE,"ND Rev at Pres Rates";#N/A,#N/A,FALSE,"Res - Unadj sales";#N/A,#N/A,FALSE,"Small L&amp;P";#N/A,#N/A,FALSE,"Medium L&amp;P";#N/A,#N/A,FALSE,"E-19";#N/A,#N/A,FALSE,"E-20";#N/A,#N/A,FALSE,"Strtlts &amp; Standby";#N/A,#N/A,FALSE,"AG";#N/A,#N/A,FALSE,"A-RTP";#N/A,#N/A,FALSE,"Spec"}</definedName>
    <definedName name="in" localSheetId="7" hidden="1">{#N/A,#N/A,FALSE,"CTC Summary - EOY";#N/A,#N/A,FALSE,"CTC Summary - Wtavg"}</definedName>
    <definedName name="in" hidden="1">{#N/A,#N/A,FALSE,"CTC Summary - EOY";#N/A,#N/A,FALSE,"CTC Summary - Wtavg"}</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H" hidden="1">110000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Q" hidden="1">5000</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Y" hidden="1">10000</definedName>
    <definedName name="IQ_DAILY" hidden="1">500000</definedName>
    <definedName name="IQ_DNTM" hidden="1">700000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XPENSE_CODE_" hidden="1">"zwj561"</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FH" hidden="1">100000</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LATESTK" hidden="1">1000</definedName>
    <definedName name="IQ_LATESTQ" hidden="1">500</definedName>
    <definedName name="IQ_LOANS_SECURED_RE_NET_CHARGE_OFFS_FDIC" hidden="1">"c6626"</definedName>
    <definedName name="IQ_LTM" hidden="1">2000</definedName>
    <definedName name="IQ_LTMMONTH" hidden="1">120000</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ONTH" hidden="1">15000</definedName>
    <definedName name="IQ_MTD" hidden="1">800000</definedName>
    <definedName name="IQ_NAMES_REVISION_DATE_" hidden="1">43572.9332523148</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TM" hidden="1">6000</definedName>
    <definedName name="IQ_OPENED55" hidden="1">1</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VOLVING_SECURED_1_4_NON_ACCRUAL_FFIEC" hidden="1">"c13314"</definedName>
    <definedName name="IQ_TODAY" hidden="1">0</definedName>
    <definedName name="IQ_TOTAL_LOANS_LEASES_NON_ACCRUAL_FFIEC" hidden="1">"c13757"</definedName>
    <definedName name="IQ_WEEK" hidden="1">50000</definedName>
    <definedName name="IQ_YTD" hidden="1">3000</definedName>
    <definedName name="IQ_YTDMONTH" hidden="1">130000</definedName>
    <definedName name="iw" localSheetId="7" hidden="1">{#N/A,#N/A,FALSE,"ND Rev at Pres Rates";#N/A,#N/A,FALSE,"Res - Unadj sales";#N/A,#N/A,FALSE,"Small L&amp;P";#N/A,#N/A,FALSE,"Medium L&amp;P";#N/A,#N/A,FALSE,"E-19";#N/A,#N/A,FALSE,"E-20";#N/A,#N/A,FALSE,"Strtlts &amp; Standby";#N/A,#N/A,FALSE,"AG";#N/A,#N/A,FALSE,"A-RTP";#N/A,#N/A,FALSE,"Spec"}</definedName>
    <definedName name="iw" hidden="1">{#N/A,#N/A,FALSE,"ND Rev at Pres Rates";#N/A,#N/A,FALSE,"Res - Unadj sales";#N/A,#N/A,FALSE,"Small L&amp;P";#N/A,#N/A,FALSE,"Medium L&amp;P";#N/A,#N/A,FALSE,"E-19";#N/A,#N/A,FALSE,"E-20";#N/A,#N/A,FALSE,"Strtlts &amp; Standby";#N/A,#N/A,FALSE,"AG";#N/A,#N/A,FALSE,"A-RTP";#N/A,#N/A,FALSE,"Spec"}</definedName>
    <definedName name="iytbeybeqy"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iytbeybeqy"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j" localSheetId="2" hidden="1">{#N/A,#N/A,TRUE,"Task Status";#N/A,#N/A,TRUE,"Document Status";#N/A,#N/A,TRUE,"Percent Complete";#N/A,#N/A,TRUE,"Manhour Sum"}</definedName>
    <definedName name="j" localSheetId="3" hidden="1">{#N/A,#N/A,TRUE,"Task Status";#N/A,#N/A,TRUE,"Document Status";#N/A,#N/A,TRUE,"Percent Complete";#N/A,#N/A,TRUE,"Manhour Sum"}</definedName>
    <definedName name="j" localSheetId="4" hidden="1">{#N/A,#N/A,TRUE,"Task Status";#N/A,#N/A,TRUE,"Document Status";#N/A,#N/A,TRUE,"Percent Complete";#N/A,#N/A,TRUE,"Manhour Sum"}</definedName>
    <definedName name="j" localSheetId="5" hidden="1">{#N/A,#N/A,TRUE,"Task Status";#N/A,#N/A,TRUE,"Document Status";#N/A,#N/A,TRUE,"Percent Complete";#N/A,#N/A,TRUE,"Manhour Sum"}</definedName>
    <definedName name="j" localSheetId="7" hidden="1">{#N/A,#N/A,TRUE,"Task Status";#N/A,#N/A,TRUE,"Document Status";#N/A,#N/A,TRUE,"Percent Complete";#N/A,#N/A,TRUE,"Manhour Sum"}</definedName>
    <definedName name="j" localSheetId="8" hidden="1">{#N/A,#N/A,TRUE,"Task Status";#N/A,#N/A,TRUE,"Document Status";#N/A,#N/A,TRUE,"Percent Complete";#N/A,#N/A,TRUE,"Manhour Sum"}</definedName>
    <definedName name="j" localSheetId="12" hidden="1">{#N/A,#N/A,TRUE,"Task Status";#N/A,#N/A,TRUE,"Document Status";#N/A,#N/A,TRUE,"Percent Complete";#N/A,#N/A,TRUE,"Manhour Sum"}</definedName>
    <definedName name="j" localSheetId="13" hidden="1">{#N/A,#N/A,TRUE,"Task Status";#N/A,#N/A,TRUE,"Document Status";#N/A,#N/A,TRUE,"Percent Complete";#N/A,#N/A,TRUE,"Manhour Sum"}</definedName>
    <definedName name="j" localSheetId="9" hidden="1">{#N/A,#N/A,TRUE,"Task Status";#N/A,#N/A,TRUE,"Document Status";#N/A,#N/A,TRUE,"Percent Complete";#N/A,#N/A,TRUE,"Manhour Sum"}</definedName>
    <definedName name="j" localSheetId="10" hidden="1">{#N/A,#N/A,TRUE,"Task Status";#N/A,#N/A,TRUE,"Document Status";#N/A,#N/A,TRUE,"Percent Complete";#N/A,#N/A,TRUE,"Manhour Sum"}</definedName>
    <definedName name="j" localSheetId="11" hidden="1">{#N/A,#N/A,TRUE,"Task Status";#N/A,#N/A,TRUE,"Document Status";#N/A,#N/A,TRUE,"Percent Complete";#N/A,#N/A,TRUE,"Manhour Sum"}</definedName>
    <definedName name="j" localSheetId="14" hidden="1">{#N/A,#N/A,TRUE,"Task Status";#N/A,#N/A,TRUE,"Document Status";#N/A,#N/A,TRUE,"Percent Complete";#N/A,#N/A,TRUE,"Manhour Sum"}</definedName>
    <definedName name="j" localSheetId="15" hidden="1">{#N/A,#N/A,TRUE,"Task Status";#N/A,#N/A,TRUE,"Document Status";#N/A,#N/A,TRUE,"Percent Complete";#N/A,#N/A,TRUE,"Manhour Sum"}</definedName>
    <definedName name="j" localSheetId="16" hidden="1">{#N/A,#N/A,TRUE,"Task Status";#N/A,#N/A,TRUE,"Document Status";#N/A,#N/A,TRUE,"Percent Complete";#N/A,#N/A,TRUE,"Manhour Sum"}</definedName>
    <definedName name="j" localSheetId="17" hidden="1">{#N/A,#N/A,TRUE,"Task Status";#N/A,#N/A,TRUE,"Document Status";#N/A,#N/A,TRUE,"Percent Complete";#N/A,#N/A,TRUE,"Manhour Sum"}</definedName>
    <definedName name="j" localSheetId="18" hidden="1">{#N/A,#N/A,TRUE,"Task Status";#N/A,#N/A,TRUE,"Document Status";#N/A,#N/A,TRUE,"Percent Complete";#N/A,#N/A,TRUE,"Manhour Sum"}</definedName>
    <definedName name="j" localSheetId="19" hidden="1">{#N/A,#N/A,TRUE,"Task Status";#N/A,#N/A,TRUE,"Document Status";#N/A,#N/A,TRUE,"Percent Complete";#N/A,#N/A,TRUE,"Manhour Sum"}</definedName>
    <definedName name="j" hidden="1">{#N/A,#N/A,TRUE,"Task Status";#N/A,#N/A,TRUE,"Document Status";#N/A,#N/A,TRUE,"Percent Complete";#N/A,#N/A,TRUE,"Manhour Sum"}</definedName>
    <definedName name="Jeanne" hidden="1">#REF!</definedName>
    <definedName name="jhnhgg" localSheetId="2" hidden="1">{#N/A,#N/A,FALSE,"Aging Summary";#N/A,#N/A,FALSE,"Ratio Analysis";#N/A,#N/A,FALSE,"Test 120 Day Accts";#N/A,#N/A,FALSE,"Tickmarks"}</definedName>
    <definedName name="jhnhgg" localSheetId="3" hidden="1">{#N/A,#N/A,FALSE,"Aging Summary";#N/A,#N/A,FALSE,"Ratio Analysis";#N/A,#N/A,FALSE,"Test 120 Day Accts";#N/A,#N/A,FALSE,"Tickmarks"}</definedName>
    <definedName name="jhnhgg" localSheetId="4" hidden="1">{#N/A,#N/A,FALSE,"Aging Summary";#N/A,#N/A,FALSE,"Ratio Analysis";#N/A,#N/A,FALSE,"Test 120 Day Accts";#N/A,#N/A,FALSE,"Tickmarks"}</definedName>
    <definedName name="jhnhgg" localSheetId="5" hidden="1">{#N/A,#N/A,FALSE,"Aging Summary";#N/A,#N/A,FALSE,"Ratio Analysis";#N/A,#N/A,FALSE,"Test 120 Day Accts";#N/A,#N/A,FALSE,"Tickmarks"}</definedName>
    <definedName name="jhnhgg" localSheetId="7" hidden="1">{#N/A,#N/A,FALSE,"Aging Summary";#N/A,#N/A,FALSE,"Ratio Analysis";#N/A,#N/A,FALSE,"Test 120 Day Accts";#N/A,#N/A,FALSE,"Tickmarks"}</definedName>
    <definedName name="jhnhgg" localSheetId="8" hidden="1">{#N/A,#N/A,FALSE,"Aging Summary";#N/A,#N/A,FALSE,"Ratio Analysis";#N/A,#N/A,FALSE,"Test 120 Day Accts";#N/A,#N/A,FALSE,"Tickmarks"}</definedName>
    <definedName name="jhnhgg" localSheetId="12" hidden="1">{#N/A,#N/A,FALSE,"Aging Summary";#N/A,#N/A,FALSE,"Ratio Analysis";#N/A,#N/A,FALSE,"Test 120 Day Accts";#N/A,#N/A,FALSE,"Tickmarks"}</definedName>
    <definedName name="jhnhgg" localSheetId="13" hidden="1">{#N/A,#N/A,FALSE,"Aging Summary";#N/A,#N/A,FALSE,"Ratio Analysis";#N/A,#N/A,FALSE,"Test 120 Day Accts";#N/A,#N/A,FALSE,"Tickmarks"}</definedName>
    <definedName name="jhnhgg" localSheetId="9" hidden="1">{#N/A,#N/A,FALSE,"Aging Summary";#N/A,#N/A,FALSE,"Ratio Analysis";#N/A,#N/A,FALSE,"Test 120 Day Accts";#N/A,#N/A,FALSE,"Tickmarks"}</definedName>
    <definedName name="jhnhgg" localSheetId="10" hidden="1">{#N/A,#N/A,FALSE,"Aging Summary";#N/A,#N/A,FALSE,"Ratio Analysis";#N/A,#N/A,FALSE,"Test 120 Day Accts";#N/A,#N/A,FALSE,"Tickmarks"}</definedName>
    <definedName name="jhnhgg" localSheetId="11" hidden="1">{#N/A,#N/A,FALSE,"Aging Summary";#N/A,#N/A,FALSE,"Ratio Analysis";#N/A,#N/A,FALSE,"Test 120 Day Accts";#N/A,#N/A,FALSE,"Tickmarks"}</definedName>
    <definedName name="jhnhgg" localSheetId="14" hidden="1">{#N/A,#N/A,FALSE,"Aging Summary";#N/A,#N/A,FALSE,"Ratio Analysis";#N/A,#N/A,FALSE,"Test 120 Day Accts";#N/A,#N/A,FALSE,"Tickmarks"}</definedName>
    <definedName name="jhnhgg" localSheetId="15" hidden="1">{#N/A,#N/A,FALSE,"Aging Summary";#N/A,#N/A,FALSE,"Ratio Analysis";#N/A,#N/A,FALSE,"Test 120 Day Accts";#N/A,#N/A,FALSE,"Tickmarks"}</definedName>
    <definedName name="jhnhgg" localSheetId="16" hidden="1">{#N/A,#N/A,FALSE,"Aging Summary";#N/A,#N/A,FALSE,"Ratio Analysis";#N/A,#N/A,FALSE,"Test 120 Day Accts";#N/A,#N/A,FALSE,"Tickmarks"}</definedName>
    <definedName name="jhnhgg" localSheetId="17" hidden="1">{#N/A,#N/A,FALSE,"Aging Summary";#N/A,#N/A,FALSE,"Ratio Analysis";#N/A,#N/A,FALSE,"Test 120 Day Accts";#N/A,#N/A,FALSE,"Tickmarks"}</definedName>
    <definedName name="jhnhgg" localSheetId="18" hidden="1">{#N/A,#N/A,FALSE,"Aging Summary";#N/A,#N/A,FALSE,"Ratio Analysis";#N/A,#N/A,FALSE,"Test 120 Day Accts";#N/A,#N/A,FALSE,"Tickmarks"}</definedName>
    <definedName name="jhnhgg" localSheetId="19" hidden="1">{#N/A,#N/A,FALSE,"Aging Summary";#N/A,#N/A,FALSE,"Ratio Analysis";#N/A,#N/A,FALSE,"Test 120 Day Accts";#N/A,#N/A,FALSE,"Tickmarks"}</definedName>
    <definedName name="jhnhgg" hidden="1">{#N/A,#N/A,FALSE,"Aging Summary";#N/A,#N/A,FALSE,"Ratio Analysis";#N/A,#N/A,FALSE,"Test 120 Day Accts";#N/A,#N/A,FALSE,"Tickmarks"}</definedName>
    <definedName name="jj" localSheetId="7" hidden="1">{#N/A,#N/A,FALSE,"CTC Summary - EOY";#N/A,#N/A,FALSE,"CTC Summary - Wtavg"}</definedName>
    <definedName name="jj" hidden="1">{#N/A,#N/A,FALSE,"CTC Summary - EOY";#N/A,#N/A,FALSE,"CTC Summary - Wtavg"}</definedName>
    <definedName name="jk" localSheetId="7" hidden="1">{#N/A,#N/A,FALSE,"CTC Summary - EOY";#N/A,#N/A,FALSE,"CTC Summary - Wtavg"}</definedName>
    <definedName name="jk" hidden="1">{#N/A,#N/A,FALSE,"CTC Summary - EOY";#N/A,#N/A,FALSE,"CTC Summary - Wtavg"}</definedName>
    <definedName name="July" localSheetId="2" hidden="1">{#N/A,#N/A,FALSE,"CTC Summary - EOY";#N/A,#N/A,FALSE,"CTC Summary - Wtavg"}</definedName>
    <definedName name="July" localSheetId="3" hidden="1">{#N/A,#N/A,FALSE,"CTC Summary - EOY";#N/A,#N/A,FALSE,"CTC Summary - Wtavg"}</definedName>
    <definedName name="July" localSheetId="4" hidden="1">{#N/A,#N/A,FALSE,"CTC Summary - EOY";#N/A,#N/A,FALSE,"CTC Summary - Wtavg"}</definedName>
    <definedName name="July" localSheetId="5" hidden="1">{#N/A,#N/A,FALSE,"CTC Summary - EOY";#N/A,#N/A,FALSE,"CTC Summary - Wtavg"}</definedName>
    <definedName name="July" localSheetId="7" hidden="1">{#N/A,#N/A,FALSE,"CTC Summary - EOY";#N/A,#N/A,FALSE,"CTC Summary - Wtavg"}</definedName>
    <definedName name="July" localSheetId="8" hidden="1">{#N/A,#N/A,FALSE,"CTC Summary - EOY";#N/A,#N/A,FALSE,"CTC Summary - Wtavg"}</definedName>
    <definedName name="July" localSheetId="12" hidden="1">{#N/A,#N/A,FALSE,"CTC Summary - EOY";#N/A,#N/A,FALSE,"CTC Summary - Wtavg"}</definedName>
    <definedName name="July" localSheetId="13" hidden="1">{#N/A,#N/A,FALSE,"CTC Summary - EOY";#N/A,#N/A,FALSE,"CTC Summary - Wtavg"}</definedName>
    <definedName name="July" localSheetId="9" hidden="1">{#N/A,#N/A,FALSE,"CTC Summary - EOY";#N/A,#N/A,FALSE,"CTC Summary - Wtavg"}</definedName>
    <definedName name="July" localSheetId="10" hidden="1">{#N/A,#N/A,FALSE,"CTC Summary - EOY";#N/A,#N/A,FALSE,"CTC Summary - Wtavg"}</definedName>
    <definedName name="July" localSheetId="11" hidden="1">{#N/A,#N/A,FALSE,"CTC Summary - EOY";#N/A,#N/A,FALSE,"CTC Summary - Wtavg"}</definedName>
    <definedName name="July" localSheetId="14" hidden="1">{#N/A,#N/A,FALSE,"CTC Summary - EOY";#N/A,#N/A,FALSE,"CTC Summary - Wtavg"}</definedName>
    <definedName name="July" localSheetId="15" hidden="1">{#N/A,#N/A,FALSE,"CTC Summary - EOY";#N/A,#N/A,FALSE,"CTC Summary - Wtavg"}</definedName>
    <definedName name="July" localSheetId="16" hidden="1">{#N/A,#N/A,FALSE,"CTC Summary - EOY";#N/A,#N/A,FALSE,"CTC Summary - Wtavg"}</definedName>
    <definedName name="July" localSheetId="17" hidden="1">{#N/A,#N/A,FALSE,"CTC Summary - EOY";#N/A,#N/A,FALSE,"CTC Summary - Wtavg"}</definedName>
    <definedName name="July" localSheetId="18" hidden="1">{#N/A,#N/A,FALSE,"CTC Summary - EOY";#N/A,#N/A,FALSE,"CTC Summary - Wtavg"}</definedName>
    <definedName name="July" localSheetId="19" hidden="1">{#N/A,#N/A,FALSE,"CTC Summary - EOY";#N/A,#N/A,FALSE,"CTC Summary - Wtavg"}</definedName>
    <definedName name="July" hidden="1">{#N/A,#N/A,FALSE,"CTC Summary - EOY";#N/A,#N/A,FALSE,"CTC Summary - Wtavg"}</definedName>
    <definedName name="July_1" localSheetId="2" hidden="1">{#N/A,#N/A,FALSE,"CTC Summary - EOY";#N/A,#N/A,FALSE,"CTC Summary - Wtavg"}</definedName>
    <definedName name="July_1" localSheetId="3" hidden="1">{#N/A,#N/A,FALSE,"CTC Summary - EOY";#N/A,#N/A,FALSE,"CTC Summary - Wtavg"}</definedName>
    <definedName name="July_1" localSheetId="4" hidden="1">{#N/A,#N/A,FALSE,"CTC Summary - EOY";#N/A,#N/A,FALSE,"CTC Summary - Wtavg"}</definedName>
    <definedName name="July_1" localSheetId="5" hidden="1">{#N/A,#N/A,FALSE,"CTC Summary - EOY";#N/A,#N/A,FALSE,"CTC Summary - Wtavg"}</definedName>
    <definedName name="July_1" localSheetId="7" hidden="1">{#N/A,#N/A,FALSE,"CTC Summary - EOY";#N/A,#N/A,FALSE,"CTC Summary - Wtavg"}</definedName>
    <definedName name="July_1" localSheetId="8" hidden="1">{#N/A,#N/A,FALSE,"CTC Summary - EOY";#N/A,#N/A,FALSE,"CTC Summary - Wtavg"}</definedName>
    <definedName name="July_1" localSheetId="12" hidden="1">{#N/A,#N/A,FALSE,"CTC Summary - EOY";#N/A,#N/A,FALSE,"CTC Summary - Wtavg"}</definedName>
    <definedName name="July_1" localSheetId="13" hidden="1">{#N/A,#N/A,FALSE,"CTC Summary - EOY";#N/A,#N/A,FALSE,"CTC Summary - Wtavg"}</definedName>
    <definedName name="July_1" localSheetId="9" hidden="1">{#N/A,#N/A,FALSE,"CTC Summary - EOY";#N/A,#N/A,FALSE,"CTC Summary - Wtavg"}</definedName>
    <definedName name="July_1" localSheetId="10" hidden="1">{#N/A,#N/A,FALSE,"CTC Summary - EOY";#N/A,#N/A,FALSE,"CTC Summary - Wtavg"}</definedName>
    <definedName name="July_1" localSheetId="11" hidden="1">{#N/A,#N/A,FALSE,"CTC Summary - EOY";#N/A,#N/A,FALSE,"CTC Summary - Wtavg"}</definedName>
    <definedName name="July_1" localSheetId="14" hidden="1">{#N/A,#N/A,FALSE,"CTC Summary - EOY";#N/A,#N/A,FALSE,"CTC Summary - Wtavg"}</definedName>
    <definedName name="July_1" localSheetId="15" hidden="1">{#N/A,#N/A,FALSE,"CTC Summary - EOY";#N/A,#N/A,FALSE,"CTC Summary - Wtavg"}</definedName>
    <definedName name="July_1" localSheetId="16" hidden="1">{#N/A,#N/A,FALSE,"CTC Summary - EOY";#N/A,#N/A,FALSE,"CTC Summary - Wtavg"}</definedName>
    <definedName name="July_1" localSheetId="17" hidden="1">{#N/A,#N/A,FALSE,"CTC Summary - EOY";#N/A,#N/A,FALSE,"CTC Summary - Wtavg"}</definedName>
    <definedName name="July_1" localSheetId="18" hidden="1">{#N/A,#N/A,FALSE,"CTC Summary - EOY";#N/A,#N/A,FALSE,"CTC Summary - Wtavg"}</definedName>
    <definedName name="July_1" localSheetId="19" hidden="1">{#N/A,#N/A,FALSE,"CTC Summary - EOY";#N/A,#N/A,FALSE,"CTC Summary - Wtavg"}</definedName>
    <definedName name="July_1" hidden="1">{#N/A,#N/A,FALSE,"CTC Summary - EOY";#N/A,#N/A,FALSE,"CTC Summary - Wtavg"}</definedName>
    <definedName name="July_2" localSheetId="2" hidden="1">{#N/A,#N/A,FALSE,"CTC Summary - EOY";#N/A,#N/A,FALSE,"CTC Summary - Wtavg"}</definedName>
    <definedName name="July_2" localSheetId="3" hidden="1">{#N/A,#N/A,FALSE,"CTC Summary - EOY";#N/A,#N/A,FALSE,"CTC Summary - Wtavg"}</definedName>
    <definedName name="July_2" localSheetId="4" hidden="1">{#N/A,#N/A,FALSE,"CTC Summary - EOY";#N/A,#N/A,FALSE,"CTC Summary - Wtavg"}</definedName>
    <definedName name="July_2" localSheetId="5" hidden="1">{#N/A,#N/A,FALSE,"CTC Summary - EOY";#N/A,#N/A,FALSE,"CTC Summary - Wtavg"}</definedName>
    <definedName name="July_2" localSheetId="7" hidden="1">{#N/A,#N/A,FALSE,"CTC Summary - EOY";#N/A,#N/A,FALSE,"CTC Summary - Wtavg"}</definedName>
    <definedName name="July_2" localSheetId="8" hidden="1">{#N/A,#N/A,FALSE,"CTC Summary - EOY";#N/A,#N/A,FALSE,"CTC Summary - Wtavg"}</definedName>
    <definedName name="July_2" localSheetId="12" hidden="1">{#N/A,#N/A,FALSE,"CTC Summary - EOY";#N/A,#N/A,FALSE,"CTC Summary - Wtavg"}</definedName>
    <definedName name="July_2" localSheetId="13" hidden="1">{#N/A,#N/A,FALSE,"CTC Summary - EOY";#N/A,#N/A,FALSE,"CTC Summary - Wtavg"}</definedName>
    <definedName name="July_2" localSheetId="9" hidden="1">{#N/A,#N/A,FALSE,"CTC Summary - EOY";#N/A,#N/A,FALSE,"CTC Summary - Wtavg"}</definedName>
    <definedName name="July_2" localSheetId="10" hidden="1">{#N/A,#N/A,FALSE,"CTC Summary - EOY";#N/A,#N/A,FALSE,"CTC Summary - Wtavg"}</definedName>
    <definedName name="July_2" localSheetId="11" hidden="1">{#N/A,#N/A,FALSE,"CTC Summary - EOY";#N/A,#N/A,FALSE,"CTC Summary - Wtavg"}</definedName>
    <definedName name="July_2" localSheetId="14" hidden="1">{#N/A,#N/A,FALSE,"CTC Summary - EOY";#N/A,#N/A,FALSE,"CTC Summary - Wtavg"}</definedName>
    <definedName name="July_2" localSheetId="15" hidden="1">{#N/A,#N/A,FALSE,"CTC Summary - EOY";#N/A,#N/A,FALSE,"CTC Summary - Wtavg"}</definedName>
    <definedName name="July_2" localSheetId="16" hidden="1">{#N/A,#N/A,FALSE,"CTC Summary - EOY";#N/A,#N/A,FALSE,"CTC Summary - Wtavg"}</definedName>
    <definedName name="July_2" localSheetId="17" hidden="1">{#N/A,#N/A,FALSE,"CTC Summary - EOY";#N/A,#N/A,FALSE,"CTC Summary - Wtavg"}</definedName>
    <definedName name="July_2" localSheetId="18" hidden="1">{#N/A,#N/A,FALSE,"CTC Summary - EOY";#N/A,#N/A,FALSE,"CTC Summary - Wtavg"}</definedName>
    <definedName name="July_2" localSheetId="19" hidden="1">{#N/A,#N/A,FALSE,"CTC Summary - EOY";#N/A,#N/A,FALSE,"CTC Summary - Wtavg"}</definedName>
    <definedName name="July_2" hidden="1">{#N/A,#N/A,FALSE,"CTC Summary - EOY";#N/A,#N/A,FALSE,"CTC Summary - Wtavg"}</definedName>
    <definedName name="July_3" localSheetId="2" hidden="1">{#N/A,#N/A,FALSE,"CTC Summary - EOY";#N/A,#N/A,FALSE,"CTC Summary - Wtavg"}</definedName>
    <definedName name="July_3" localSheetId="3" hidden="1">{#N/A,#N/A,FALSE,"CTC Summary - EOY";#N/A,#N/A,FALSE,"CTC Summary - Wtavg"}</definedName>
    <definedName name="July_3" localSheetId="4" hidden="1">{#N/A,#N/A,FALSE,"CTC Summary - EOY";#N/A,#N/A,FALSE,"CTC Summary - Wtavg"}</definedName>
    <definedName name="July_3" localSheetId="5" hidden="1">{#N/A,#N/A,FALSE,"CTC Summary - EOY";#N/A,#N/A,FALSE,"CTC Summary - Wtavg"}</definedName>
    <definedName name="July_3" localSheetId="7" hidden="1">{#N/A,#N/A,FALSE,"CTC Summary - EOY";#N/A,#N/A,FALSE,"CTC Summary - Wtavg"}</definedName>
    <definedName name="July_3" localSheetId="8" hidden="1">{#N/A,#N/A,FALSE,"CTC Summary - EOY";#N/A,#N/A,FALSE,"CTC Summary - Wtavg"}</definedName>
    <definedName name="July_3" localSheetId="12" hidden="1">{#N/A,#N/A,FALSE,"CTC Summary - EOY";#N/A,#N/A,FALSE,"CTC Summary - Wtavg"}</definedName>
    <definedName name="July_3" localSheetId="13" hidden="1">{#N/A,#N/A,FALSE,"CTC Summary - EOY";#N/A,#N/A,FALSE,"CTC Summary - Wtavg"}</definedName>
    <definedName name="July_3" localSheetId="9" hidden="1">{#N/A,#N/A,FALSE,"CTC Summary - EOY";#N/A,#N/A,FALSE,"CTC Summary - Wtavg"}</definedName>
    <definedName name="July_3" localSheetId="10" hidden="1">{#N/A,#N/A,FALSE,"CTC Summary - EOY";#N/A,#N/A,FALSE,"CTC Summary - Wtavg"}</definedName>
    <definedName name="July_3" localSheetId="11" hidden="1">{#N/A,#N/A,FALSE,"CTC Summary - EOY";#N/A,#N/A,FALSE,"CTC Summary - Wtavg"}</definedName>
    <definedName name="July_3" localSheetId="14" hidden="1">{#N/A,#N/A,FALSE,"CTC Summary - EOY";#N/A,#N/A,FALSE,"CTC Summary - Wtavg"}</definedName>
    <definedName name="July_3" localSheetId="15" hidden="1">{#N/A,#N/A,FALSE,"CTC Summary - EOY";#N/A,#N/A,FALSE,"CTC Summary - Wtavg"}</definedName>
    <definedName name="July_3" localSheetId="16" hidden="1">{#N/A,#N/A,FALSE,"CTC Summary - EOY";#N/A,#N/A,FALSE,"CTC Summary - Wtavg"}</definedName>
    <definedName name="July_3" localSheetId="17" hidden="1">{#N/A,#N/A,FALSE,"CTC Summary - EOY";#N/A,#N/A,FALSE,"CTC Summary - Wtavg"}</definedName>
    <definedName name="July_3" localSheetId="18" hidden="1">{#N/A,#N/A,FALSE,"CTC Summary - EOY";#N/A,#N/A,FALSE,"CTC Summary - Wtavg"}</definedName>
    <definedName name="July_3" localSheetId="19" hidden="1">{#N/A,#N/A,FALSE,"CTC Summary - EOY";#N/A,#N/A,FALSE,"CTC Summary - Wtavg"}</definedName>
    <definedName name="July_3" hidden="1">{#N/A,#N/A,FALSE,"CTC Summary - EOY";#N/A,#N/A,FALSE,"CTC Summary - Wtavg"}</definedName>
    <definedName name="June" localSheetId="2" hidden="1">{#N/A,#N/A,FALSE,"CTC Summary - EOY";#N/A,#N/A,FALSE,"CTC Summary - Wtavg"}</definedName>
    <definedName name="June" localSheetId="3" hidden="1">{#N/A,#N/A,FALSE,"CTC Summary - EOY";#N/A,#N/A,FALSE,"CTC Summary - Wtavg"}</definedName>
    <definedName name="June" localSheetId="4" hidden="1">{#N/A,#N/A,FALSE,"CTC Summary - EOY";#N/A,#N/A,FALSE,"CTC Summary - Wtavg"}</definedName>
    <definedName name="June" localSheetId="5" hidden="1">{#N/A,#N/A,FALSE,"CTC Summary - EOY";#N/A,#N/A,FALSE,"CTC Summary - Wtavg"}</definedName>
    <definedName name="June" localSheetId="7" hidden="1">{#N/A,#N/A,FALSE,"CTC Summary - EOY";#N/A,#N/A,FALSE,"CTC Summary - Wtavg"}</definedName>
    <definedName name="June" localSheetId="8" hidden="1">{#N/A,#N/A,FALSE,"CTC Summary - EOY";#N/A,#N/A,FALSE,"CTC Summary - Wtavg"}</definedName>
    <definedName name="June" localSheetId="12" hidden="1">{#N/A,#N/A,FALSE,"CTC Summary - EOY";#N/A,#N/A,FALSE,"CTC Summary - Wtavg"}</definedName>
    <definedName name="June" localSheetId="13" hidden="1">{#N/A,#N/A,FALSE,"CTC Summary - EOY";#N/A,#N/A,FALSE,"CTC Summary - Wtavg"}</definedName>
    <definedName name="June" localSheetId="9" hidden="1">{#N/A,#N/A,FALSE,"CTC Summary - EOY";#N/A,#N/A,FALSE,"CTC Summary - Wtavg"}</definedName>
    <definedName name="June" localSheetId="10" hidden="1">{#N/A,#N/A,FALSE,"CTC Summary - EOY";#N/A,#N/A,FALSE,"CTC Summary - Wtavg"}</definedName>
    <definedName name="June" localSheetId="11" hidden="1">{#N/A,#N/A,FALSE,"CTC Summary - EOY";#N/A,#N/A,FALSE,"CTC Summary - Wtavg"}</definedName>
    <definedName name="June" localSheetId="14" hidden="1">{#N/A,#N/A,FALSE,"CTC Summary - EOY";#N/A,#N/A,FALSE,"CTC Summary - Wtavg"}</definedName>
    <definedName name="June" localSheetId="15" hidden="1">{#N/A,#N/A,FALSE,"CTC Summary - EOY";#N/A,#N/A,FALSE,"CTC Summary - Wtavg"}</definedName>
    <definedName name="June" localSheetId="16" hidden="1">{#N/A,#N/A,FALSE,"CTC Summary - EOY";#N/A,#N/A,FALSE,"CTC Summary - Wtavg"}</definedName>
    <definedName name="June" localSheetId="17" hidden="1">{#N/A,#N/A,FALSE,"CTC Summary - EOY";#N/A,#N/A,FALSE,"CTC Summary - Wtavg"}</definedName>
    <definedName name="June" localSheetId="18" hidden="1">{#N/A,#N/A,FALSE,"CTC Summary - EOY";#N/A,#N/A,FALSE,"CTC Summary - Wtavg"}</definedName>
    <definedName name="June" localSheetId="19" hidden="1">{#N/A,#N/A,FALSE,"CTC Summary - EOY";#N/A,#N/A,FALSE,"CTC Summary - Wtavg"}</definedName>
    <definedName name="June" hidden="1">{#N/A,#N/A,FALSE,"CTC Summary - EOY";#N/A,#N/A,FALSE,"CTC Summary - Wtavg"}</definedName>
    <definedName name="June_1" localSheetId="2" hidden="1">{#N/A,#N/A,FALSE,"CTC Summary - EOY";#N/A,#N/A,FALSE,"CTC Summary - Wtavg"}</definedName>
    <definedName name="June_1" localSheetId="3" hidden="1">{#N/A,#N/A,FALSE,"CTC Summary - EOY";#N/A,#N/A,FALSE,"CTC Summary - Wtavg"}</definedName>
    <definedName name="June_1" localSheetId="4" hidden="1">{#N/A,#N/A,FALSE,"CTC Summary - EOY";#N/A,#N/A,FALSE,"CTC Summary - Wtavg"}</definedName>
    <definedName name="June_1" localSheetId="5" hidden="1">{#N/A,#N/A,FALSE,"CTC Summary - EOY";#N/A,#N/A,FALSE,"CTC Summary - Wtavg"}</definedName>
    <definedName name="June_1" localSheetId="7" hidden="1">{#N/A,#N/A,FALSE,"CTC Summary - EOY";#N/A,#N/A,FALSE,"CTC Summary - Wtavg"}</definedName>
    <definedName name="June_1" localSheetId="8" hidden="1">{#N/A,#N/A,FALSE,"CTC Summary - EOY";#N/A,#N/A,FALSE,"CTC Summary - Wtavg"}</definedName>
    <definedName name="June_1" localSheetId="12" hidden="1">{#N/A,#N/A,FALSE,"CTC Summary - EOY";#N/A,#N/A,FALSE,"CTC Summary - Wtavg"}</definedName>
    <definedName name="June_1" localSheetId="13" hidden="1">{#N/A,#N/A,FALSE,"CTC Summary - EOY";#N/A,#N/A,FALSE,"CTC Summary - Wtavg"}</definedName>
    <definedName name="June_1" localSheetId="9" hidden="1">{#N/A,#N/A,FALSE,"CTC Summary - EOY";#N/A,#N/A,FALSE,"CTC Summary - Wtavg"}</definedName>
    <definedName name="June_1" localSheetId="10" hidden="1">{#N/A,#N/A,FALSE,"CTC Summary - EOY";#N/A,#N/A,FALSE,"CTC Summary - Wtavg"}</definedName>
    <definedName name="June_1" localSheetId="11" hidden="1">{#N/A,#N/A,FALSE,"CTC Summary - EOY";#N/A,#N/A,FALSE,"CTC Summary - Wtavg"}</definedName>
    <definedName name="June_1" localSheetId="14" hidden="1">{#N/A,#N/A,FALSE,"CTC Summary - EOY";#N/A,#N/A,FALSE,"CTC Summary - Wtavg"}</definedName>
    <definedName name="June_1" localSheetId="15" hidden="1">{#N/A,#N/A,FALSE,"CTC Summary - EOY";#N/A,#N/A,FALSE,"CTC Summary - Wtavg"}</definedName>
    <definedName name="June_1" localSheetId="16" hidden="1">{#N/A,#N/A,FALSE,"CTC Summary - EOY";#N/A,#N/A,FALSE,"CTC Summary - Wtavg"}</definedName>
    <definedName name="June_1" localSheetId="17" hidden="1">{#N/A,#N/A,FALSE,"CTC Summary - EOY";#N/A,#N/A,FALSE,"CTC Summary - Wtavg"}</definedName>
    <definedName name="June_1" localSheetId="18" hidden="1">{#N/A,#N/A,FALSE,"CTC Summary - EOY";#N/A,#N/A,FALSE,"CTC Summary - Wtavg"}</definedName>
    <definedName name="June_1" localSheetId="19" hidden="1">{#N/A,#N/A,FALSE,"CTC Summary - EOY";#N/A,#N/A,FALSE,"CTC Summary - Wtavg"}</definedName>
    <definedName name="June_1" hidden="1">{#N/A,#N/A,FALSE,"CTC Summary - EOY";#N/A,#N/A,FALSE,"CTC Summary - Wtavg"}</definedName>
    <definedName name="June_2" localSheetId="2" hidden="1">{#N/A,#N/A,FALSE,"CTC Summary - EOY";#N/A,#N/A,FALSE,"CTC Summary - Wtavg"}</definedName>
    <definedName name="June_2" localSheetId="3" hidden="1">{#N/A,#N/A,FALSE,"CTC Summary - EOY";#N/A,#N/A,FALSE,"CTC Summary - Wtavg"}</definedName>
    <definedName name="June_2" localSheetId="4" hidden="1">{#N/A,#N/A,FALSE,"CTC Summary - EOY";#N/A,#N/A,FALSE,"CTC Summary - Wtavg"}</definedName>
    <definedName name="June_2" localSheetId="5" hidden="1">{#N/A,#N/A,FALSE,"CTC Summary - EOY";#N/A,#N/A,FALSE,"CTC Summary - Wtavg"}</definedName>
    <definedName name="June_2" localSheetId="7" hidden="1">{#N/A,#N/A,FALSE,"CTC Summary - EOY";#N/A,#N/A,FALSE,"CTC Summary - Wtavg"}</definedName>
    <definedName name="June_2" localSheetId="8" hidden="1">{#N/A,#N/A,FALSE,"CTC Summary - EOY";#N/A,#N/A,FALSE,"CTC Summary - Wtavg"}</definedName>
    <definedName name="June_2" localSheetId="12" hidden="1">{#N/A,#N/A,FALSE,"CTC Summary - EOY";#N/A,#N/A,FALSE,"CTC Summary - Wtavg"}</definedName>
    <definedName name="June_2" localSheetId="13" hidden="1">{#N/A,#N/A,FALSE,"CTC Summary - EOY";#N/A,#N/A,FALSE,"CTC Summary - Wtavg"}</definedName>
    <definedName name="June_2" localSheetId="9" hidden="1">{#N/A,#N/A,FALSE,"CTC Summary - EOY";#N/A,#N/A,FALSE,"CTC Summary - Wtavg"}</definedName>
    <definedName name="June_2" localSheetId="10" hidden="1">{#N/A,#N/A,FALSE,"CTC Summary - EOY";#N/A,#N/A,FALSE,"CTC Summary - Wtavg"}</definedName>
    <definedName name="June_2" localSheetId="11" hidden="1">{#N/A,#N/A,FALSE,"CTC Summary - EOY";#N/A,#N/A,FALSE,"CTC Summary - Wtavg"}</definedName>
    <definedName name="June_2" localSheetId="14" hidden="1">{#N/A,#N/A,FALSE,"CTC Summary - EOY";#N/A,#N/A,FALSE,"CTC Summary - Wtavg"}</definedName>
    <definedName name="June_2" localSheetId="15" hidden="1">{#N/A,#N/A,FALSE,"CTC Summary - EOY";#N/A,#N/A,FALSE,"CTC Summary - Wtavg"}</definedName>
    <definedName name="June_2" localSheetId="16" hidden="1">{#N/A,#N/A,FALSE,"CTC Summary - EOY";#N/A,#N/A,FALSE,"CTC Summary - Wtavg"}</definedName>
    <definedName name="June_2" localSheetId="17" hidden="1">{#N/A,#N/A,FALSE,"CTC Summary - EOY";#N/A,#N/A,FALSE,"CTC Summary - Wtavg"}</definedName>
    <definedName name="June_2" localSheetId="18" hidden="1">{#N/A,#N/A,FALSE,"CTC Summary - EOY";#N/A,#N/A,FALSE,"CTC Summary - Wtavg"}</definedName>
    <definedName name="June_2" localSheetId="19" hidden="1">{#N/A,#N/A,FALSE,"CTC Summary - EOY";#N/A,#N/A,FALSE,"CTC Summary - Wtavg"}</definedName>
    <definedName name="June_2" hidden="1">{#N/A,#N/A,FALSE,"CTC Summary - EOY";#N/A,#N/A,FALSE,"CTC Summary - Wtavg"}</definedName>
    <definedName name="June_3" localSheetId="2" hidden="1">{#N/A,#N/A,FALSE,"CTC Summary - EOY";#N/A,#N/A,FALSE,"CTC Summary - Wtavg"}</definedName>
    <definedName name="June_3" localSheetId="3" hidden="1">{#N/A,#N/A,FALSE,"CTC Summary - EOY";#N/A,#N/A,FALSE,"CTC Summary - Wtavg"}</definedName>
    <definedName name="June_3" localSheetId="4" hidden="1">{#N/A,#N/A,FALSE,"CTC Summary - EOY";#N/A,#N/A,FALSE,"CTC Summary - Wtavg"}</definedName>
    <definedName name="June_3" localSheetId="5" hidden="1">{#N/A,#N/A,FALSE,"CTC Summary - EOY";#N/A,#N/A,FALSE,"CTC Summary - Wtavg"}</definedName>
    <definedName name="June_3" localSheetId="7" hidden="1">{#N/A,#N/A,FALSE,"CTC Summary - EOY";#N/A,#N/A,FALSE,"CTC Summary - Wtavg"}</definedName>
    <definedName name="June_3" localSheetId="8" hidden="1">{#N/A,#N/A,FALSE,"CTC Summary - EOY";#N/A,#N/A,FALSE,"CTC Summary - Wtavg"}</definedName>
    <definedName name="June_3" localSheetId="12" hidden="1">{#N/A,#N/A,FALSE,"CTC Summary - EOY";#N/A,#N/A,FALSE,"CTC Summary - Wtavg"}</definedName>
    <definedName name="June_3" localSheetId="13" hidden="1">{#N/A,#N/A,FALSE,"CTC Summary - EOY";#N/A,#N/A,FALSE,"CTC Summary - Wtavg"}</definedName>
    <definedName name="June_3" localSheetId="9" hidden="1">{#N/A,#N/A,FALSE,"CTC Summary - EOY";#N/A,#N/A,FALSE,"CTC Summary - Wtavg"}</definedName>
    <definedName name="June_3" localSheetId="10" hidden="1">{#N/A,#N/A,FALSE,"CTC Summary - EOY";#N/A,#N/A,FALSE,"CTC Summary - Wtavg"}</definedName>
    <definedName name="June_3" localSheetId="11" hidden="1">{#N/A,#N/A,FALSE,"CTC Summary - EOY";#N/A,#N/A,FALSE,"CTC Summary - Wtavg"}</definedName>
    <definedName name="June_3" localSheetId="14" hidden="1">{#N/A,#N/A,FALSE,"CTC Summary - EOY";#N/A,#N/A,FALSE,"CTC Summary - Wtavg"}</definedName>
    <definedName name="June_3" localSheetId="15" hidden="1">{#N/A,#N/A,FALSE,"CTC Summary - EOY";#N/A,#N/A,FALSE,"CTC Summary - Wtavg"}</definedName>
    <definedName name="June_3" localSheetId="16" hidden="1">{#N/A,#N/A,FALSE,"CTC Summary - EOY";#N/A,#N/A,FALSE,"CTC Summary - Wtavg"}</definedName>
    <definedName name="June_3" localSheetId="17" hidden="1">{#N/A,#N/A,FALSE,"CTC Summary - EOY";#N/A,#N/A,FALSE,"CTC Summary - Wtavg"}</definedName>
    <definedName name="June_3" localSheetId="18" hidden="1">{#N/A,#N/A,FALSE,"CTC Summary - EOY";#N/A,#N/A,FALSE,"CTC Summary - Wtavg"}</definedName>
    <definedName name="June_3" localSheetId="19" hidden="1">{#N/A,#N/A,FALSE,"CTC Summary - EOY";#N/A,#N/A,FALSE,"CTC Summary - Wtavg"}</definedName>
    <definedName name="June_3" hidden="1">{#N/A,#N/A,FALSE,"CTC Summary - EOY";#N/A,#N/A,FALSE,"CTC Summary - Wtavg"}</definedName>
    <definedName name="junk" hidden="1">"S:\23150\06RET\Transformation\"</definedName>
    <definedName name="junk1" hidden="1">"Will Kane"</definedName>
    <definedName name="KK" localSheetId="2" hidden="1">{#N/A,#N/A,FALSE,"Aging Summary";#N/A,#N/A,FALSE,"Ratio Analysis";#N/A,#N/A,FALSE,"Test 120 Day Accts";#N/A,#N/A,FALSE,"Tickmarks"}</definedName>
    <definedName name="KK" localSheetId="3" hidden="1">{#N/A,#N/A,FALSE,"Aging Summary";#N/A,#N/A,FALSE,"Ratio Analysis";#N/A,#N/A,FALSE,"Test 120 Day Accts";#N/A,#N/A,FALSE,"Tickmarks"}</definedName>
    <definedName name="KK" localSheetId="4" hidden="1">{#N/A,#N/A,FALSE,"Aging Summary";#N/A,#N/A,FALSE,"Ratio Analysis";#N/A,#N/A,FALSE,"Test 120 Day Accts";#N/A,#N/A,FALSE,"Tickmarks"}</definedName>
    <definedName name="KK" localSheetId="5" hidden="1">{#N/A,#N/A,FALSE,"Aging Summary";#N/A,#N/A,FALSE,"Ratio Analysis";#N/A,#N/A,FALSE,"Test 120 Day Accts";#N/A,#N/A,FALSE,"Tickmarks"}</definedName>
    <definedName name="KK" localSheetId="7" hidden="1">{#N/A,#N/A,FALSE,"Aging Summary";#N/A,#N/A,FALSE,"Ratio Analysis";#N/A,#N/A,FALSE,"Test 120 Day Accts";#N/A,#N/A,FALSE,"Tickmarks"}</definedName>
    <definedName name="KK" localSheetId="8" hidden="1">{#N/A,#N/A,FALSE,"Aging Summary";#N/A,#N/A,FALSE,"Ratio Analysis";#N/A,#N/A,FALSE,"Test 120 Day Accts";#N/A,#N/A,FALSE,"Tickmarks"}</definedName>
    <definedName name="KK" localSheetId="12" hidden="1">{#N/A,#N/A,FALSE,"Aging Summary";#N/A,#N/A,FALSE,"Ratio Analysis";#N/A,#N/A,FALSE,"Test 120 Day Accts";#N/A,#N/A,FALSE,"Tickmarks"}</definedName>
    <definedName name="KK" localSheetId="13" hidden="1">{#N/A,#N/A,FALSE,"Aging Summary";#N/A,#N/A,FALSE,"Ratio Analysis";#N/A,#N/A,FALSE,"Test 120 Day Accts";#N/A,#N/A,FALSE,"Tickmarks"}</definedName>
    <definedName name="KK" localSheetId="9" hidden="1">{#N/A,#N/A,FALSE,"Aging Summary";#N/A,#N/A,FALSE,"Ratio Analysis";#N/A,#N/A,FALSE,"Test 120 Day Accts";#N/A,#N/A,FALSE,"Tickmarks"}</definedName>
    <definedName name="KK" localSheetId="10" hidden="1">{#N/A,#N/A,FALSE,"Aging Summary";#N/A,#N/A,FALSE,"Ratio Analysis";#N/A,#N/A,FALSE,"Test 120 Day Accts";#N/A,#N/A,FALSE,"Tickmarks"}</definedName>
    <definedName name="KK" localSheetId="11" hidden="1">{#N/A,#N/A,FALSE,"Aging Summary";#N/A,#N/A,FALSE,"Ratio Analysis";#N/A,#N/A,FALSE,"Test 120 Day Accts";#N/A,#N/A,FALSE,"Tickmarks"}</definedName>
    <definedName name="KK" localSheetId="14" hidden="1">{#N/A,#N/A,FALSE,"Aging Summary";#N/A,#N/A,FALSE,"Ratio Analysis";#N/A,#N/A,FALSE,"Test 120 Day Accts";#N/A,#N/A,FALSE,"Tickmarks"}</definedName>
    <definedName name="KK" localSheetId="15" hidden="1">{#N/A,#N/A,FALSE,"Aging Summary";#N/A,#N/A,FALSE,"Ratio Analysis";#N/A,#N/A,FALSE,"Test 120 Day Accts";#N/A,#N/A,FALSE,"Tickmarks"}</definedName>
    <definedName name="KK" localSheetId="16" hidden="1">{#N/A,#N/A,FALSE,"Aging Summary";#N/A,#N/A,FALSE,"Ratio Analysis";#N/A,#N/A,FALSE,"Test 120 Day Accts";#N/A,#N/A,FALSE,"Tickmarks"}</definedName>
    <definedName name="KK" localSheetId="17" hidden="1">{#N/A,#N/A,FALSE,"Aging Summary";#N/A,#N/A,FALSE,"Ratio Analysis";#N/A,#N/A,FALSE,"Test 120 Day Accts";#N/A,#N/A,FALSE,"Tickmarks"}</definedName>
    <definedName name="KK" localSheetId="18" hidden="1">{#N/A,#N/A,FALSE,"Aging Summary";#N/A,#N/A,FALSE,"Ratio Analysis";#N/A,#N/A,FALSE,"Test 120 Day Accts";#N/A,#N/A,FALSE,"Tickmarks"}</definedName>
    <definedName name="KK" localSheetId="19" hidden="1">{#N/A,#N/A,FALSE,"Aging Summary";#N/A,#N/A,FALSE,"Ratio Analysis";#N/A,#N/A,FALSE,"Test 120 Day Accts";#N/A,#N/A,FALSE,"Tickmarks"}</definedName>
    <definedName name="KK" hidden="1">{#N/A,#N/A,FALSE,"Aging Summary";#N/A,#N/A,FALSE,"Ratio Analysis";#N/A,#N/A,FALSE,"Test 120 Day Accts";#N/A,#N/A,FALSE,"Tickmarks"}</definedName>
    <definedName name="L" localSheetId="2" hidden="1">{"PI_Data",#N/A,TRUE,"P&amp;I Data"}</definedName>
    <definedName name="L" localSheetId="3" hidden="1">{"PI_Data",#N/A,TRUE,"P&amp;I Data"}</definedName>
    <definedName name="L" localSheetId="4" hidden="1">{"PI_Data",#N/A,TRUE,"P&amp;I Data"}</definedName>
    <definedName name="L" localSheetId="5" hidden="1">{"PI_Data",#N/A,TRUE,"P&amp;I Data"}</definedName>
    <definedName name="L" localSheetId="8" hidden="1">{"PI_Data",#N/A,TRUE,"P&amp;I Data"}</definedName>
    <definedName name="L" localSheetId="12" hidden="1">{"PI_Data",#N/A,TRUE,"P&amp;I Data"}</definedName>
    <definedName name="L" localSheetId="13" hidden="1">{"PI_Data",#N/A,TRUE,"P&amp;I Data"}</definedName>
    <definedName name="L" localSheetId="9" hidden="1">{"PI_Data",#N/A,TRUE,"P&amp;I Data"}</definedName>
    <definedName name="L" localSheetId="10" hidden="1">{"PI_Data",#N/A,TRUE,"P&amp;I Data"}</definedName>
    <definedName name="L" localSheetId="11" hidden="1">{"PI_Data",#N/A,TRUE,"P&amp;I Data"}</definedName>
    <definedName name="L" localSheetId="14" hidden="1">{"PI_Data",#N/A,TRUE,"P&amp;I Data"}</definedName>
    <definedName name="L" localSheetId="15" hidden="1">{"PI_Data",#N/A,TRUE,"P&amp;I Data"}</definedName>
    <definedName name="L" localSheetId="16" hidden="1">{"PI_Data",#N/A,TRUE,"P&amp;I Data"}</definedName>
    <definedName name="L" localSheetId="17" hidden="1">{"PI_Data",#N/A,TRUE,"P&amp;I Data"}</definedName>
    <definedName name="L" localSheetId="18" hidden="1">{"PI_Data",#N/A,TRUE,"P&amp;I Data"}</definedName>
    <definedName name="L" localSheetId="19" hidden="1">{"PI_Data",#N/A,TRUE,"P&amp;I Data"}</definedName>
    <definedName name="L2X" localSheetId="2" hidden="1">{"PI_Data",#N/A,TRUE,"P&amp;I Data"}</definedName>
    <definedName name="L2X" localSheetId="3" hidden="1">{"PI_Data",#N/A,TRUE,"P&amp;I Data"}</definedName>
    <definedName name="L2X" localSheetId="4" hidden="1">{"PI_Data",#N/A,TRUE,"P&amp;I Data"}</definedName>
    <definedName name="L2X" localSheetId="5" hidden="1">{"PI_Data",#N/A,TRUE,"P&amp;I Data"}</definedName>
    <definedName name="L2X" localSheetId="7" hidden="1">{"PI_Data",#N/A,TRUE,"P&amp;I Data"}</definedName>
    <definedName name="L2X" localSheetId="8" hidden="1">{"PI_Data",#N/A,TRUE,"P&amp;I Data"}</definedName>
    <definedName name="L2X" localSheetId="12" hidden="1">{"PI_Data",#N/A,TRUE,"P&amp;I Data"}</definedName>
    <definedName name="L2X" localSheetId="13" hidden="1">{"PI_Data",#N/A,TRUE,"P&amp;I Data"}</definedName>
    <definedName name="L2X" localSheetId="9" hidden="1">{"PI_Data",#N/A,TRUE,"P&amp;I Data"}</definedName>
    <definedName name="L2X" localSheetId="10" hidden="1">{"PI_Data",#N/A,TRUE,"P&amp;I Data"}</definedName>
    <definedName name="L2X" localSheetId="11" hidden="1">{"PI_Data",#N/A,TRUE,"P&amp;I Data"}</definedName>
    <definedName name="L2X" localSheetId="14" hidden="1">{"PI_Data",#N/A,TRUE,"P&amp;I Data"}</definedName>
    <definedName name="L2X" localSheetId="15" hidden="1">{"PI_Data",#N/A,TRUE,"P&amp;I Data"}</definedName>
    <definedName name="L2X" localSheetId="16" hidden="1">{"PI_Data",#N/A,TRUE,"P&amp;I Data"}</definedName>
    <definedName name="L2X" localSheetId="17" hidden="1">{"PI_Data",#N/A,TRUE,"P&amp;I Data"}</definedName>
    <definedName name="L2X" localSheetId="18" hidden="1">{"PI_Data",#N/A,TRUE,"P&amp;I Data"}</definedName>
    <definedName name="L2X" localSheetId="19" hidden="1">{"PI_Data",#N/A,TRUE,"P&amp;I Data"}</definedName>
    <definedName name="L2X" hidden="1">{"PI_Data",#N/A,TRUE,"P&amp;I Data"}</definedName>
    <definedName name="leaders" localSheetId="2" hidden="1">{#N/A,#N/A,FALSE,"Sum6 (1)"}</definedName>
    <definedName name="leaders" localSheetId="3" hidden="1">{#N/A,#N/A,FALSE,"Sum6 (1)"}</definedName>
    <definedName name="leaders" localSheetId="4" hidden="1">{#N/A,#N/A,FALSE,"Sum6 (1)"}</definedName>
    <definedName name="leaders" localSheetId="5" hidden="1">{#N/A,#N/A,FALSE,"Sum6 (1)"}</definedName>
    <definedName name="leaders" localSheetId="7" hidden="1">{#N/A,#N/A,FALSE,"Sum6 (1)"}</definedName>
    <definedName name="leaders" localSheetId="8" hidden="1">{#N/A,#N/A,FALSE,"Sum6 (1)"}</definedName>
    <definedName name="leaders" localSheetId="12" hidden="1">{#N/A,#N/A,FALSE,"Sum6 (1)"}</definedName>
    <definedName name="leaders" localSheetId="13" hidden="1">{#N/A,#N/A,FALSE,"Sum6 (1)"}</definedName>
    <definedName name="leaders" localSheetId="9" hidden="1">{#N/A,#N/A,FALSE,"Sum6 (1)"}</definedName>
    <definedName name="leaders" localSheetId="10" hidden="1">{#N/A,#N/A,FALSE,"Sum6 (1)"}</definedName>
    <definedName name="leaders" localSheetId="11" hidden="1">{#N/A,#N/A,FALSE,"Sum6 (1)"}</definedName>
    <definedName name="leaders" localSheetId="14" hidden="1">{#N/A,#N/A,FALSE,"Sum6 (1)"}</definedName>
    <definedName name="leaders" localSheetId="15" hidden="1">{#N/A,#N/A,FALSE,"Sum6 (1)"}</definedName>
    <definedName name="leaders" localSheetId="16" hidden="1">{#N/A,#N/A,FALSE,"Sum6 (1)"}</definedName>
    <definedName name="leaders" localSheetId="17" hidden="1">{#N/A,#N/A,FALSE,"Sum6 (1)"}</definedName>
    <definedName name="leaders" localSheetId="18" hidden="1">{#N/A,#N/A,FALSE,"Sum6 (1)"}</definedName>
    <definedName name="leaders" localSheetId="19" hidden="1">{#N/A,#N/A,FALSE,"Sum6 (1)"}</definedName>
    <definedName name="leaders" hidden="1">{#N/A,#N/A,FALSE,"Sum6 (1)"}</definedName>
    <definedName name="leroy" localSheetId="2" hidden="1">{#N/A,#N/A,TRUE,"Task Status";#N/A,#N/A,TRUE,"Document Status";#N/A,#N/A,TRUE,"Percent Complete";#N/A,#N/A,TRUE,"Manhour Sum"}</definedName>
    <definedName name="leroy" localSheetId="3" hidden="1">{#N/A,#N/A,TRUE,"Task Status";#N/A,#N/A,TRUE,"Document Status";#N/A,#N/A,TRUE,"Percent Complete";#N/A,#N/A,TRUE,"Manhour Sum"}</definedName>
    <definedName name="leroy" localSheetId="4" hidden="1">{#N/A,#N/A,TRUE,"Task Status";#N/A,#N/A,TRUE,"Document Status";#N/A,#N/A,TRUE,"Percent Complete";#N/A,#N/A,TRUE,"Manhour Sum"}</definedName>
    <definedName name="leroy" localSheetId="5" hidden="1">{#N/A,#N/A,TRUE,"Task Status";#N/A,#N/A,TRUE,"Document Status";#N/A,#N/A,TRUE,"Percent Complete";#N/A,#N/A,TRUE,"Manhour Sum"}</definedName>
    <definedName name="leroy" localSheetId="7" hidden="1">{#N/A,#N/A,TRUE,"Task Status";#N/A,#N/A,TRUE,"Document Status";#N/A,#N/A,TRUE,"Percent Complete";#N/A,#N/A,TRUE,"Manhour Sum"}</definedName>
    <definedName name="leroy" localSheetId="8" hidden="1">{#N/A,#N/A,TRUE,"Task Status";#N/A,#N/A,TRUE,"Document Status";#N/A,#N/A,TRUE,"Percent Complete";#N/A,#N/A,TRUE,"Manhour Sum"}</definedName>
    <definedName name="leroy" localSheetId="12" hidden="1">{#N/A,#N/A,TRUE,"Task Status";#N/A,#N/A,TRUE,"Document Status";#N/A,#N/A,TRUE,"Percent Complete";#N/A,#N/A,TRUE,"Manhour Sum"}</definedName>
    <definedName name="leroy" localSheetId="13" hidden="1">{#N/A,#N/A,TRUE,"Task Status";#N/A,#N/A,TRUE,"Document Status";#N/A,#N/A,TRUE,"Percent Complete";#N/A,#N/A,TRUE,"Manhour Sum"}</definedName>
    <definedName name="leroy" localSheetId="9" hidden="1">{#N/A,#N/A,TRUE,"Task Status";#N/A,#N/A,TRUE,"Document Status";#N/A,#N/A,TRUE,"Percent Complete";#N/A,#N/A,TRUE,"Manhour Sum"}</definedName>
    <definedName name="leroy" localSheetId="10" hidden="1">{#N/A,#N/A,TRUE,"Task Status";#N/A,#N/A,TRUE,"Document Status";#N/A,#N/A,TRUE,"Percent Complete";#N/A,#N/A,TRUE,"Manhour Sum"}</definedName>
    <definedName name="leroy" localSheetId="11" hidden="1">{#N/A,#N/A,TRUE,"Task Status";#N/A,#N/A,TRUE,"Document Status";#N/A,#N/A,TRUE,"Percent Complete";#N/A,#N/A,TRUE,"Manhour Sum"}</definedName>
    <definedName name="leroy" localSheetId="14" hidden="1">{#N/A,#N/A,TRUE,"Task Status";#N/A,#N/A,TRUE,"Document Status";#N/A,#N/A,TRUE,"Percent Complete";#N/A,#N/A,TRUE,"Manhour Sum"}</definedName>
    <definedName name="leroy" localSheetId="15" hidden="1">{#N/A,#N/A,TRUE,"Task Status";#N/A,#N/A,TRUE,"Document Status";#N/A,#N/A,TRUE,"Percent Complete";#N/A,#N/A,TRUE,"Manhour Sum"}</definedName>
    <definedName name="leroy" localSheetId="16" hidden="1">{#N/A,#N/A,TRUE,"Task Status";#N/A,#N/A,TRUE,"Document Status";#N/A,#N/A,TRUE,"Percent Complete";#N/A,#N/A,TRUE,"Manhour Sum"}</definedName>
    <definedName name="leroy" localSheetId="17" hidden="1">{#N/A,#N/A,TRUE,"Task Status";#N/A,#N/A,TRUE,"Document Status";#N/A,#N/A,TRUE,"Percent Complete";#N/A,#N/A,TRUE,"Manhour Sum"}</definedName>
    <definedName name="leroy" localSheetId="18" hidden="1">{#N/A,#N/A,TRUE,"Task Status";#N/A,#N/A,TRUE,"Document Status";#N/A,#N/A,TRUE,"Percent Complete";#N/A,#N/A,TRUE,"Manhour Sum"}</definedName>
    <definedName name="leroy" localSheetId="19" hidden="1">{#N/A,#N/A,TRUE,"Task Status";#N/A,#N/A,TRUE,"Document Status";#N/A,#N/A,TRUE,"Percent Complete";#N/A,#N/A,TRUE,"Manhour Sum"}</definedName>
    <definedName name="leroy" hidden="1">{#N/A,#N/A,TRUE,"Task Status";#N/A,#N/A,TRUE,"Document Status";#N/A,#N/A,TRUE,"Percent Complete";#N/A,#N/A,TRUE,"Manhour Sum"}</definedName>
    <definedName name="LL" localSheetId="2" hidden="1">{"PI_Data",#N/A,TRUE,"P&amp;I Data"}</definedName>
    <definedName name="LL" localSheetId="3" hidden="1">{"PI_Data",#N/A,TRUE,"P&amp;I Data"}</definedName>
    <definedName name="LL" localSheetId="4" hidden="1">{"PI_Data",#N/A,TRUE,"P&amp;I Data"}</definedName>
    <definedName name="LL" localSheetId="5" hidden="1">{"PI_Data",#N/A,TRUE,"P&amp;I Data"}</definedName>
    <definedName name="LL" localSheetId="7" hidden="1">{"PI_Data",#N/A,TRUE,"P&amp;I Data"}</definedName>
    <definedName name="LL" localSheetId="8" hidden="1">{"PI_Data",#N/A,TRUE,"P&amp;I Data"}</definedName>
    <definedName name="LL" localSheetId="12" hidden="1">{"PI_Data",#N/A,TRUE,"P&amp;I Data"}</definedName>
    <definedName name="LL" localSheetId="13" hidden="1">{"PI_Data",#N/A,TRUE,"P&amp;I Data"}</definedName>
    <definedName name="LL" localSheetId="9" hidden="1">{"PI_Data",#N/A,TRUE,"P&amp;I Data"}</definedName>
    <definedName name="LL" localSheetId="10" hidden="1">{"PI_Data",#N/A,TRUE,"P&amp;I Data"}</definedName>
    <definedName name="LL" localSheetId="11" hidden="1">{"PI_Data",#N/A,TRUE,"P&amp;I Data"}</definedName>
    <definedName name="LL" localSheetId="14" hidden="1">{"PI_Data",#N/A,TRUE,"P&amp;I Data"}</definedName>
    <definedName name="LL" localSheetId="15" hidden="1">{"PI_Data",#N/A,TRUE,"P&amp;I Data"}</definedName>
    <definedName name="LL" localSheetId="16" hidden="1">{"PI_Data",#N/A,TRUE,"P&amp;I Data"}</definedName>
    <definedName name="LL" localSheetId="17" hidden="1">{"PI_Data",#N/A,TRUE,"P&amp;I Data"}</definedName>
    <definedName name="LL" localSheetId="18" hidden="1">{"PI_Data",#N/A,TRUE,"P&amp;I Data"}</definedName>
    <definedName name="LL" localSheetId="19" hidden="1">{"PI_Data",#N/A,TRUE,"P&amp;I Data"}</definedName>
    <definedName name="LL" hidden="1">{"PI_Data",#N/A,TRUE,"P&amp;I Data"}</definedName>
    <definedName name="m" localSheetId="2" hidden="1">{"PI_Data",#N/A,TRUE,"P&amp;I Data"}</definedName>
    <definedName name="m" localSheetId="3" hidden="1">{"PI_Data",#N/A,TRUE,"P&amp;I Data"}</definedName>
    <definedName name="m" localSheetId="4" hidden="1">{"PI_Data",#N/A,TRUE,"P&amp;I Data"}</definedName>
    <definedName name="m" localSheetId="5" hidden="1">{"PI_Data",#N/A,TRUE,"P&amp;I Data"}</definedName>
    <definedName name="m" localSheetId="8" hidden="1">{"PI_Data",#N/A,TRUE,"P&amp;I Data"}</definedName>
    <definedName name="m" localSheetId="12" hidden="1">{"PI_Data",#N/A,TRUE,"P&amp;I Data"}</definedName>
    <definedName name="m" localSheetId="13" hidden="1">{"PI_Data",#N/A,TRUE,"P&amp;I Data"}</definedName>
    <definedName name="m" localSheetId="9" hidden="1">{"PI_Data",#N/A,TRUE,"P&amp;I Data"}</definedName>
    <definedName name="m" localSheetId="10" hidden="1">{"PI_Data",#N/A,TRUE,"P&amp;I Data"}</definedName>
    <definedName name="m" localSheetId="11" hidden="1">{"PI_Data",#N/A,TRUE,"P&amp;I Data"}</definedName>
    <definedName name="m" localSheetId="14" hidden="1">{"PI_Data",#N/A,TRUE,"P&amp;I Data"}</definedName>
    <definedName name="m" localSheetId="15" hidden="1">{"PI_Data",#N/A,TRUE,"P&amp;I Data"}</definedName>
    <definedName name="m" localSheetId="16" hidden="1">{"PI_Data",#N/A,TRUE,"P&amp;I Data"}</definedName>
    <definedName name="m" localSheetId="17" hidden="1">{"PI_Data",#N/A,TRUE,"P&amp;I Data"}</definedName>
    <definedName name="m" localSheetId="18" hidden="1">{"PI_Data",#N/A,TRUE,"P&amp;I Data"}</definedName>
    <definedName name="m" localSheetId="19" hidden="1">{"PI_Data",#N/A,TRUE,"P&amp;I Data"}</definedName>
    <definedName name="M2X" localSheetId="2" hidden="1">{"PI_Data",#N/A,TRUE,"P&amp;I Data"}</definedName>
    <definedName name="M2X" localSheetId="3" hidden="1">{"PI_Data",#N/A,TRUE,"P&amp;I Data"}</definedName>
    <definedName name="M2X" localSheetId="4" hidden="1">{"PI_Data",#N/A,TRUE,"P&amp;I Data"}</definedName>
    <definedName name="M2X" localSheetId="5" hidden="1">{"PI_Data",#N/A,TRUE,"P&amp;I Data"}</definedName>
    <definedName name="M2X" localSheetId="7" hidden="1">{"PI_Data",#N/A,TRUE,"P&amp;I Data"}</definedName>
    <definedName name="M2X" localSheetId="8" hidden="1">{"PI_Data",#N/A,TRUE,"P&amp;I Data"}</definedName>
    <definedName name="M2X" localSheetId="12" hidden="1">{"PI_Data",#N/A,TRUE,"P&amp;I Data"}</definedName>
    <definedName name="M2X" localSheetId="13" hidden="1">{"PI_Data",#N/A,TRUE,"P&amp;I Data"}</definedName>
    <definedName name="M2X" localSheetId="9" hidden="1">{"PI_Data",#N/A,TRUE,"P&amp;I Data"}</definedName>
    <definedName name="M2X" localSheetId="10" hidden="1">{"PI_Data",#N/A,TRUE,"P&amp;I Data"}</definedName>
    <definedName name="M2X" localSheetId="11" hidden="1">{"PI_Data",#N/A,TRUE,"P&amp;I Data"}</definedName>
    <definedName name="M2X" localSheetId="14" hidden="1">{"PI_Data",#N/A,TRUE,"P&amp;I Data"}</definedName>
    <definedName name="M2X" localSheetId="15" hidden="1">{"PI_Data",#N/A,TRUE,"P&amp;I Data"}</definedName>
    <definedName name="M2X" localSheetId="16" hidden="1">{"PI_Data",#N/A,TRUE,"P&amp;I Data"}</definedName>
    <definedName name="M2X" localSheetId="17" hidden="1">{"PI_Data",#N/A,TRUE,"P&amp;I Data"}</definedName>
    <definedName name="M2X" localSheetId="18" hidden="1">{"PI_Data",#N/A,TRUE,"P&amp;I Data"}</definedName>
    <definedName name="M2X" localSheetId="19" hidden="1">{"PI_Data",#N/A,TRUE,"P&amp;I Data"}</definedName>
    <definedName name="M2X" hidden="1">{"PI_Data",#N/A,TRUE,"P&amp;I Data"}</definedName>
    <definedName name="m56im" localSheetId="7" hidden="1">{"PI_Data",#N/A,TRUE,"P&amp;I Data"}</definedName>
    <definedName name="m56im" hidden="1">{"PI_Data",#N/A,TRUE,"P&amp;I Data"}</definedName>
    <definedName name="m65865m8" localSheetId="7" hidden="1">{"PI_Data",#N/A,TRUE,"P&amp;I Data"}</definedName>
    <definedName name="m65865m8" hidden="1">{"PI_Data",#N/A,TRUE,"P&amp;I Data"}</definedName>
    <definedName name="m6mw6um" localSheetId="7" hidden="1">{"PI_Data",#N/A,TRUE,"P&amp;I Data"}</definedName>
    <definedName name="m6mw6um" hidden="1">{"PI_Data",#N/A,TRUE,"P&amp;I Data"}</definedName>
    <definedName name="m8w58m" localSheetId="7"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m8w58m"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May" localSheetId="2" hidden="1">{#N/A,#N/A,FALSE,"CTC Summary - EOY";#N/A,#N/A,FALSE,"CTC Summary - Wtavg"}</definedName>
    <definedName name="May" localSheetId="3" hidden="1">{#N/A,#N/A,FALSE,"CTC Summary - EOY";#N/A,#N/A,FALSE,"CTC Summary - Wtavg"}</definedName>
    <definedName name="May" localSheetId="4" hidden="1">{#N/A,#N/A,FALSE,"CTC Summary - EOY";#N/A,#N/A,FALSE,"CTC Summary - Wtavg"}</definedName>
    <definedName name="May" localSheetId="5" hidden="1">{#N/A,#N/A,FALSE,"CTC Summary - EOY";#N/A,#N/A,FALSE,"CTC Summary - Wtavg"}</definedName>
    <definedName name="May" localSheetId="7" hidden="1">{#N/A,#N/A,FALSE,"CTC Summary - EOY";#N/A,#N/A,FALSE,"CTC Summary - Wtavg"}</definedName>
    <definedName name="May" localSheetId="8" hidden="1">{#N/A,#N/A,FALSE,"CTC Summary - EOY";#N/A,#N/A,FALSE,"CTC Summary - Wtavg"}</definedName>
    <definedName name="May" localSheetId="12" hidden="1">{#N/A,#N/A,FALSE,"CTC Summary - EOY";#N/A,#N/A,FALSE,"CTC Summary - Wtavg"}</definedName>
    <definedName name="May" localSheetId="13" hidden="1">{#N/A,#N/A,FALSE,"CTC Summary - EOY";#N/A,#N/A,FALSE,"CTC Summary - Wtavg"}</definedName>
    <definedName name="May" localSheetId="9" hidden="1">{#N/A,#N/A,FALSE,"CTC Summary - EOY";#N/A,#N/A,FALSE,"CTC Summary - Wtavg"}</definedName>
    <definedName name="May" localSheetId="10" hidden="1">{#N/A,#N/A,FALSE,"CTC Summary - EOY";#N/A,#N/A,FALSE,"CTC Summary - Wtavg"}</definedName>
    <definedName name="May" localSheetId="11" hidden="1">{#N/A,#N/A,FALSE,"CTC Summary - EOY";#N/A,#N/A,FALSE,"CTC Summary - Wtavg"}</definedName>
    <definedName name="May" localSheetId="14" hidden="1">{#N/A,#N/A,FALSE,"CTC Summary - EOY";#N/A,#N/A,FALSE,"CTC Summary - Wtavg"}</definedName>
    <definedName name="May" localSheetId="15" hidden="1">{#N/A,#N/A,FALSE,"CTC Summary - EOY";#N/A,#N/A,FALSE,"CTC Summary - Wtavg"}</definedName>
    <definedName name="May" localSheetId="16" hidden="1">{#N/A,#N/A,FALSE,"CTC Summary - EOY";#N/A,#N/A,FALSE,"CTC Summary - Wtavg"}</definedName>
    <definedName name="May" localSheetId="17" hidden="1">{#N/A,#N/A,FALSE,"CTC Summary - EOY";#N/A,#N/A,FALSE,"CTC Summary - Wtavg"}</definedName>
    <definedName name="May" localSheetId="18" hidden="1">{#N/A,#N/A,FALSE,"CTC Summary - EOY";#N/A,#N/A,FALSE,"CTC Summary - Wtavg"}</definedName>
    <definedName name="May" localSheetId="19" hidden="1">{#N/A,#N/A,FALSE,"CTC Summary - EOY";#N/A,#N/A,FALSE,"CTC Summary - Wtavg"}</definedName>
    <definedName name="May" hidden="1">{#N/A,#N/A,FALSE,"CTC Summary - EOY";#N/A,#N/A,FALSE,"CTC Summary - Wtavg"}</definedName>
    <definedName name="May_1" localSheetId="2" hidden="1">{#N/A,#N/A,FALSE,"CTC Summary - EOY";#N/A,#N/A,FALSE,"CTC Summary - Wtavg"}</definedName>
    <definedName name="May_1" localSheetId="3" hidden="1">{#N/A,#N/A,FALSE,"CTC Summary - EOY";#N/A,#N/A,FALSE,"CTC Summary - Wtavg"}</definedName>
    <definedName name="May_1" localSheetId="4" hidden="1">{#N/A,#N/A,FALSE,"CTC Summary - EOY";#N/A,#N/A,FALSE,"CTC Summary - Wtavg"}</definedName>
    <definedName name="May_1" localSheetId="5" hidden="1">{#N/A,#N/A,FALSE,"CTC Summary - EOY";#N/A,#N/A,FALSE,"CTC Summary - Wtavg"}</definedName>
    <definedName name="May_1" localSheetId="7" hidden="1">{#N/A,#N/A,FALSE,"CTC Summary - EOY";#N/A,#N/A,FALSE,"CTC Summary - Wtavg"}</definedName>
    <definedName name="May_1" localSheetId="8" hidden="1">{#N/A,#N/A,FALSE,"CTC Summary - EOY";#N/A,#N/A,FALSE,"CTC Summary - Wtavg"}</definedName>
    <definedName name="May_1" localSheetId="12" hidden="1">{#N/A,#N/A,FALSE,"CTC Summary - EOY";#N/A,#N/A,FALSE,"CTC Summary - Wtavg"}</definedName>
    <definedName name="May_1" localSheetId="13" hidden="1">{#N/A,#N/A,FALSE,"CTC Summary - EOY";#N/A,#N/A,FALSE,"CTC Summary - Wtavg"}</definedName>
    <definedName name="May_1" localSheetId="9" hidden="1">{#N/A,#N/A,FALSE,"CTC Summary - EOY";#N/A,#N/A,FALSE,"CTC Summary - Wtavg"}</definedName>
    <definedName name="May_1" localSheetId="10" hidden="1">{#N/A,#N/A,FALSE,"CTC Summary - EOY";#N/A,#N/A,FALSE,"CTC Summary - Wtavg"}</definedName>
    <definedName name="May_1" localSheetId="11" hidden="1">{#N/A,#N/A,FALSE,"CTC Summary - EOY";#N/A,#N/A,FALSE,"CTC Summary - Wtavg"}</definedName>
    <definedName name="May_1" localSheetId="14" hidden="1">{#N/A,#N/A,FALSE,"CTC Summary - EOY";#N/A,#N/A,FALSE,"CTC Summary - Wtavg"}</definedName>
    <definedName name="May_1" localSheetId="15" hidden="1">{#N/A,#N/A,FALSE,"CTC Summary - EOY";#N/A,#N/A,FALSE,"CTC Summary - Wtavg"}</definedName>
    <definedName name="May_1" localSheetId="16" hidden="1">{#N/A,#N/A,FALSE,"CTC Summary - EOY";#N/A,#N/A,FALSE,"CTC Summary - Wtavg"}</definedName>
    <definedName name="May_1" localSheetId="17" hidden="1">{#N/A,#N/A,FALSE,"CTC Summary - EOY";#N/A,#N/A,FALSE,"CTC Summary - Wtavg"}</definedName>
    <definedName name="May_1" localSheetId="18" hidden="1">{#N/A,#N/A,FALSE,"CTC Summary - EOY";#N/A,#N/A,FALSE,"CTC Summary - Wtavg"}</definedName>
    <definedName name="May_1" localSheetId="19" hidden="1">{#N/A,#N/A,FALSE,"CTC Summary - EOY";#N/A,#N/A,FALSE,"CTC Summary - Wtavg"}</definedName>
    <definedName name="May_1" hidden="1">{#N/A,#N/A,FALSE,"CTC Summary - EOY";#N/A,#N/A,FALSE,"CTC Summary - Wtavg"}</definedName>
    <definedName name="May_2" localSheetId="2" hidden="1">{#N/A,#N/A,FALSE,"CTC Summary - EOY";#N/A,#N/A,FALSE,"CTC Summary - Wtavg"}</definedName>
    <definedName name="May_2" localSheetId="3" hidden="1">{#N/A,#N/A,FALSE,"CTC Summary - EOY";#N/A,#N/A,FALSE,"CTC Summary - Wtavg"}</definedName>
    <definedName name="May_2" localSheetId="4" hidden="1">{#N/A,#N/A,FALSE,"CTC Summary - EOY";#N/A,#N/A,FALSE,"CTC Summary - Wtavg"}</definedName>
    <definedName name="May_2" localSheetId="5" hidden="1">{#N/A,#N/A,FALSE,"CTC Summary - EOY";#N/A,#N/A,FALSE,"CTC Summary - Wtavg"}</definedName>
    <definedName name="May_2" localSheetId="7" hidden="1">{#N/A,#N/A,FALSE,"CTC Summary - EOY";#N/A,#N/A,FALSE,"CTC Summary - Wtavg"}</definedName>
    <definedName name="May_2" localSheetId="8" hidden="1">{#N/A,#N/A,FALSE,"CTC Summary - EOY";#N/A,#N/A,FALSE,"CTC Summary - Wtavg"}</definedName>
    <definedName name="May_2" localSheetId="12" hidden="1">{#N/A,#N/A,FALSE,"CTC Summary - EOY";#N/A,#N/A,FALSE,"CTC Summary - Wtavg"}</definedName>
    <definedName name="May_2" localSheetId="13" hidden="1">{#N/A,#N/A,FALSE,"CTC Summary - EOY";#N/A,#N/A,FALSE,"CTC Summary - Wtavg"}</definedName>
    <definedName name="May_2" localSheetId="9" hidden="1">{#N/A,#N/A,FALSE,"CTC Summary - EOY";#N/A,#N/A,FALSE,"CTC Summary - Wtavg"}</definedName>
    <definedName name="May_2" localSheetId="10" hidden="1">{#N/A,#N/A,FALSE,"CTC Summary - EOY";#N/A,#N/A,FALSE,"CTC Summary - Wtavg"}</definedName>
    <definedName name="May_2" localSheetId="11" hidden="1">{#N/A,#N/A,FALSE,"CTC Summary - EOY";#N/A,#N/A,FALSE,"CTC Summary - Wtavg"}</definedName>
    <definedName name="May_2" localSheetId="14" hidden="1">{#N/A,#N/A,FALSE,"CTC Summary - EOY";#N/A,#N/A,FALSE,"CTC Summary - Wtavg"}</definedName>
    <definedName name="May_2" localSheetId="15" hidden="1">{#N/A,#N/A,FALSE,"CTC Summary - EOY";#N/A,#N/A,FALSE,"CTC Summary - Wtavg"}</definedName>
    <definedName name="May_2" localSheetId="16" hidden="1">{#N/A,#N/A,FALSE,"CTC Summary - EOY";#N/A,#N/A,FALSE,"CTC Summary - Wtavg"}</definedName>
    <definedName name="May_2" localSheetId="17" hidden="1">{#N/A,#N/A,FALSE,"CTC Summary - EOY";#N/A,#N/A,FALSE,"CTC Summary - Wtavg"}</definedName>
    <definedName name="May_2" localSheetId="18" hidden="1">{#N/A,#N/A,FALSE,"CTC Summary - EOY";#N/A,#N/A,FALSE,"CTC Summary - Wtavg"}</definedName>
    <definedName name="May_2" localSheetId="19" hidden="1">{#N/A,#N/A,FALSE,"CTC Summary - EOY";#N/A,#N/A,FALSE,"CTC Summary - Wtavg"}</definedName>
    <definedName name="May_2" hidden="1">{#N/A,#N/A,FALSE,"CTC Summary - EOY";#N/A,#N/A,FALSE,"CTC Summary - Wtavg"}</definedName>
    <definedName name="May_3" localSheetId="2" hidden="1">{#N/A,#N/A,FALSE,"CTC Summary - EOY";#N/A,#N/A,FALSE,"CTC Summary - Wtavg"}</definedName>
    <definedName name="May_3" localSheetId="3" hidden="1">{#N/A,#N/A,FALSE,"CTC Summary - EOY";#N/A,#N/A,FALSE,"CTC Summary - Wtavg"}</definedName>
    <definedName name="May_3" localSheetId="4" hidden="1">{#N/A,#N/A,FALSE,"CTC Summary - EOY";#N/A,#N/A,FALSE,"CTC Summary - Wtavg"}</definedName>
    <definedName name="May_3" localSheetId="5" hidden="1">{#N/A,#N/A,FALSE,"CTC Summary - EOY";#N/A,#N/A,FALSE,"CTC Summary - Wtavg"}</definedName>
    <definedName name="May_3" localSheetId="7" hidden="1">{#N/A,#N/A,FALSE,"CTC Summary - EOY";#N/A,#N/A,FALSE,"CTC Summary - Wtavg"}</definedName>
    <definedName name="May_3" localSheetId="8" hidden="1">{#N/A,#N/A,FALSE,"CTC Summary - EOY";#N/A,#N/A,FALSE,"CTC Summary - Wtavg"}</definedName>
    <definedName name="May_3" localSheetId="12" hidden="1">{#N/A,#N/A,FALSE,"CTC Summary - EOY";#N/A,#N/A,FALSE,"CTC Summary - Wtavg"}</definedName>
    <definedName name="May_3" localSheetId="13" hidden="1">{#N/A,#N/A,FALSE,"CTC Summary - EOY";#N/A,#N/A,FALSE,"CTC Summary - Wtavg"}</definedName>
    <definedName name="May_3" localSheetId="9" hidden="1">{#N/A,#N/A,FALSE,"CTC Summary - EOY";#N/A,#N/A,FALSE,"CTC Summary - Wtavg"}</definedName>
    <definedName name="May_3" localSheetId="10" hidden="1">{#N/A,#N/A,FALSE,"CTC Summary - EOY";#N/A,#N/A,FALSE,"CTC Summary - Wtavg"}</definedName>
    <definedName name="May_3" localSheetId="11" hidden="1">{#N/A,#N/A,FALSE,"CTC Summary - EOY";#N/A,#N/A,FALSE,"CTC Summary - Wtavg"}</definedName>
    <definedName name="May_3" localSheetId="14" hidden="1">{#N/A,#N/A,FALSE,"CTC Summary - EOY";#N/A,#N/A,FALSE,"CTC Summary - Wtavg"}</definedName>
    <definedName name="May_3" localSheetId="15" hidden="1">{#N/A,#N/A,FALSE,"CTC Summary - EOY";#N/A,#N/A,FALSE,"CTC Summary - Wtavg"}</definedName>
    <definedName name="May_3" localSheetId="16" hidden="1">{#N/A,#N/A,FALSE,"CTC Summary - EOY";#N/A,#N/A,FALSE,"CTC Summary - Wtavg"}</definedName>
    <definedName name="May_3" localSheetId="17" hidden="1">{#N/A,#N/A,FALSE,"CTC Summary - EOY";#N/A,#N/A,FALSE,"CTC Summary - Wtavg"}</definedName>
    <definedName name="May_3" localSheetId="18" hidden="1">{#N/A,#N/A,FALSE,"CTC Summary - EOY";#N/A,#N/A,FALSE,"CTC Summary - Wtavg"}</definedName>
    <definedName name="May_3" localSheetId="19" hidden="1">{#N/A,#N/A,FALSE,"CTC Summary - EOY";#N/A,#N/A,FALSE,"CTC Summary - Wtavg"}</definedName>
    <definedName name="May_3" hidden="1">{#N/A,#N/A,FALSE,"CTC Summary - EOY";#N/A,#N/A,FALSE,"CTC Summary - Wtavg"}</definedName>
    <definedName name="me" localSheetId="7" hidden="1">{"PI_Data",#N/A,TRUE,"P&amp;I Data"}</definedName>
    <definedName name="me" hidden="1">{"PI_Data",#N/A,TRUE,"P&amp;I Data"}</definedName>
    <definedName name="MEWarning" hidden="1">1</definedName>
    <definedName name="mi" localSheetId="7" hidden="1">{"PI_Data",#N/A,TRUE,"P&amp;I Data"}</definedName>
    <definedName name="mi" hidden="1">{"PI_Data",#N/A,TRUE,"P&amp;I Data"}</definedName>
    <definedName name="miiw" localSheetId="7" hidden="1">{#N/A,#N/A,FALSE,"Dist Rev at PR ";#N/A,#N/A,FALSE,"Spec";#N/A,#N/A,FALSE,"Res";#N/A,#N/A,FALSE,"Small L&amp;P";#N/A,#N/A,FALSE,"Medium L&amp;P";#N/A,#N/A,FALSE,"E-19";#N/A,#N/A,FALSE,"E-20";#N/A,#N/A,FALSE,"Strtlts &amp; Standby";#N/A,#N/A,FALSE,"A-RTP";#N/A,#N/A,FALSE,"2003mixeduse"}</definedName>
    <definedName name="miiw" hidden="1">{#N/A,#N/A,FALSE,"Dist Rev at PR ";#N/A,#N/A,FALSE,"Spec";#N/A,#N/A,FALSE,"Res";#N/A,#N/A,FALSE,"Small L&amp;P";#N/A,#N/A,FALSE,"Medium L&amp;P";#N/A,#N/A,FALSE,"E-19";#N/A,#N/A,FALSE,"E-20";#N/A,#N/A,FALSE,"Strtlts &amp; Standby";#N/A,#N/A,FALSE,"A-RTP";#N/A,#N/A,FALSE,"2003mixeduse"}</definedName>
    <definedName name="mitmi" localSheetId="7" hidden="1">{"Summary","1",FALSE,"Summary"}</definedName>
    <definedName name="mitmi" hidden="1">{"Summary","1",FALSE,"Summary"}</definedName>
    <definedName name="MM" hidden="1">#N/A</definedName>
    <definedName name="mn" localSheetId="7" hidden="1">{#N/A,#N/A,FALSE,"CTC Summary - EOY";#N/A,#N/A,FALSE,"CTC Summary - Wtavg"}</definedName>
    <definedName name="mn" hidden="1">{#N/A,#N/A,FALSE,"CTC Summary - EOY";#N/A,#N/A,FALSE,"CTC Summary - Wtavg"}</definedName>
    <definedName name="muw" localSheetId="7" hidden="1">{#N/A,#N/A,FALSE,"Summary";#N/A,#N/A,FALSE,"Tariff G-CSP &amp; G-SUR";#N/A,#N/A,FALSE,"Amortization Calculations";#N/A,#N/A,FALSE,"Contracted Volumes";#N/A,#N/A,FALSE,"Reservation"}</definedName>
    <definedName name="muw" hidden="1">{#N/A,#N/A,FALSE,"Summary";#N/A,#N/A,FALSE,"Tariff G-CSP &amp; G-SUR";#N/A,#N/A,FALSE,"Amortization Calculations";#N/A,#N/A,FALSE,"Contracted Volumes";#N/A,#N/A,FALSE,"Reservation"}</definedName>
    <definedName name="mwmu" localSheetId="7" hidden="1">{"PI_Data",#N/A,TRUE,"P&amp;I Data"}</definedName>
    <definedName name="mwmu" hidden="1">{"PI_Data",#N/A,TRUE,"P&amp;I Data"}</definedName>
    <definedName name="n" localSheetId="7" hidden="1">{#N/A,#N/A,FALSE,"Inputs And Assumptions";#N/A,#N/A,FALSE,"Revenue Allocation";#N/A,#N/A,FALSE,"RSP Surch Allocations";#N/A,#N/A,FALSE,"Generation Calculations";#N/A,#N/A,FALSE,"Test Year 2001 Sales and Revs."}</definedName>
    <definedName name="n" hidden="1">{#N/A,#N/A,FALSE,"Inputs And Assumptions";#N/A,#N/A,FALSE,"Revenue Allocation";#N/A,#N/A,FALSE,"RSP Surch Allocations";#N/A,#N/A,FALSE,"Generation Calculations";#N/A,#N/A,FALSE,"Test Year 2001 Sales and Revs."}</definedName>
    <definedName name="n3n" localSheetId="7" hidden="1">{#VALUE!,#N/A,FALSE,0;#N/A,#N/A,FALSE,0}</definedName>
    <definedName name="n3n" hidden="1">{#VALUE!,#N/A,FALSE,0;#N/A,#N/A,FALSE,0}</definedName>
    <definedName name="n547w4754" localSheetId="7" hidden="1">{"PI_Data",#N/A,TRUE,"P&amp;I Data"}</definedName>
    <definedName name="n547w4754" hidden="1">{"PI_Data",#N/A,TRUE,"P&amp;I Data"}</definedName>
    <definedName name="n54n7" localSheetId="7" hidden="1">{"PI_Data",#N/A,TRUE,"P&amp;I Data"}</definedName>
    <definedName name="n54n7" hidden="1">{"PI_Data",#N/A,TRUE,"P&amp;I Data"}</definedName>
    <definedName name="n54w547" localSheetId="7" hidden="1">{#N/A,#N/A,FALSE,"ND Rev at Pres Rates";#N/A,#N/A,FALSE,"Res - Unadj";#N/A,#N/A,FALSE,"Small L&amp;P";#N/A,#N/A,FALSE,"Medium L&amp;P";#N/A,#N/A,FALSE,"E-19";#N/A,#N/A,FALSE,"E-20";#N/A,#N/A,FALSE,"A-RTP";#N/A,#N/A,FALSE,"Strtlts &amp; Standby";#N/A,#N/A,FALSE,"AG";#N/A,#N/A,FALSE,"2001mixeduse"}</definedName>
    <definedName name="n54w547" hidden="1">{#N/A,#N/A,FALSE,"ND Rev at Pres Rates";#N/A,#N/A,FALSE,"Res - Unadj";#N/A,#N/A,FALSE,"Small L&amp;P";#N/A,#N/A,FALSE,"Medium L&amp;P";#N/A,#N/A,FALSE,"E-19";#N/A,#N/A,FALSE,"E-20";#N/A,#N/A,FALSE,"A-RTP";#N/A,#N/A,FALSE,"Strtlts &amp; Standby";#N/A,#N/A,FALSE,"AG";#N/A,#N/A,FALSE,"2001mixeduse"}</definedName>
    <definedName name="n5w54" localSheetId="7" hidden="1">{"PI_Data",#N/A,TRUE,"P&amp;I Data"}</definedName>
    <definedName name="n5w54" hidden="1">{"PI_Data",#N/A,TRUE,"P&amp;I Data"}</definedName>
    <definedName name="n6n" localSheetId="7" hidden="1">{#N/A,#N/A,FALSE,"Dist Rev at PR ";#N/A,#N/A,FALSE,"Spec";#N/A,#N/A,FALSE,"Res";#N/A,#N/A,FALSE,"Small L&amp;P";#N/A,#N/A,FALSE,"Medium L&amp;P";#N/A,#N/A,FALSE,"E-19";#N/A,#N/A,FALSE,"E-20";#N/A,#N/A,FALSE,"Strtlts &amp; Standby";#N/A,#N/A,FALSE,"A-RTP";#N/A,#N/A,FALSE,"2003mixeduse"}</definedName>
    <definedName name="n6n" hidden="1">{#N/A,#N/A,FALSE,"Dist Rev at PR ";#N/A,#N/A,FALSE,"Spec";#N/A,#N/A,FALSE,"Res";#N/A,#N/A,FALSE,"Small L&amp;P";#N/A,#N/A,FALSE,"Medium L&amp;P";#N/A,#N/A,FALSE,"E-19";#N/A,#N/A,FALSE,"E-20";#N/A,#N/A,FALSE,"Strtlts &amp; Standby";#N/A,#N/A,FALSE,"A-RTP";#N/A,#N/A,FALSE,"2003mixeduse"}</definedName>
    <definedName name="n74n756856" localSheetId="7" hidden="1">{#N/A,#N/A,FALSE,"AG-1";#N/A,#N/A,FALSE,"AG-R";#N/A,#N/A,FALSE,"AG-V";#N/A,#N/A,FALSE,"AG-4";#N/A,#N/A,FALSE,"AG-5";#N/A,#N/A,FALSE,"AG-6";#N/A,#N/A,FALSE,"AG-7"}</definedName>
    <definedName name="n74n756856" hidden="1">{#N/A,#N/A,FALSE,"AG-1";#N/A,#N/A,FALSE,"AG-R";#N/A,#N/A,FALSE,"AG-V";#N/A,#N/A,FALSE,"AG-4";#N/A,#N/A,FALSE,"AG-5";#N/A,#N/A,FALSE,"AG-6";#N/A,#N/A,FALSE,"AG-7"}</definedName>
    <definedName name="n75w547" localSheetId="7" hidden="1">{#N/A,#N/A,FALSE,"CTC Summary - EOY";#N/A,#N/A,FALSE,"CTC Summary - Wtavg"}</definedName>
    <definedName name="n75w547" hidden="1">{#N/A,#N/A,FALSE,"CTC Summary - EOY";#N/A,#N/A,FALSE,"CTC Summary - Wtavg"}</definedName>
    <definedName name="n7nw" localSheetId="7" hidden="1">{"PI_Data",#N/A,TRUE,"P&amp;I Data"}</definedName>
    <definedName name="n7nw" hidden="1">{"PI_Data",#N/A,TRUE,"P&amp;I Data"}</definedName>
    <definedName name="naeyn" localSheetId="7" hidden="1">{"PI_Data",#N/A,TRUE,"P&amp;I Data"}</definedName>
    <definedName name="naeyn" hidden="1">{"PI_Data",#N/A,TRUE,"P&amp;I Data"}</definedName>
    <definedName name="nb754w" localSheetId="7" hidden="1">{"PI_Data",#N/A,TRUE,"P&amp;I Data"}</definedName>
    <definedName name="nb754w" hidden="1">{"PI_Data",#N/A,TRUE,"P&amp;I Data"}</definedName>
    <definedName name="NCA" localSheetId="7" hidden="1">{#N/A,#N/A,FALSE,"CTC Summary - EOY";#N/A,#N/A,FALSE,"CTC Summary - Wtavg"}</definedName>
    <definedName name="NCA" hidden="1">{#N/A,#N/A,FALSE,"CTC Summary - EOY";#N/A,#N/A,FALSE,"CTC Summary - Wtavg"}</definedName>
    <definedName name="New" localSheetId="2" hidden="1">{#N/A,#N/A,FALSE,"CTC Summary - EOY";#N/A,#N/A,FALSE,"CTC Summary - Wtavg"}</definedName>
    <definedName name="New" localSheetId="3" hidden="1">{#N/A,#N/A,FALSE,"CTC Summary - EOY";#N/A,#N/A,FALSE,"CTC Summary - Wtavg"}</definedName>
    <definedName name="New" localSheetId="4" hidden="1">{#N/A,#N/A,FALSE,"CTC Summary - EOY";#N/A,#N/A,FALSE,"CTC Summary - Wtavg"}</definedName>
    <definedName name="New" localSheetId="5" hidden="1">{#N/A,#N/A,FALSE,"CTC Summary - EOY";#N/A,#N/A,FALSE,"CTC Summary - Wtavg"}</definedName>
    <definedName name="New" localSheetId="7" hidden="1">{#N/A,#N/A,FALSE,"CTC Summary - EOY";#N/A,#N/A,FALSE,"CTC Summary - Wtavg"}</definedName>
    <definedName name="New" localSheetId="8" hidden="1">{#N/A,#N/A,FALSE,"CTC Summary - EOY";#N/A,#N/A,FALSE,"CTC Summary - Wtavg"}</definedName>
    <definedName name="New" localSheetId="12" hidden="1">{#N/A,#N/A,FALSE,"CTC Summary - EOY";#N/A,#N/A,FALSE,"CTC Summary - Wtavg"}</definedName>
    <definedName name="New" localSheetId="13" hidden="1">{#N/A,#N/A,FALSE,"CTC Summary - EOY";#N/A,#N/A,FALSE,"CTC Summary - Wtavg"}</definedName>
    <definedName name="New" localSheetId="9" hidden="1">{#N/A,#N/A,FALSE,"CTC Summary - EOY";#N/A,#N/A,FALSE,"CTC Summary - Wtavg"}</definedName>
    <definedName name="New" localSheetId="10" hidden="1">{#N/A,#N/A,FALSE,"CTC Summary - EOY";#N/A,#N/A,FALSE,"CTC Summary - Wtavg"}</definedName>
    <definedName name="New" localSheetId="11" hidden="1">{#N/A,#N/A,FALSE,"CTC Summary - EOY";#N/A,#N/A,FALSE,"CTC Summary - Wtavg"}</definedName>
    <definedName name="New" localSheetId="14" hidden="1">{#N/A,#N/A,FALSE,"CTC Summary - EOY";#N/A,#N/A,FALSE,"CTC Summary - Wtavg"}</definedName>
    <definedName name="New" localSheetId="15" hidden="1">{#N/A,#N/A,FALSE,"CTC Summary - EOY";#N/A,#N/A,FALSE,"CTC Summary - Wtavg"}</definedName>
    <definedName name="New" localSheetId="16" hidden="1">{#N/A,#N/A,FALSE,"CTC Summary - EOY";#N/A,#N/A,FALSE,"CTC Summary - Wtavg"}</definedName>
    <definedName name="New" localSheetId="17" hidden="1">{#N/A,#N/A,FALSE,"CTC Summary - EOY";#N/A,#N/A,FALSE,"CTC Summary - Wtavg"}</definedName>
    <definedName name="New" localSheetId="18" hidden="1">{#N/A,#N/A,FALSE,"CTC Summary - EOY";#N/A,#N/A,FALSE,"CTC Summary - Wtavg"}</definedName>
    <definedName name="New" localSheetId="19" hidden="1">{#N/A,#N/A,FALSE,"CTC Summary - EOY";#N/A,#N/A,FALSE,"CTC Summary - Wtavg"}</definedName>
    <definedName name="New" hidden="1">{#N/A,#N/A,FALSE,"CTC Summary - EOY";#N/A,#N/A,FALSE,"CTC Summary - Wtavg"}</definedName>
    <definedName name="New_1" localSheetId="2" hidden="1">{#N/A,#N/A,FALSE,"CTC Summary - EOY";#N/A,#N/A,FALSE,"CTC Summary - Wtavg"}</definedName>
    <definedName name="New_1" localSheetId="3" hidden="1">{#N/A,#N/A,FALSE,"CTC Summary - EOY";#N/A,#N/A,FALSE,"CTC Summary - Wtavg"}</definedName>
    <definedName name="New_1" localSheetId="4" hidden="1">{#N/A,#N/A,FALSE,"CTC Summary - EOY";#N/A,#N/A,FALSE,"CTC Summary - Wtavg"}</definedName>
    <definedName name="New_1" localSheetId="5" hidden="1">{#N/A,#N/A,FALSE,"CTC Summary - EOY";#N/A,#N/A,FALSE,"CTC Summary - Wtavg"}</definedName>
    <definedName name="New_1" localSheetId="7" hidden="1">{#N/A,#N/A,FALSE,"CTC Summary - EOY";#N/A,#N/A,FALSE,"CTC Summary - Wtavg"}</definedName>
    <definedName name="New_1" localSheetId="8" hidden="1">{#N/A,#N/A,FALSE,"CTC Summary - EOY";#N/A,#N/A,FALSE,"CTC Summary - Wtavg"}</definedName>
    <definedName name="New_1" localSheetId="12" hidden="1">{#N/A,#N/A,FALSE,"CTC Summary - EOY";#N/A,#N/A,FALSE,"CTC Summary - Wtavg"}</definedName>
    <definedName name="New_1" localSheetId="13" hidden="1">{#N/A,#N/A,FALSE,"CTC Summary - EOY";#N/A,#N/A,FALSE,"CTC Summary - Wtavg"}</definedName>
    <definedName name="New_1" localSheetId="9" hidden="1">{#N/A,#N/A,FALSE,"CTC Summary - EOY";#N/A,#N/A,FALSE,"CTC Summary - Wtavg"}</definedName>
    <definedName name="New_1" localSheetId="10" hidden="1">{#N/A,#N/A,FALSE,"CTC Summary - EOY";#N/A,#N/A,FALSE,"CTC Summary - Wtavg"}</definedName>
    <definedName name="New_1" localSheetId="11" hidden="1">{#N/A,#N/A,FALSE,"CTC Summary - EOY";#N/A,#N/A,FALSE,"CTC Summary - Wtavg"}</definedName>
    <definedName name="New_1" localSheetId="14" hidden="1">{#N/A,#N/A,FALSE,"CTC Summary - EOY";#N/A,#N/A,FALSE,"CTC Summary - Wtavg"}</definedName>
    <definedName name="New_1" localSheetId="15" hidden="1">{#N/A,#N/A,FALSE,"CTC Summary - EOY";#N/A,#N/A,FALSE,"CTC Summary - Wtavg"}</definedName>
    <definedName name="New_1" localSheetId="16" hidden="1">{#N/A,#N/A,FALSE,"CTC Summary - EOY";#N/A,#N/A,FALSE,"CTC Summary - Wtavg"}</definedName>
    <definedName name="New_1" localSheetId="17" hidden="1">{#N/A,#N/A,FALSE,"CTC Summary - EOY";#N/A,#N/A,FALSE,"CTC Summary - Wtavg"}</definedName>
    <definedName name="New_1" localSheetId="18" hidden="1">{#N/A,#N/A,FALSE,"CTC Summary - EOY";#N/A,#N/A,FALSE,"CTC Summary - Wtavg"}</definedName>
    <definedName name="New_1" localSheetId="19" hidden="1">{#N/A,#N/A,FALSE,"CTC Summary - EOY";#N/A,#N/A,FALSE,"CTC Summary - Wtavg"}</definedName>
    <definedName name="New_1" hidden="1">{#N/A,#N/A,FALSE,"CTC Summary - EOY";#N/A,#N/A,FALSE,"CTC Summary - Wtavg"}</definedName>
    <definedName name="New_2" localSheetId="2" hidden="1">{#N/A,#N/A,FALSE,"CTC Summary - EOY";#N/A,#N/A,FALSE,"CTC Summary - Wtavg"}</definedName>
    <definedName name="New_2" localSheetId="3" hidden="1">{#N/A,#N/A,FALSE,"CTC Summary - EOY";#N/A,#N/A,FALSE,"CTC Summary - Wtavg"}</definedName>
    <definedName name="New_2" localSheetId="4" hidden="1">{#N/A,#N/A,FALSE,"CTC Summary - EOY";#N/A,#N/A,FALSE,"CTC Summary - Wtavg"}</definedName>
    <definedName name="New_2" localSheetId="5" hidden="1">{#N/A,#N/A,FALSE,"CTC Summary - EOY";#N/A,#N/A,FALSE,"CTC Summary - Wtavg"}</definedName>
    <definedName name="New_2" localSheetId="7" hidden="1">{#N/A,#N/A,FALSE,"CTC Summary - EOY";#N/A,#N/A,FALSE,"CTC Summary - Wtavg"}</definedName>
    <definedName name="New_2" localSheetId="8" hidden="1">{#N/A,#N/A,FALSE,"CTC Summary - EOY";#N/A,#N/A,FALSE,"CTC Summary - Wtavg"}</definedName>
    <definedName name="New_2" localSheetId="12" hidden="1">{#N/A,#N/A,FALSE,"CTC Summary - EOY";#N/A,#N/A,FALSE,"CTC Summary - Wtavg"}</definedName>
    <definedName name="New_2" localSheetId="13" hidden="1">{#N/A,#N/A,FALSE,"CTC Summary - EOY";#N/A,#N/A,FALSE,"CTC Summary - Wtavg"}</definedName>
    <definedName name="New_2" localSheetId="9" hidden="1">{#N/A,#N/A,FALSE,"CTC Summary - EOY";#N/A,#N/A,FALSE,"CTC Summary - Wtavg"}</definedName>
    <definedName name="New_2" localSheetId="10" hidden="1">{#N/A,#N/A,FALSE,"CTC Summary - EOY";#N/A,#N/A,FALSE,"CTC Summary - Wtavg"}</definedName>
    <definedName name="New_2" localSheetId="11" hidden="1">{#N/A,#N/A,FALSE,"CTC Summary - EOY";#N/A,#N/A,FALSE,"CTC Summary - Wtavg"}</definedName>
    <definedName name="New_2" localSheetId="14" hidden="1">{#N/A,#N/A,FALSE,"CTC Summary - EOY";#N/A,#N/A,FALSE,"CTC Summary - Wtavg"}</definedName>
    <definedName name="New_2" localSheetId="15" hidden="1">{#N/A,#N/A,FALSE,"CTC Summary - EOY";#N/A,#N/A,FALSE,"CTC Summary - Wtavg"}</definedName>
    <definedName name="New_2" localSheetId="16" hidden="1">{#N/A,#N/A,FALSE,"CTC Summary - EOY";#N/A,#N/A,FALSE,"CTC Summary - Wtavg"}</definedName>
    <definedName name="New_2" localSheetId="17" hidden="1">{#N/A,#N/A,FALSE,"CTC Summary - EOY";#N/A,#N/A,FALSE,"CTC Summary - Wtavg"}</definedName>
    <definedName name="New_2" localSheetId="18" hidden="1">{#N/A,#N/A,FALSE,"CTC Summary - EOY";#N/A,#N/A,FALSE,"CTC Summary - Wtavg"}</definedName>
    <definedName name="New_2" localSheetId="19" hidden="1">{#N/A,#N/A,FALSE,"CTC Summary - EOY";#N/A,#N/A,FALSE,"CTC Summary - Wtavg"}</definedName>
    <definedName name="New_2" hidden="1">{#N/A,#N/A,FALSE,"CTC Summary - EOY";#N/A,#N/A,FALSE,"CTC Summary - Wtavg"}</definedName>
    <definedName name="New_3" localSheetId="2" hidden="1">{#N/A,#N/A,FALSE,"CTC Summary - EOY";#N/A,#N/A,FALSE,"CTC Summary - Wtavg"}</definedName>
    <definedName name="New_3" localSheetId="3" hidden="1">{#N/A,#N/A,FALSE,"CTC Summary - EOY";#N/A,#N/A,FALSE,"CTC Summary - Wtavg"}</definedName>
    <definedName name="New_3" localSheetId="4" hidden="1">{#N/A,#N/A,FALSE,"CTC Summary - EOY";#N/A,#N/A,FALSE,"CTC Summary - Wtavg"}</definedName>
    <definedName name="New_3" localSheetId="5" hidden="1">{#N/A,#N/A,FALSE,"CTC Summary - EOY";#N/A,#N/A,FALSE,"CTC Summary - Wtavg"}</definedName>
    <definedName name="New_3" localSheetId="7" hidden="1">{#N/A,#N/A,FALSE,"CTC Summary - EOY";#N/A,#N/A,FALSE,"CTC Summary - Wtavg"}</definedName>
    <definedName name="New_3" localSheetId="8" hidden="1">{#N/A,#N/A,FALSE,"CTC Summary - EOY";#N/A,#N/A,FALSE,"CTC Summary - Wtavg"}</definedName>
    <definedName name="New_3" localSheetId="12" hidden="1">{#N/A,#N/A,FALSE,"CTC Summary - EOY";#N/A,#N/A,FALSE,"CTC Summary - Wtavg"}</definedName>
    <definedName name="New_3" localSheetId="13" hidden="1">{#N/A,#N/A,FALSE,"CTC Summary - EOY";#N/A,#N/A,FALSE,"CTC Summary - Wtavg"}</definedName>
    <definedName name="New_3" localSheetId="9" hidden="1">{#N/A,#N/A,FALSE,"CTC Summary - EOY";#N/A,#N/A,FALSE,"CTC Summary - Wtavg"}</definedName>
    <definedName name="New_3" localSheetId="10" hidden="1">{#N/A,#N/A,FALSE,"CTC Summary - EOY";#N/A,#N/A,FALSE,"CTC Summary - Wtavg"}</definedName>
    <definedName name="New_3" localSheetId="11" hidden="1">{#N/A,#N/A,FALSE,"CTC Summary - EOY";#N/A,#N/A,FALSE,"CTC Summary - Wtavg"}</definedName>
    <definedName name="New_3" localSheetId="14" hidden="1">{#N/A,#N/A,FALSE,"CTC Summary - EOY";#N/A,#N/A,FALSE,"CTC Summary - Wtavg"}</definedName>
    <definedName name="New_3" localSheetId="15" hidden="1">{#N/A,#N/A,FALSE,"CTC Summary - EOY";#N/A,#N/A,FALSE,"CTC Summary - Wtavg"}</definedName>
    <definedName name="New_3" localSheetId="16" hidden="1">{#N/A,#N/A,FALSE,"CTC Summary - EOY";#N/A,#N/A,FALSE,"CTC Summary - Wtavg"}</definedName>
    <definedName name="New_3" localSheetId="17" hidden="1">{#N/A,#N/A,FALSE,"CTC Summary - EOY";#N/A,#N/A,FALSE,"CTC Summary - Wtavg"}</definedName>
    <definedName name="New_3" localSheetId="18" hidden="1">{#N/A,#N/A,FALSE,"CTC Summary - EOY";#N/A,#N/A,FALSE,"CTC Summary - Wtavg"}</definedName>
    <definedName name="New_3" localSheetId="19" hidden="1">{#N/A,#N/A,FALSE,"CTC Summary - EOY";#N/A,#N/A,FALSE,"CTC Summary - Wtavg"}</definedName>
    <definedName name="New_3" hidden="1">{#N/A,#N/A,FALSE,"CTC Summary - EOY";#N/A,#N/A,FALSE,"CTC Summary - Wtavg"}</definedName>
    <definedName name="newSAPBEXwbID" hidden="1">"3ZELFBM5D9OOP0F81BKIMUZP1"</definedName>
    <definedName name="ni" localSheetId="7" hidden="1">{#N/A,#N/A,FALSE,"CTC Summary - EOY";#N/A,#N/A,FALSE,"CTC Summary - Wtavg"}</definedName>
    <definedName name="ni" hidden="1">{#N/A,#N/A,FALSE,"CTC Summary - EOY";#N/A,#N/A,FALSE,"CTC Summary - Wtavg"}</definedName>
    <definedName name="ni5i" localSheetId="7" hidden="1">{"PI_Data",#N/A,TRUE,"P&amp;I Data"}</definedName>
    <definedName name="ni5i" hidden="1">{"PI_Data",#N/A,TRUE,"P&amp;I Data"}</definedName>
    <definedName name="niw" localSheetId="7" hidden="1">{#N/A,#N/A,FALSE,"CTC Summary - EOY";#N/A,#N/A,FALSE,"CTC Summary - Wtavg"}</definedName>
    <definedName name="niw" hidden="1">{#N/A,#N/A,FALSE,"CTC Summary - EOY";#N/A,#N/A,FALSE,"CTC Summary - Wtavg"}</definedName>
    <definedName name="nj" localSheetId="7" hidden="1">{#N/A,#N/A,FALSE,"CTC Summary - EOY";#N/A,#N/A,FALSE,"CTC Summary - Wtavg"}</definedName>
    <definedName name="nj" hidden="1">{#N/A,#N/A,FALSE,"CTC Summary - EOY";#N/A,#N/A,FALSE,"CTC Summary - Wtavg"}</definedName>
    <definedName name="nn" localSheetId="7" hidden="1">{"PI_Data",#N/A,TRUE,"P&amp;I Data"}</definedName>
    <definedName name="nn" hidden="1">{"PI_Data",#N/A,TRUE,"P&amp;I Data"}</definedName>
    <definedName name="ntimnt" localSheetId="7"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ntimnt"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nw" localSheetId="7" hidden="1">{#N/A,#N/A,FALSE,"RRQ inputs ";#N/A,#N/A,FALSE,"FERC Rev @ PR";#N/A,#N/A,FALSE,"Distribution Revenue Allocation";#N/A,#N/A,FALSE,"Nonallocated Revenues";#N/A,#N/A,FALSE,"MC Revenues-03 sales, 96 MC's";#N/A,#N/A,FALSE,"FTA"}</definedName>
    <definedName name="nw" hidden="1">{#N/A,#N/A,FALSE,"RRQ inputs ";#N/A,#N/A,FALSE,"FERC Rev @ PR";#N/A,#N/A,FALSE,"Distribution Revenue Allocation";#N/A,#N/A,FALSE,"Nonallocated Revenues";#N/A,#N/A,FALSE,"MC Revenues-03 sales, 96 MC's";#N/A,#N/A,FALSE,"FTA"}</definedName>
    <definedName name="nw45nw" localSheetId="7" hidden="1">{"PI_Data",#N/A,TRUE,"P&amp;I Data"}</definedName>
    <definedName name="nw45nw" hidden="1">{"PI_Data",#N/A,TRUE,"P&amp;I Data"}</definedName>
    <definedName name="nw5i" localSheetId="7" hidden="1">{#N/A,#N/A,FALSE,"CTC Summary - EOY";#N/A,#N/A,FALSE,"CTC Summary - Wtavg"}</definedName>
    <definedName name="nw5i" hidden="1">{#N/A,#N/A,FALSE,"CTC Summary - EOY";#N/A,#N/A,FALSE,"CTC Summary - Wtavg"}</definedName>
    <definedName name="nyttyye" localSheetId="7" hidden="1">{#N/A,#N/A,FALSE,"Dist Rev at PR ";#N/A,#N/A,FALSE,"Spec";#N/A,#N/A,FALSE,"Res";#N/A,#N/A,FALSE,"Small L&amp;P";#N/A,#N/A,FALSE,"Medium L&amp;P";#N/A,#N/A,FALSE,"E-19";#N/A,#N/A,FALSE,"E-20";#N/A,#N/A,FALSE,"Strtlts &amp; Standby";#N/A,#N/A,FALSE,"A-RTP";#N/A,#N/A,FALSE,"2003mixeduse"}</definedName>
    <definedName name="nyttyye" hidden="1">{#N/A,#N/A,FALSE,"Dist Rev at PR ";#N/A,#N/A,FALSE,"Spec";#N/A,#N/A,FALSE,"Res";#N/A,#N/A,FALSE,"Small L&amp;P";#N/A,#N/A,FALSE,"Medium L&amp;P";#N/A,#N/A,FALSE,"E-19";#N/A,#N/A,FALSE,"E-20";#N/A,#N/A,FALSE,"Strtlts &amp; Standby";#N/A,#N/A,FALSE,"A-RTP";#N/A,#N/A,FALSE,"2003mixeduse"}</definedName>
    <definedName name="oo" localSheetId="7" hidden="1">{#N/A,#N/A,FALSE,"CTC Summary - EOY";#N/A,#N/A,FALSE,"CTC Summary - Wtavg"}</definedName>
    <definedName name="oo" hidden="1">{#N/A,#N/A,FALSE,"CTC Summary - EOY";#N/A,#N/A,FALSE,"CTC Summary - Wtavg"}</definedName>
    <definedName name="p" localSheetId="2" hidden="1">{"PI_Data",#N/A,TRUE,"P&amp;I Data"}</definedName>
    <definedName name="p" localSheetId="3" hidden="1">{"PI_Data",#N/A,TRUE,"P&amp;I Data"}</definedName>
    <definedName name="p" localSheetId="4" hidden="1">{"PI_Data",#N/A,TRUE,"P&amp;I Data"}</definedName>
    <definedName name="p" localSheetId="5" hidden="1">{"PI_Data",#N/A,TRUE,"P&amp;I Data"}</definedName>
    <definedName name="p" localSheetId="7" hidden="1">{#N/A,#N/A,TRUE,"Task Status";#N/A,#N/A,TRUE,"Document Status";#N/A,#N/A,TRUE,"Percent Complete";#N/A,#N/A,TRUE,"Manhour Sum"}</definedName>
    <definedName name="p" localSheetId="8" hidden="1">{"PI_Data",#N/A,TRUE,"P&amp;I Data"}</definedName>
    <definedName name="p" localSheetId="12" hidden="1">{"PI_Data",#N/A,TRUE,"P&amp;I Data"}</definedName>
    <definedName name="p" localSheetId="13" hidden="1">{"PI_Data",#N/A,TRUE,"P&amp;I Data"}</definedName>
    <definedName name="p" localSheetId="9" hidden="1">{"PI_Data",#N/A,TRUE,"P&amp;I Data"}</definedName>
    <definedName name="p" localSheetId="10" hidden="1">{"PI_Data",#N/A,TRUE,"P&amp;I Data"}</definedName>
    <definedName name="p" localSheetId="11" hidden="1">{"PI_Data",#N/A,TRUE,"P&amp;I Data"}</definedName>
    <definedName name="p" localSheetId="14" hidden="1">{"PI_Data",#N/A,TRUE,"P&amp;I Data"}</definedName>
    <definedName name="p" localSheetId="15" hidden="1">{"PI_Data",#N/A,TRUE,"P&amp;I Data"}</definedName>
    <definedName name="p" localSheetId="16" hidden="1">{"PI_Data",#N/A,TRUE,"P&amp;I Data"}</definedName>
    <definedName name="p" localSheetId="17" hidden="1">{"PI_Data",#N/A,TRUE,"P&amp;I Data"}</definedName>
    <definedName name="p" localSheetId="18" hidden="1">{"PI_Data",#N/A,TRUE,"P&amp;I Data"}</definedName>
    <definedName name="p" localSheetId="19" hidden="1">{"PI_Data",#N/A,TRUE,"P&amp;I Data"}</definedName>
    <definedName name="p" hidden="1">{#N/A,#N/A,TRUE,"Task Status";#N/A,#N/A,TRUE,"Document Status";#N/A,#N/A,TRUE,"Percent Complete";#N/A,#N/A,TRUE,"Manhour Sum"}</definedName>
    <definedName name="P2X" localSheetId="2" hidden="1">{"PI_Data",#N/A,TRUE,"P&amp;I Data"}</definedName>
    <definedName name="P2X" localSheetId="3" hidden="1">{"PI_Data",#N/A,TRUE,"P&amp;I Data"}</definedName>
    <definedName name="P2X" localSheetId="4" hidden="1">{"PI_Data",#N/A,TRUE,"P&amp;I Data"}</definedName>
    <definedName name="P2X" localSheetId="5" hidden="1">{"PI_Data",#N/A,TRUE,"P&amp;I Data"}</definedName>
    <definedName name="P2X" localSheetId="7" hidden="1">{"PI_Data",#N/A,TRUE,"P&amp;I Data"}</definedName>
    <definedName name="P2X" localSheetId="8" hidden="1">{"PI_Data",#N/A,TRUE,"P&amp;I Data"}</definedName>
    <definedName name="P2X" localSheetId="12" hidden="1">{"PI_Data",#N/A,TRUE,"P&amp;I Data"}</definedName>
    <definedName name="P2X" localSheetId="13" hidden="1">{"PI_Data",#N/A,TRUE,"P&amp;I Data"}</definedName>
    <definedName name="P2X" localSheetId="9" hidden="1">{"PI_Data",#N/A,TRUE,"P&amp;I Data"}</definedName>
    <definedName name="P2X" localSheetId="10" hidden="1">{"PI_Data",#N/A,TRUE,"P&amp;I Data"}</definedName>
    <definedName name="P2X" localSheetId="11" hidden="1">{"PI_Data",#N/A,TRUE,"P&amp;I Data"}</definedName>
    <definedName name="P2X" localSheetId="14" hidden="1">{"PI_Data",#N/A,TRUE,"P&amp;I Data"}</definedName>
    <definedName name="P2X" localSheetId="15" hidden="1">{"PI_Data",#N/A,TRUE,"P&amp;I Data"}</definedName>
    <definedName name="P2X" localSheetId="16" hidden="1">{"PI_Data",#N/A,TRUE,"P&amp;I Data"}</definedName>
    <definedName name="P2X" localSheetId="17" hidden="1">{"PI_Data",#N/A,TRUE,"P&amp;I Data"}</definedName>
    <definedName name="P2X" localSheetId="18" hidden="1">{"PI_Data",#N/A,TRUE,"P&amp;I Data"}</definedName>
    <definedName name="P2X" localSheetId="19" hidden="1">{"PI_Data",#N/A,TRUE,"P&amp;I Data"}</definedName>
    <definedName name="P2X" hidden="1">{"PI_Data",#N/A,TRUE,"P&amp;I Data"}</definedName>
    <definedName name="Pal_Workbook_GUID" hidden="1">"F55CCCMZ2H366UJT6F4KNGTX"</definedName>
    <definedName name="PIX" localSheetId="2" hidden="1">{"PI_Data",#N/A,TRUE,"P&amp;I Data"}</definedName>
    <definedName name="PIX" localSheetId="3" hidden="1">{"PI_Data",#N/A,TRUE,"P&amp;I Data"}</definedName>
    <definedName name="PIX" localSheetId="4" hidden="1">{"PI_Data",#N/A,TRUE,"P&amp;I Data"}</definedName>
    <definedName name="PIX" localSheetId="5" hidden="1">{"PI_Data",#N/A,TRUE,"P&amp;I Data"}</definedName>
    <definedName name="PIX" localSheetId="7" hidden="1">{"PI_Data",#N/A,TRUE,"P&amp;I Data"}</definedName>
    <definedName name="PIX" localSheetId="8" hidden="1">{"PI_Data",#N/A,TRUE,"P&amp;I Data"}</definedName>
    <definedName name="PIX" localSheetId="12" hidden="1">{"PI_Data",#N/A,TRUE,"P&amp;I Data"}</definedName>
    <definedName name="PIX" localSheetId="13" hidden="1">{"PI_Data",#N/A,TRUE,"P&amp;I Data"}</definedName>
    <definedName name="PIX" localSheetId="9" hidden="1">{"PI_Data",#N/A,TRUE,"P&amp;I Data"}</definedName>
    <definedName name="PIX" localSheetId="10" hidden="1">{"PI_Data",#N/A,TRUE,"P&amp;I Data"}</definedName>
    <definedName name="PIX" localSheetId="11" hidden="1">{"PI_Data",#N/A,TRUE,"P&amp;I Data"}</definedName>
    <definedName name="PIX" localSheetId="14" hidden="1">{"PI_Data",#N/A,TRUE,"P&amp;I Data"}</definedName>
    <definedName name="PIX" localSheetId="15" hidden="1">{"PI_Data",#N/A,TRUE,"P&amp;I Data"}</definedName>
    <definedName name="PIX" localSheetId="16" hidden="1">{"PI_Data",#N/A,TRUE,"P&amp;I Data"}</definedName>
    <definedName name="PIX" localSheetId="17" hidden="1">{"PI_Data",#N/A,TRUE,"P&amp;I Data"}</definedName>
    <definedName name="PIX" localSheetId="18" hidden="1">{"PI_Data",#N/A,TRUE,"P&amp;I Data"}</definedName>
    <definedName name="PIX" localSheetId="19" hidden="1">{"PI_Data",#N/A,TRUE,"P&amp;I Data"}</definedName>
    <definedName name="PIX" hidden="1">{"PI_Data",#N/A,TRUE,"P&amp;I Data"}</definedName>
    <definedName name="PP" localSheetId="2" hidden="1">{"PI_Data",#N/A,TRUE,"P&amp;I Data"}</definedName>
    <definedName name="PP" localSheetId="3" hidden="1">{"PI_Data",#N/A,TRUE,"P&amp;I Data"}</definedName>
    <definedName name="PP" localSheetId="4" hidden="1">{"PI_Data",#N/A,TRUE,"P&amp;I Data"}</definedName>
    <definedName name="PP" localSheetId="5" hidden="1">{"PI_Data",#N/A,TRUE,"P&amp;I Data"}</definedName>
    <definedName name="PP" localSheetId="7" hidden="1">{"PI_Data",#N/A,TRUE,"P&amp;I Data"}</definedName>
    <definedName name="PP" localSheetId="8" hidden="1">{"PI_Data",#N/A,TRUE,"P&amp;I Data"}</definedName>
    <definedName name="PP" localSheetId="12" hidden="1">{"PI_Data",#N/A,TRUE,"P&amp;I Data"}</definedName>
    <definedName name="PP" localSheetId="13" hidden="1">{"PI_Data",#N/A,TRUE,"P&amp;I Data"}</definedName>
    <definedName name="PP" localSheetId="9" hidden="1">{"PI_Data",#N/A,TRUE,"P&amp;I Data"}</definedName>
    <definedName name="PP" localSheetId="10" hidden="1">{"PI_Data",#N/A,TRUE,"P&amp;I Data"}</definedName>
    <definedName name="PP" localSheetId="11" hidden="1">{"PI_Data",#N/A,TRUE,"P&amp;I Data"}</definedName>
    <definedName name="PP" localSheetId="14" hidden="1">{"PI_Data",#N/A,TRUE,"P&amp;I Data"}</definedName>
    <definedName name="PP" localSheetId="15" hidden="1">{"PI_Data",#N/A,TRUE,"P&amp;I Data"}</definedName>
    <definedName name="PP" localSheetId="16" hidden="1">{"PI_Data",#N/A,TRUE,"P&amp;I Data"}</definedName>
    <definedName name="PP" localSheetId="17" hidden="1">{"PI_Data",#N/A,TRUE,"P&amp;I Data"}</definedName>
    <definedName name="PP" localSheetId="18" hidden="1">{"PI_Data",#N/A,TRUE,"P&amp;I Data"}</definedName>
    <definedName name="PP" localSheetId="19" hidden="1">{"PI_Data",#N/A,TRUE,"P&amp;I Data"}</definedName>
    <definedName name="PP" hidden="1">{"PI_Data",#N/A,TRUE,"P&amp;I Data"}</definedName>
    <definedName name="ppppppppppppppppppppppppppppppp" localSheetId="7" hidden="1">{"PI_Data",#N/A,TRUE,"P&amp;I Data"}</definedName>
    <definedName name="ppppppppppppppppppppppppppppppp" hidden="1">{"PI_Data",#N/A,TRUE,"P&amp;I Data"}</definedName>
    <definedName name="q" localSheetId="7" hidden="1">{"'Summary'!$A$1:$J$24"}</definedName>
    <definedName name="q" hidden="1">{"'Summary'!$A$1:$J$24"}</definedName>
    <definedName name="QEWR" localSheetId="2" hidden="1">{"Network Summary",#N/A,TRUE,"Summary";"Piping Summary",#N/A,TRUE," Piping";"Meters Summary",#N/A,TRUE,"Meters &amp; Connections";"Connections Summary",#N/A,TRUE,"Meters &amp; Connections";"Stations Summary",#N/A,TRUE,"Stations Pivot"}</definedName>
    <definedName name="QEWR" localSheetId="3" hidden="1">{"Network Summary",#N/A,TRUE,"Summary";"Piping Summary",#N/A,TRUE," Piping";"Meters Summary",#N/A,TRUE,"Meters &amp; Connections";"Connections Summary",#N/A,TRUE,"Meters &amp; Connections";"Stations Summary",#N/A,TRUE,"Stations Pivot"}</definedName>
    <definedName name="QEWR" localSheetId="4" hidden="1">{"Network Summary",#N/A,TRUE,"Summary";"Piping Summary",#N/A,TRUE," Piping";"Meters Summary",#N/A,TRUE,"Meters &amp; Connections";"Connections Summary",#N/A,TRUE,"Meters &amp; Connections";"Stations Summary",#N/A,TRUE,"Stations Pivot"}</definedName>
    <definedName name="QEWR" localSheetId="5" hidden="1">{"Network Summary",#N/A,TRUE,"Summary";"Piping Summary",#N/A,TRUE," Piping";"Meters Summary",#N/A,TRUE,"Meters &amp; Connections";"Connections Summary",#N/A,TRUE,"Meters &amp; Connections";"Stations Summary",#N/A,TRUE,"Stations Pivot"}</definedName>
    <definedName name="QEWR" localSheetId="7" hidden="1">{"Network Summary",#N/A,TRUE,"Summary";"Piping Summary",#N/A,TRUE," Piping";"Meters Summary",#N/A,TRUE,"Meters &amp; Connections";"Connections Summary",#N/A,TRUE,"Meters &amp; Connections";"Stations Summary",#N/A,TRUE,"Stations Pivot"}</definedName>
    <definedName name="QEWR" localSheetId="8" hidden="1">{"Network Summary",#N/A,TRUE,"Summary";"Piping Summary",#N/A,TRUE," Piping";"Meters Summary",#N/A,TRUE,"Meters &amp; Connections";"Connections Summary",#N/A,TRUE,"Meters &amp; Connections";"Stations Summary",#N/A,TRUE,"Stations Pivot"}</definedName>
    <definedName name="QEWR" localSheetId="12" hidden="1">{"Network Summary",#N/A,TRUE,"Summary";"Piping Summary",#N/A,TRUE," Piping";"Meters Summary",#N/A,TRUE,"Meters &amp; Connections";"Connections Summary",#N/A,TRUE,"Meters &amp; Connections";"Stations Summary",#N/A,TRUE,"Stations Pivot"}</definedName>
    <definedName name="QEWR" localSheetId="13" hidden="1">{"Network Summary",#N/A,TRUE,"Summary";"Piping Summary",#N/A,TRUE," Piping";"Meters Summary",#N/A,TRUE,"Meters &amp; Connections";"Connections Summary",#N/A,TRUE,"Meters &amp; Connections";"Stations Summary",#N/A,TRUE,"Stations Pivot"}</definedName>
    <definedName name="QEWR" localSheetId="9" hidden="1">{"Network Summary",#N/A,TRUE,"Summary";"Piping Summary",#N/A,TRUE," Piping";"Meters Summary",#N/A,TRUE,"Meters &amp; Connections";"Connections Summary",#N/A,TRUE,"Meters &amp; Connections";"Stations Summary",#N/A,TRUE,"Stations Pivot"}</definedName>
    <definedName name="QEWR" localSheetId="10" hidden="1">{"Network Summary",#N/A,TRUE,"Summary";"Piping Summary",#N/A,TRUE," Piping";"Meters Summary",#N/A,TRUE,"Meters &amp; Connections";"Connections Summary",#N/A,TRUE,"Meters &amp; Connections";"Stations Summary",#N/A,TRUE,"Stations Pivot"}</definedName>
    <definedName name="QEWR" localSheetId="11" hidden="1">{"Network Summary",#N/A,TRUE,"Summary";"Piping Summary",#N/A,TRUE," Piping";"Meters Summary",#N/A,TRUE,"Meters &amp; Connections";"Connections Summary",#N/A,TRUE,"Meters &amp; Connections";"Stations Summary",#N/A,TRUE,"Stations Pivot"}</definedName>
    <definedName name="QEWR" localSheetId="14" hidden="1">{"Network Summary",#N/A,TRUE,"Summary";"Piping Summary",#N/A,TRUE," Piping";"Meters Summary",#N/A,TRUE,"Meters &amp; Connections";"Connections Summary",#N/A,TRUE,"Meters &amp; Connections";"Stations Summary",#N/A,TRUE,"Stations Pivot"}</definedName>
    <definedName name="QEWR" localSheetId="15" hidden="1">{"Network Summary",#N/A,TRUE,"Summary";"Piping Summary",#N/A,TRUE," Piping";"Meters Summary",#N/A,TRUE,"Meters &amp; Connections";"Connections Summary",#N/A,TRUE,"Meters &amp; Connections";"Stations Summary",#N/A,TRUE,"Stations Pivot"}</definedName>
    <definedName name="QEWR" localSheetId="16" hidden="1">{"Network Summary",#N/A,TRUE,"Summary";"Piping Summary",#N/A,TRUE," Piping";"Meters Summary",#N/A,TRUE,"Meters &amp; Connections";"Connections Summary",#N/A,TRUE,"Meters &amp; Connections";"Stations Summary",#N/A,TRUE,"Stations Pivot"}</definedName>
    <definedName name="QEWR" localSheetId="17" hidden="1">{"Network Summary",#N/A,TRUE,"Summary";"Piping Summary",#N/A,TRUE," Piping";"Meters Summary",#N/A,TRUE,"Meters &amp; Connections";"Connections Summary",#N/A,TRUE,"Meters &amp; Connections";"Stations Summary",#N/A,TRUE,"Stations Pivot"}</definedName>
    <definedName name="QEWR" localSheetId="18" hidden="1">{"Network Summary",#N/A,TRUE,"Summary";"Piping Summary",#N/A,TRUE," Piping";"Meters Summary",#N/A,TRUE,"Meters &amp; Connections";"Connections Summary",#N/A,TRUE,"Meters &amp; Connections";"Stations Summary",#N/A,TRUE,"Stations Pivot"}</definedName>
    <definedName name="QEWR" localSheetId="19" hidden="1">{"Network Summary",#N/A,TRUE,"Summary";"Piping Summary",#N/A,TRUE," Piping";"Meters Summary",#N/A,TRUE,"Meters &amp; Connections";"Connections Summary",#N/A,TRUE,"Meters &amp; Connections";"Stations Summary",#N/A,TRUE,"Stations Pivot"}</definedName>
    <definedName name="QEWR" hidden="1">{"Network Summary",#N/A,TRUE,"Summary";"Piping Summary",#N/A,TRUE," Piping";"Meters Summary",#N/A,TRUE,"Meters &amp; Connections";"Connections Summary",#N/A,TRUE,"Meters &amp; Connections";"Stations Summary",#N/A,TRUE,"Stations Pivot"}</definedName>
    <definedName name="qqqqqqq" localSheetId="2" hidden="1">{#N/A,#N/A,FALSE,"Sum6 (1)"}</definedName>
    <definedName name="qqqqqqq" localSheetId="3" hidden="1">{#N/A,#N/A,FALSE,"Sum6 (1)"}</definedName>
    <definedName name="qqqqqqq" localSheetId="4" hidden="1">{#N/A,#N/A,FALSE,"Sum6 (1)"}</definedName>
    <definedName name="qqqqqqq" localSheetId="5" hidden="1">{#N/A,#N/A,FALSE,"Sum6 (1)"}</definedName>
    <definedName name="qqqqqqq" localSheetId="7" hidden="1">{#N/A,#N/A,FALSE,"Sum6 (1)"}</definedName>
    <definedName name="qqqqqqq" localSheetId="8" hidden="1">{#N/A,#N/A,FALSE,"Sum6 (1)"}</definedName>
    <definedName name="qqqqqqq" localSheetId="12" hidden="1">{#N/A,#N/A,FALSE,"Sum6 (1)"}</definedName>
    <definedName name="qqqqqqq" localSheetId="13" hidden="1">{#N/A,#N/A,FALSE,"Sum6 (1)"}</definedName>
    <definedName name="qqqqqqq" localSheetId="9" hidden="1">{#N/A,#N/A,FALSE,"Sum6 (1)"}</definedName>
    <definedName name="qqqqqqq" localSheetId="10" hidden="1">{#N/A,#N/A,FALSE,"Sum6 (1)"}</definedName>
    <definedName name="qqqqqqq" localSheetId="11" hidden="1">{#N/A,#N/A,FALSE,"Sum6 (1)"}</definedName>
    <definedName name="qqqqqqq" localSheetId="14" hidden="1">{#N/A,#N/A,FALSE,"Sum6 (1)"}</definedName>
    <definedName name="qqqqqqq" localSheetId="15" hidden="1">{#N/A,#N/A,FALSE,"Sum6 (1)"}</definedName>
    <definedName name="qqqqqqq" localSheetId="16" hidden="1">{#N/A,#N/A,FALSE,"Sum6 (1)"}</definedName>
    <definedName name="qqqqqqq" localSheetId="17" hidden="1">{#N/A,#N/A,FALSE,"Sum6 (1)"}</definedName>
    <definedName name="qqqqqqq" localSheetId="18" hidden="1">{#N/A,#N/A,FALSE,"Sum6 (1)"}</definedName>
    <definedName name="qqqqqqq" localSheetId="19" hidden="1">{#N/A,#N/A,FALSE,"Sum6 (1)"}</definedName>
    <definedName name="qqqqqqq" hidden="1">{#N/A,#N/A,FALSE,"Sum6 (1)"}</definedName>
    <definedName name="qwer" localSheetId="2" hidden="1">{"PI_Data",#N/A,TRUE,"P&amp;I Data"}</definedName>
    <definedName name="qwer" localSheetId="3" hidden="1">{"PI_Data",#N/A,TRUE,"P&amp;I Data"}</definedName>
    <definedName name="qwer" localSheetId="4" hidden="1">{"PI_Data",#N/A,TRUE,"P&amp;I Data"}</definedName>
    <definedName name="qwer" localSheetId="5" hidden="1">{"PI_Data",#N/A,TRUE,"P&amp;I Data"}</definedName>
    <definedName name="qwer" localSheetId="7" hidden="1">{"PI_Data",#N/A,TRUE,"P&amp;I Data"}</definedName>
    <definedName name="qwer" localSheetId="8" hidden="1">{"PI_Data",#N/A,TRUE,"P&amp;I Data"}</definedName>
    <definedName name="qwer" localSheetId="12" hidden="1">{"PI_Data",#N/A,TRUE,"P&amp;I Data"}</definedName>
    <definedName name="qwer" localSheetId="13" hidden="1">{"PI_Data",#N/A,TRUE,"P&amp;I Data"}</definedName>
    <definedName name="qwer" localSheetId="9" hidden="1">{"PI_Data",#N/A,TRUE,"P&amp;I Data"}</definedName>
    <definedName name="qwer" localSheetId="10" hidden="1">{"PI_Data",#N/A,TRUE,"P&amp;I Data"}</definedName>
    <definedName name="qwer" localSheetId="11" hidden="1">{"PI_Data",#N/A,TRUE,"P&amp;I Data"}</definedName>
    <definedName name="qwer" localSheetId="14" hidden="1">{"PI_Data",#N/A,TRUE,"P&amp;I Data"}</definedName>
    <definedName name="qwer" localSheetId="15" hidden="1">{"PI_Data",#N/A,TRUE,"P&amp;I Data"}</definedName>
    <definedName name="qwer" localSheetId="16" hidden="1">{"PI_Data",#N/A,TRUE,"P&amp;I Data"}</definedName>
    <definedName name="qwer" localSheetId="17" hidden="1">{"PI_Data",#N/A,TRUE,"P&amp;I Data"}</definedName>
    <definedName name="qwer" localSheetId="18" hidden="1">{"PI_Data",#N/A,TRUE,"P&amp;I Data"}</definedName>
    <definedName name="qwer" localSheetId="19" hidden="1">{"PI_Data",#N/A,TRUE,"P&amp;I Data"}</definedName>
    <definedName name="qwer" hidden="1">{"PI_Data",#N/A,TRUE,"P&amp;I Data"}</definedName>
    <definedName name="QWER1" localSheetId="2" hidden="1">{"PI_Data",#N/A,TRUE,"P&amp;I Data"}</definedName>
    <definedName name="QWER1" localSheetId="3" hidden="1">{"PI_Data",#N/A,TRUE,"P&amp;I Data"}</definedName>
    <definedName name="QWER1" localSheetId="4" hidden="1">{"PI_Data",#N/A,TRUE,"P&amp;I Data"}</definedName>
    <definedName name="QWER1" localSheetId="5" hidden="1">{"PI_Data",#N/A,TRUE,"P&amp;I Data"}</definedName>
    <definedName name="QWER1" localSheetId="7" hidden="1">{"PI_Data",#N/A,TRUE,"P&amp;I Data"}</definedName>
    <definedName name="QWER1" localSheetId="8" hidden="1">{"PI_Data",#N/A,TRUE,"P&amp;I Data"}</definedName>
    <definedName name="QWER1" localSheetId="12" hidden="1">{"PI_Data",#N/A,TRUE,"P&amp;I Data"}</definedName>
    <definedName name="QWER1" localSheetId="13" hidden="1">{"PI_Data",#N/A,TRUE,"P&amp;I Data"}</definedName>
    <definedName name="QWER1" localSheetId="9" hidden="1">{"PI_Data",#N/A,TRUE,"P&amp;I Data"}</definedName>
    <definedName name="QWER1" localSheetId="10" hidden="1">{"PI_Data",#N/A,TRUE,"P&amp;I Data"}</definedName>
    <definedName name="QWER1" localSheetId="11" hidden="1">{"PI_Data",#N/A,TRUE,"P&amp;I Data"}</definedName>
    <definedName name="QWER1" localSheetId="14" hidden="1">{"PI_Data",#N/A,TRUE,"P&amp;I Data"}</definedName>
    <definedName name="QWER1" localSheetId="15" hidden="1">{"PI_Data",#N/A,TRUE,"P&amp;I Data"}</definedName>
    <definedName name="QWER1" localSheetId="16" hidden="1">{"PI_Data",#N/A,TRUE,"P&amp;I Data"}</definedName>
    <definedName name="QWER1" localSheetId="17" hidden="1">{"PI_Data",#N/A,TRUE,"P&amp;I Data"}</definedName>
    <definedName name="QWER1" localSheetId="18" hidden="1">{"PI_Data",#N/A,TRUE,"P&amp;I Data"}</definedName>
    <definedName name="QWER1" localSheetId="19" hidden="1">{"PI_Data",#N/A,TRUE,"P&amp;I Data"}</definedName>
    <definedName name="QWER1" hidden="1">{"PI_Data",#N/A,TRUE,"P&amp;I Data"}</definedName>
    <definedName name="qwer2" localSheetId="2" hidden="1">{"PI_Data",#N/A,TRUE,"P&amp;I Data"}</definedName>
    <definedName name="qwer2" localSheetId="3" hidden="1">{"PI_Data",#N/A,TRUE,"P&amp;I Data"}</definedName>
    <definedName name="qwer2" localSheetId="4" hidden="1">{"PI_Data",#N/A,TRUE,"P&amp;I Data"}</definedName>
    <definedName name="qwer2" localSheetId="5" hidden="1">{"PI_Data",#N/A,TRUE,"P&amp;I Data"}</definedName>
    <definedName name="qwer2" localSheetId="7" hidden="1">{"PI_Data",#N/A,TRUE,"P&amp;I Data"}</definedName>
    <definedName name="qwer2" localSheetId="8" hidden="1">{"PI_Data",#N/A,TRUE,"P&amp;I Data"}</definedName>
    <definedName name="qwer2" localSheetId="12" hidden="1">{"PI_Data",#N/A,TRUE,"P&amp;I Data"}</definedName>
    <definedName name="qwer2" localSheetId="13" hidden="1">{"PI_Data",#N/A,TRUE,"P&amp;I Data"}</definedName>
    <definedName name="qwer2" localSheetId="9" hidden="1">{"PI_Data",#N/A,TRUE,"P&amp;I Data"}</definedName>
    <definedName name="qwer2" localSheetId="10" hidden="1">{"PI_Data",#N/A,TRUE,"P&amp;I Data"}</definedName>
    <definedName name="qwer2" localSheetId="11" hidden="1">{"PI_Data",#N/A,TRUE,"P&amp;I Data"}</definedName>
    <definedName name="qwer2" localSheetId="14" hidden="1">{"PI_Data",#N/A,TRUE,"P&amp;I Data"}</definedName>
    <definedName name="qwer2" localSheetId="15" hidden="1">{"PI_Data",#N/A,TRUE,"P&amp;I Data"}</definedName>
    <definedName name="qwer2" localSheetId="16" hidden="1">{"PI_Data",#N/A,TRUE,"P&amp;I Data"}</definedName>
    <definedName name="qwer2" localSheetId="17" hidden="1">{"PI_Data",#N/A,TRUE,"P&amp;I Data"}</definedName>
    <definedName name="qwer2" localSheetId="18" hidden="1">{"PI_Data",#N/A,TRUE,"P&amp;I Data"}</definedName>
    <definedName name="qwer2" localSheetId="19" hidden="1">{"PI_Data",#N/A,TRUE,"P&amp;I Data"}</definedName>
    <definedName name="qwer2" hidden="1">{"PI_Data",#N/A,TRUE,"P&amp;I Data"}</definedName>
    <definedName name="QWERX" localSheetId="2" hidden="1">{"PI_Data",#N/A,TRUE,"P&amp;I Data"}</definedName>
    <definedName name="QWERX" localSheetId="3" hidden="1">{"PI_Data",#N/A,TRUE,"P&amp;I Data"}</definedName>
    <definedName name="QWERX" localSheetId="4" hidden="1">{"PI_Data",#N/A,TRUE,"P&amp;I Data"}</definedName>
    <definedName name="QWERX" localSheetId="5" hidden="1">{"PI_Data",#N/A,TRUE,"P&amp;I Data"}</definedName>
    <definedName name="QWERX" localSheetId="7" hidden="1">{"PI_Data",#N/A,TRUE,"P&amp;I Data"}</definedName>
    <definedName name="QWERX" localSheetId="8" hidden="1">{"PI_Data",#N/A,TRUE,"P&amp;I Data"}</definedName>
    <definedName name="QWERX" localSheetId="12" hidden="1">{"PI_Data",#N/A,TRUE,"P&amp;I Data"}</definedName>
    <definedName name="QWERX" localSheetId="13" hidden="1">{"PI_Data",#N/A,TRUE,"P&amp;I Data"}</definedName>
    <definedName name="QWERX" localSheetId="9" hidden="1">{"PI_Data",#N/A,TRUE,"P&amp;I Data"}</definedName>
    <definedName name="QWERX" localSheetId="10" hidden="1">{"PI_Data",#N/A,TRUE,"P&amp;I Data"}</definedName>
    <definedName name="QWERX" localSheetId="11" hidden="1">{"PI_Data",#N/A,TRUE,"P&amp;I Data"}</definedName>
    <definedName name="QWERX" localSheetId="14" hidden="1">{"PI_Data",#N/A,TRUE,"P&amp;I Data"}</definedName>
    <definedName name="QWERX" localSheetId="15" hidden="1">{"PI_Data",#N/A,TRUE,"P&amp;I Data"}</definedName>
    <definedName name="QWERX" localSheetId="16" hidden="1">{"PI_Data",#N/A,TRUE,"P&amp;I Data"}</definedName>
    <definedName name="QWERX" localSheetId="17" hidden="1">{"PI_Data",#N/A,TRUE,"P&amp;I Data"}</definedName>
    <definedName name="QWERX" localSheetId="18" hidden="1">{"PI_Data",#N/A,TRUE,"P&amp;I Data"}</definedName>
    <definedName name="QWERX" localSheetId="19" hidden="1">{"PI_Data",#N/A,TRUE,"P&amp;I Data"}</definedName>
    <definedName name="QWERX" hidden="1">{"PI_Data",#N/A,TRUE,"P&amp;I Data"}</definedName>
    <definedName name="rbyrynyq" localSheetId="7" hidden="1">{#N/A,#N/A,FALSE,"A-1, A-6, A-10, A-15";#N/A,#N/A,FALSE,"E-19 Firm";#N/A,#N/A,FALSE,"E-19 Nonfirm";#N/A,#N/A,FALSE,"E-20 Firm ";#N/A,#N/A,FALSE,"E-20 Nonfirm ";#N/A,#N/A,FALSE,"E-25";#N/A,#N/A,FALSE,"E-36, E-37";#N/A,#N/A,FALSE,"LS-1,-2,-3, TC-1, OL-1";#N/A,#N/A,FALSE,"Standby"}</definedName>
    <definedName name="rbyrynyq" hidden="1">{#N/A,#N/A,FALSE,"A-1, A-6, A-10, A-15";#N/A,#N/A,FALSE,"E-19 Firm";#N/A,#N/A,FALSE,"E-19 Nonfirm";#N/A,#N/A,FALSE,"E-20 Firm ";#N/A,#N/A,FALSE,"E-20 Nonfirm ";#N/A,#N/A,FALSE,"E-25";#N/A,#N/A,FALSE,"E-36, E-37";#N/A,#N/A,FALSE,"LS-1,-2,-3, TC-1, OL-1";#N/A,#N/A,FALSE,"Standby"}</definedName>
    <definedName name="RiskAfterRecalcMacro" hidden="1">""</definedName>
    <definedName name="RiskAfterSimMacro" hidden="1">""</definedName>
    <definedName name="RiskBeforeRecalcMacro" hidden="1">""</definedName>
    <definedName name="RiskBeforeSimMacro" hidden="1">""</definedName>
    <definedName name="RiskCollectDistributionSamples" localSheetId="2" hidden="1">0</definedName>
    <definedName name="RiskCollectDistributionSamples" localSheetId="3" hidden="1">0</definedName>
    <definedName name="RiskCollectDistributionSamples" localSheetId="4" hidden="1">0</definedName>
    <definedName name="RiskCollectDistributionSamples" localSheetId="5" hidden="1">0</definedName>
    <definedName name="RiskCollectDistributionSamples" localSheetId="8" hidden="1">0</definedName>
    <definedName name="RiskCollectDistributionSamples" localSheetId="12" hidden="1">0</definedName>
    <definedName name="RiskCollectDistributionSamples" localSheetId="13" hidden="1">0</definedName>
    <definedName name="RiskCollectDistributionSamples" localSheetId="9" hidden="1">0</definedName>
    <definedName name="RiskCollectDistributionSamples" localSheetId="10" hidden="1">0</definedName>
    <definedName name="RiskCollectDistributionSamples" localSheetId="11" hidden="1">0</definedName>
    <definedName name="RiskCollectDistributionSamples" localSheetId="14" hidden="1">0</definedName>
    <definedName name="RiskCollectDistributionSamples" localSheetId="15" hidden="1">0</definedName>
    <definedName name="RiskCollectDistributionSamples" localSheetId="16" hidden="1">0</definedName>
    <definedName name="RiskCollectDistributionSamples" localSheetId="17" hidden="1">0</definedName>
    <definedName name="RiskCollectDistributionSamples" localSheetId="18" hidden="1">0</definedName>
    <definedName name="RiskCollectDistributionSamples" localSheetId="19" hidden="1">0</definedName>
    <definedName name="RiskCollectDistributionSamples" hidden="1">2</definedName>
    <definedName name="RiskFixedSeed" hidden="1">1</definedName>
    <definedName name="RiskHasSettings" localSheetId="2" hidden="1">7</definedName>
    <definedName name="RiskHasSettings" localSheetId="3" hidden="1">7</definedName>
    <definedName name="RiskHasSettings" localSheetId="4" hidden="1">7</definedName>
    <definedName name="RiskHasSettings" localSheetId="5" hidden="1">7</definedName>
    <definedName name="RiskHasSettings" localSheetId="8" hidden="1">7</definedName>
    <definedName name="RiskHasSettings" localSheetId="12" hidden="1">7</definedName>
    <definedName name="RiskHasSettings" localSheetId="13" hidden="1">7</definedName>
    <definedName name="RiskHasSettings" localSheetId="9" hidden="1">7</definedName>
    <definedName name="RiskHasSettings" localSheetId="10" hidden="1">7</definedName>
    <definedName name="RiskHasSettings" localSheetId="11" hidden="1">7</definedName>
    <definedName name="RiskHasSettings" localSheetId="14" hidden="1">7</definedName>
    <definedName name="RiskHasSettings" localSheetId="15" hidden="1">7</definedName>
    <definedName name="RiskHasSettings" localSheetId="16" hidden="1">7</definedName>
    <definedName name="RiskHasSettings" localSheetId="17" hidden="1">7</definedName>
    <definedName name="RiskHasSettings" localSheetId="18" hidden="1">7</definedName>
    <definedName name="RiskHasSettings" localSheetId="19" hidden="1">7</definedName>
    <definedName name="RiskHasSettings" hidden="1">5</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localSheetId="2" hidden="1">10000</definedName>
    <definedName name="RiskNumIterations" localSheetId="3" hidden="1">10000</definedName>
    <definedName name="RiskNumIterations" localSheetId="4" hidden="1">10000</definedName>
    <definedName name="RiskNumIterations" localSheetId="5" hidden="1">10000</definedName>
    <definedName name="RiskNumIterations" localSheetId="8" hidden="1">10000</definedName>
    <definedName name="RiskNumIterations" localSheetId="12" hidden="1">10000</definedName>
    <definedName name="RiskNumIterations" localSheetId="13" hidden="1">10000</definedName>
    <definedName name="RiskNumIterations" localSheetId="9" hidden="1">10000</definedName>
    <definedName name="RiskNumIterations" localSheetId="10" hidden="1">10000</definedName>
    <definedName name="RiskNumIterations" localSheetId="11" hidden="1">10000</definedName>
    <definedName name="RiskNumIterations" localSheetId="14" hidden="1">10000</definedName>
    <definedName name="RiskNumIterations" localSheetId="15" hidden="1">10000</definedName>
    <definedName name="RiskNumIterations" localSheetId="16" hidden="1">10000</definedName>
    <definedName name="RiskNumIterations" localSheetId="17" hidden="1">10000</definedName>
    <definedName name="RiskNumIterations" localSheetId="18" hidden="1">10000</definedName>
    <definedName name="RiskNumIterations" localSheetId="19" hidden="1">10000</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localSheetId="2" hidden="1">3</definedName>
    <definedName name="RiskSamplingType" localSheetId="3" hidden="1">3</definedName>
    <definedName name="RiskSamplingType" localSheetId="4" hidden="1">3</definedName>
    <definedName name="RiskSamplingType" localSheetId="5" hidden="1">3</definedName>
    <definedName name="RiskSamplingType" localSheetId="8" hidden="1">3</definedName>
    <definedName name="RiskSamplingType" localSheetId="12" hidden="1">3</definedName>
    <definedName name="RiskSamplingType" localSheetId="13" hidden="1">3</definedName>
    <definedName name="RiskSamplingType" localSheetId="9" hidden="1">3</definedName>
    <definedName name="RiskSamplingType" localSheetId="10" hidden="1">3</definedName>
    <definedName name="RiskSamplingType" localSheetId="11" hidden="1">3</definedName>
    <definedName name="RiskSamplingType" localSheetId="14" hidden="1">3</definedName>
    <definedName name="RiskSamplingType" localSheetId="15" hidden="1">3</definedName>
    <definedName name="RiskSamplingType" localSheetId="16" hidden="1">3</definedName>
    <definedName name="RiskSamplingType" localSheetId="17" hidden="1">3</definedName>
    <definedName name="RiskSamplingType" localSheetId="18" hidden="1">3</definedName>
    <definedName name="RiskSamplingType" localSheetId="19" hidden="1">3</definedName>
    <definedName name="RiskSamplingType" hidden="1">2</definedName>
    <definedName name="RiskStandardRecalc" hidden="1">1</definedName>
    <definedName name="RiskUpdateDisplay" localSheetId="2" hidden="1">FALSE</definedName>
    <definedName name="RiskUpdateDisplay" localSheetId="3" hidden="1">FALSE</definedName>
    <definedName name="RiskUpdateDisplay" localSheetId="4" hidden="1">FALSE</definedName>
    <definedName name="RiskUpdateDisplay" localSheetId="5" hidden="1">FALSE</definedName>
    <definedName name="RiskUpdateDisplay" localSheetId="8" hidden="1">FALSE</definedName>
    <definedName name="RiskUpdateDisplay" localSheetId="12" hidden="1">FALSE</definedName>
    <definedName name="RiskUpdateDisplay" localSheetId="13" hidden="1">FALSE</definedName>
    <definedName name="RiskUpdateDisplay" localSheetId="9" hidden="1">FALSE</definedName>
    <definedName name="RiskUpdateDisplay" localSheetId="10" hidden="1">FALSE</definedName>
    <definedName name="RiskUpdateDisplay" localSheetId="11" hidden="1">FALSE</definedName>
    <definedName name="RiskUpdateDisplay" localSheetId="14" hidden="1">FALSE</definedName>
    <definedName name="RiskUpdateDisplay" localSheetId="15" hidden="1">FALSE</definedName>
    <definedName name="RiskUpdateDisplay" localSheetId="16" hidden="1">FALSE</definedName>
    <definedName name="RiskUpdateDisplay" localSheetId="17" hidden="1">FALSE</definedName>
    <definedName name="RiskUpdateDisplay" localSheetId="18" hidden="1">FALSE</definedName>
    <definedName name="RiskUpdateDisplay" localSheetId="19" hidden="1">FALSE</definedName>
    <definedName name="RiskUpdateDisplay" hidden="1">TRUE</definedName>
    <definedName name="RiskUseDifferentSeedForEachSim" hidden="1">FALSE</definedName>
    <definedName name="RiskUseFixedSeed" hidden="1">FALSE</definedName>
    <definedName name="RiskUseMultipleCPUs" localSheetId="2" hidden="1">TRUE</definedName>
    <definedName name="RiskUseMultipleCPUs" localSheetId="3" hidden="1">TRUE</definedName>
    <definedName name="RiskUseMultipleCPUs" localSheetId="4" hidden="1">TRUE</definedName>
    <definedName name="RiskUseMultipleCPUs" localSheetId="5" hidden="1">TRUE</definedName>
    <definedName name="RiskUseMultipleCPUs" localSheetId="8" hidden="1">TRUE</definedName>
    <definedName name="RiskUseMultipleCPUs" localSheetId="12" hidden="1">TRUE</definedName>
    <definedName name="RiskUseMultipleCPUs" localSheetId="13" hidden="1">TRUE</definedName>
    <definedName name="RiskUseMultipleCPUs" localSheetId="9" hidden="1">TRUE</definedName>
    <definedName name="RiskUseMultipleCPUs" localSheetId="10" hidden="1">TRUE</definedName>
    <definedName name="RiskUseMultipleCPUs" localSheetId="11" hidden="1">TRUE</definedName>
    <definedName name="RiskUseMultipleCPUs" localSheetId="14" hidden="1">TRUE</definedName>
    <definedName name="RiskUseMultipleCPUs" localSheetId="15" hidden="1">TRUE</definedName>
    <definedName name="RiskUseMultipleCPUs" localSheetId="16" hidden="1">TRUE</definedName>
    <definedName name="RiskUseMultipleCPUs" localSheetId="17" hidden="1">TRUE</definedName>
    <definedName name="RiskUseMultipleCPUs" localSheetId="18" hidden="1">TRUE</definedName>
    <definedName name="RiskUseMultipleCPUs" localSheetId="19" hidden="1">TRUE</definedName>
    <definedName name="RiskUseMultipleCPUs" hidden="1">FALSE</definedName>
    <definedName name="rr" localSheetId="2" hidden="1">{#N/A,#N/A,FALSE,"Aging Summary";#N/A,#N/A,FALSE,"Ratio Analysis";#N/A,#N/A,FALSE,"Test 120 Day Accts";#N/A,#N/A,FALSE,"Tickmarks"}</definedName>
    <definedName name="rr" localSheetId="3" hidden="1">{#N/A,#N/A,FALSE,"Aging Summary";#N/A,#N/A,FALSE,"Ratio Analysis";#N/A,#N/A,FALSE,"Test 120 Day Accts";#N/A,#N/A,FALSE,"Tickmarks"}</definedName>
    <definedName name="rr" localSheetId="4" hidden="1">{#N/A,#N/A,FALSE,"Aging Summary";#N/A,#N/A,FALSE,"Ratio Analysis";#N/A,#N/A,FALSE,"Test 120 Day Accts";#N/A,#N/A,FALSE,"Tickmarks"}</definedName>
    <definedName name="rr" localSheetId="5" hidden="1">{#N/A,#N/A,FALSE,"Aging Summary";#N/A,#N/A,FALSE,"Ratio Analysis";#N/A,#N/A,FALSE,"Test 120 Day Accts";#N/A,#N/A,FALSE,"Tickmarks"}</definedName>
    <definedName name="rr" localSheetId="7" hidden="1">{#N/A,#N/A,FALSE,"Aging Summary";#N/A,#N/A,FALSE,"Ratio Analysis";#N/A,#N/A,FALSE,"Test 120 Day Accts";#N/A,#N/A,FALSE,"Tickmarks"}</definedName>
    <definedName name="rr" localSheetId="8" hidden="1">{#N/A,#N/A,FALSE,"Aging Summary";#N/A,#N/A,FALSE,"Ratio Analysis";#N/A,#N/A,FALSE,"Test 120 Day Accts";#N/A,#N/A,FALSE,"Tickmarks"}</definedName>
    <definedName name="rr" localSheetId="12" hidden="1">{#N/A,#N/A,FALSE,"Aging Summary";#N/A,#N/A,FALSE,"Ratio Analysis";#N/A,#N/A,FALSE,"Test 120 Day Accts";#N/A,#N/A,FALSE,"Tickmarks"}</definedName>
    <definedName name="rr" localSheetId="13" hidden="1">{#N/A,#N/A,FALSE,"Aging Summary";#N/A,#N/A,FALSE,"Ratio Analysis";#N/A,#N/A,FALSE,"Test 120 Day Accts";#N/A,#N/A,FALSE,"Tickmarks"}</definedName>
    <definedName name="rr" localSheetId="9" hidden="1">{#N/A,#N/A,FALSE,"Aging Summary";#N/A,#N/A,FALSE,"Ratio Analysis";#N/A,#N/A,FALSE,"Test 120 Day Accts";#N/A,#N/A,FALSE,"Tickmarks"}</definedName>
    <definedName name="rr" localSheetId="10" hidden="1">{#N/A,#N/A,FALSE,"Aging Summary";#N/A,#N/A,FALSE,"Ratio Analysis";#N/A,#N/A,FALSE,"Test 120 Day Accts";#N/A,#N/A,FALSE,"Tickmarks"}</definedName>
    <definedName name="rr" localSheetId="11" hidden="1">{#N/A,#N/A,FALSE,"Aging Summary";#N/A,#N/A,FALSE,"Ratio Analysis";#N/A,#N/A,FALSE,"Test 120 Day Accts";#N/A,#N/A,FALSE,"Tickmarks"}</definedName>
    <definedName name="rr" localSheetId="14" hidden="1">{#N/A,#N/A,FALSE,"Aging Summary";#N/A,#N/A,FALSE,"Ratio Analysis";#N/A,#N/A,FALSE,"Test 120 Day Accts";#N/A,#N/A,FALSE,"Tickmarks"}</definedName>
    <definedName name="rr" localSheetId="15" hidden="1">{#N/A,#N/A,FALSE,"Aging Summary";#N/A,#N/A,FALSE,"Ratio Analysis";#N/A,#N/A,FALSE,"Test 120 Day Accts";#N/A,#N/A,FALSE,"Tickmarks"}</definedName>
    <definedName name="rr" localSheetId="16" hidden="1">{#N/A,#N/A,FALSE,"Aging Summary";#N/A,#N/A,FALSE,"Ratio Analysis";#N/A,#N/A,FALSE,"Test 120 Day Accts";#N/A,#N/A,FALSE,"Tickmarks"}</definedName>
    <definedName name="rr" localSheetId="17" hidden="1">{#N/A,#N/A,FALSE,"Aging Summary";#N/A,#N/A,FALSE,"Ratio Analysis";#N/A,#N/A,FALSE,"Test 120 Day Accts";#N/A,#N/A,FALSE,"Tickmarks"}</definedName>
    <definedName name="rr" localSheetId="18" hidden="1">{#N/A,#N/A,FALSE,"Aging Summary";#N/A,#N/A,FALSE,"Ratio Analysis";#N/A,#N/A,FALSE,"Test 120 Day Accts";#N/A,#N/A,FALSE,"Tickmarks"}</definedName>
    <definedName name="rr" localSheetId="19" hidden="1">{#N/A,#N/A,FALSE,"Aging Summary";#N/A,#N/A,FALSE,"Ratio Analysis";#N/A,#N/A,FALSE,"Test 120 Day Accts";#N/A,#N/A,FALSE,"Tickmarks"}</definedName>
    <definedName name="rr" hidden="1">{#N/A,#N/A,FALSE,"Aging Summary";#N/A,#N/A,FALSE,"Ratio Analysis";#N/A,#N/A,FALSE,"Test 120 Day Accts";#N/A,#N/A,FALSE,"Tickmarks"}</definedName>
    <definedName name="rtjststky" localSheetId="7" hidden="1">{"PI_Data",#N/A,TRUE,"P&amp;I Data"}</definedName>
    <definedName name="rtjststky" hidden="1">{"PI_Data",#N/A,TRUE,"P&amp;I Data"}</definedName>
    <definedName name="runrtuwr" localSheetId="7"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runrtuwr"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s" localSheetId="2" hidden="1">{#N/A,#N/A,FALSE,"Inputs And Assumptions";#N/A,#N/A,FALSE,"Revenue Allocation";#N/A,#N/A,FALSE,"RSP Surch Allocations";#N/A,#N/A,FALSE,"Generation Calculations";#N/A,#N/A,FALSE,"Test Year 2001 Sales and Revs."}</definedName>
    <definedName name="s" localSheetId="3" hidden="1">{#N/A,#N/A,FALSE,"Inputs And Assumptions";#N/A,#N/A,FALSE,"Revenue Allocation";#N/A,#N/A,FALSE,"RSP Surch Allocations";#N/A,#N/A,FALSE,"Generation Calculations";#N/A,#N/A,FALSE,"Test Year 2001 Sales and Revs."}</definedName>
    <definedName name="s" localSheetId="4" hidden="1">{#N/A,#N/A,FALSE,"Inputs And Assumptions";#N/A,#N/A,FALSE,"Revenue Allocation";#N/A,#N/A,FALSE,"RSP Surch Allocations";#N/A,#N/A,FALSE,"Generation Calculations";#N/A,#N/A,FALSE,"Test Year 2001 Sales and Revs."}</definedName>
    <definedName name="s" localSheetId="5" hidden="1">{#N/A,#N/A,FALSE,"Inputs And Assumptions";#N/A,#N/A,FALSE,"Revenue Allocation";#N/A,#N/A,FALSE,"RSP Surch Allocations";#N/A,#N/A,FALSE,"Generation Calculations";#N/A,#N/A,FALSE,"Test Year 2001 Sales and Revs."}</definedName>
    <definedName name="s" localSheetId="7" hidden="1">{#N/A,#N/A,FALSE,"Inputs And Assumptions";#N/A,#N/A,FALSE,"Revenue Allocation";#N/A,#N/A,FALSE,"RSP Surch Allocations";#N/A,#N/A,FALSE,"Generation Calculations";#N/A,#N/A,FALSE,"Test Year 2001 Sales and Revs."}</definedName>
    <definedName name="s" localSheetId="8" hidden="1">{#N/A,#N/A,FALSE,"Inputs And Assumptions";#N/A,#N/A,FALSE,"Revenue Allocation";#N/A,#N/A,FALSE,"RSP Surch Allocations";#N/A,#N/A,FALSE,"Generation Calculations";#N/A,#N/A,FALSE,"Test Year 2001 Sales and Revs."}</definedName>
    <definedName name="s" localSheetId="12" hidden="1">{#N/A,#N/A,FALSE,"Inputs And Assumptions";#N/A,#N/A,FALSE,"Revenue Allocation";#N/A,#N/A,FALSE,"RSP Surch Allocations";#N/A,#N/A,FALSE,"Generation Calculations";#N/A,#N/A,FALSE,"Test Year 2001 Sales and Revs."}</definedName>
    <definedName name="s" localSheetId="13" hidden="1">{#N/A,#N/A,FALSE,"Inputs And Assumptions";#N/A,#N/A,FALSE,"Revenue Allocation";#N/A,#N/A,FALSE,"RSP Surch Allocations";#N/A,#N/A,FALSE,"Generation Calculations";#N/A,#N/A,FALSE,"Test Year 2001 Sales and Revs."}</definedName>
    <definedName name="s" localSheetId="9" hidden="1">{#N/A,#N/A,FALSE,"Inputs And Assumptions";#N/A,#N/A,FALSE,"Revenue Allocation";#N/A,#N/A,FALSE,"RSP Surch Allocations";#N/A,#N/A,FALSE,"Generation Calculations";#N/A,#N/A,FALSE,"Test Year 2001 Sales and Revs."}</definedName>
    <definedName name="s" localSheetId="10" hidden="1">{#N/A,#N/A,FALSE,"Inputs And Assumptions";#N/A,#N/A,FALSE,"Revenue Allocation";#N/A,#N/A,FALSE,"RSP Surch Allocations";#N/A,#N/A,FALSE,"Generation Calculations";#N/A,#N/A,FALSE,"Test Year 2001 Sales and Revs."}</definedName>
    <definedName name="s" localSheetId="11" hidden="1">{#N/A,#N/A,FALSE,"Inputs And Assumptions";#N/A,#N/A,FALSE,"Revenue Allocation";#N/A,#N/A,FALSE,"RSP Surch Allocations";#N/A,#N/A,FALSE,"Generation Calculations";#N/A,#N/A,FALSE,"Test Year 2001 Sales and Revs."}</definedName>
    <definedName name="s" localSheetId="14" hidden="1">{#N/A,#N/A,FALSE,"Inputs And Assumptions";#N/A,#N/A,FALSE,"Revenue Allocation";#N/A,#N/A,FALSE,"RSP Surch Allocations";#N/A,#N/A,FALSE,"Generation Calculations";#N/A,#N/A,FALSE,"Test Year 2001 Sales and Revs."}</definedName>
    <definedName name="s" localSheetId="15" hidden="1">{#N/A,#N/A,FALSE,"Inputs And Assumptions";#N/A,#N/A,FALSE,"Revenue Allocation";#N/A,#N/A,FALSE,"RSP Surch Allocations";#N/A,#N/A,FALSE,"Generation Calculations";#N/A,#N/A,FALSE,"Test Year 2001 Sales and Revs."}</definedName>
    <definedName name="s" localSheetId="16" hidden="1">{#N/A,#N/A,FALSE,"Inputs And Assumptions";#N/A,#N/A,FALSE,"Revenue Allocation";#N/A,#N/A,FALSE,"RSP Surch Allocations";#N/A,#N/A,FALSE,"Generation Calculations";#N/A,#N/A,FALSE,"Test Year 2001 Sales and Revs."}</definedName>
    <definedName name="s" localSheetId="17" hidden="1">{#N/A,#N/A,FALSE,"Inputs And Assumptions";#N/A,#N/A,FALSE,"Revenue Allocation";#N/A,#N/A,FALSE,"RSP Surch Allocations";#N/A,#N/A,FALSE,"Generation Calculations";#N/A,#N/A,FALSE,"Test Year 2001 Sales and Revs."}</definedName>
    <definedName name="s" localSheetId="18" hidden="1">{#N/A,#N/A,FALSE,"Inputs And Assumptions";#N/A,#N/A,FALSE,"Revenue Allocation";#N/A,#N/A,FALSE,"RSP Surch Allocations";#N/A,#N/A,FALSE,"Generation Calculations";#N/A,#N/A,FALSE,"Test Year 2001 Sales and Revs."}</definedName>
    <definedName name="s" localSheetId="19" hidden="1">{#N/A,#N/A,FALSE,"Inputs And Assumptions";#N/A,#N/A,FALSE,"Revenue Allocation";#N/A,#N/A,FALSE,"RSP Surch Allocations";#N/A,#N/A,FALSE,"Generation Calculations";#N/A,#N/A,FALSE,"Test Year 2001 Sales and Revs."}</definedName>
    <definedName name="s" hidden="1">{#N/A,#N/A,FALSE,"Inputs And Assumptions";#N/A,#N/A,FALSE,"Revenue Allocation";#N/A,#N/A,FALSE,"RSP Surch Allocations";#N/A,#N/A,FALSE,"Generation Calculations";#N/A,#N/A,FALSE,"Test Year 2001 Sales and Revs."}</definedName>
    <definedName name="SAPBEXdnldView" hidden="1">"49BGT7GXT9EX51LLJXMJKZ8Y6"</definedName>
    <definedName name="SAPBEXhrIndnt" hidden="1">1</definedName>
    <definedName name="SAPBEXhrIndnt_1" hidden="1">2</definedName>
    <definedName name="SAPBEXrevision" hidden="1">27</definedName>
    <definedName name="SAPBEXrevision_1" hidden="1">1</definedName>
    <definedName name="SAPBEXsysID" hidden="1">"BPR"</definedName>
    <definedName name="SAPBEXwbID" hidden="1">"4CEJVM2PJEV89RVGMRZM63QTY"</definedName>
    <definedName name="SAPBEXwbID_1" hidden="1">"3WKCYM5JUCTNWZ07AQPBI1ELX"</definedName>
    <definedName name="SAPBEXwbID_2" hidden="1">"3XN5FMTC8H3J5YOVEA8EJAJW5"</definedName>
    <definedName name="SAPBEXwbID2" hidden="1">"3W3Y8WU9D4KB8I8XZYLB5WWMT"</definedName>
    <definedName name="SAPEXwbID1" hidden="1">"471C2VSNPC28U9XYPMV2AOH11"</definedName>
    <definedName name="SAPrevision" hidden="1">27</definedName>
    <definedName name="sdafsdffad" localSheetId="7" hidden="1">{"PI_Data",#N/A,TRUE,"P&amp;I Data"}</definedName>
    <definedName name="sdafsdffad" hidden="1">{"PI_Data",#N/A,TRUE,"P&amp;I Data"}</definedName>
    <definedName name="SDF" localSheetId="2" hidden="1">{#N/A,#N/A,FALSE,"Aging Summary";#N/A,#N/A,FALSE,"Ratio Analysis";#N/A,#N/A,FALSE,"Test 120 Day Accts";#N/A,#N/A,FALSE,"Tickmarks"}</definedName>
    <definedName name="SDF" localSheetId="3" hidden="1">{#N/A,#N/A,FALSE,"Aging Summary";#N/A,#N/A,FALSE,"Ratio Analysis";#N/A,#N/A,FALSE,"Test 120 Day Accts";#N/A,#N/A,FALSE,"Tickmarks"}</definedName>
    <definedName name="SDF" localSheetId="4" hidden="1">{#N/A,#N/A,FALSE,"Aging Summary";#N/A,#N/A,FALSE,"Ratio Analysis";#N/A,#N/A,FALSE,"Test 120 Day Accts";#N/A,#N/A,FALSE,"Tickmarks"}</definedName>
    <definedName name="SDF" localSheetId="5" hidden="1">{#N/A,#N/A,FALSE,"Aging Summary";#N/A,#N/A,FALSE,"Ratio Analysis";#N/A,#N/A,FALSE,"Test 120 Day Accts";#N/A,#N/A,FALSE,"Tickmarks"}</definedName>
    <definedName name="SDF" localSheetId="7" hidden="1">{#N/A,#N/A,FALSE,"Aging Summary";#N/A,#N/A,FALSE,"Ratio Analysis";#N/A,#N/A,FALSE,"Test 120 Day Accts";#N/A,#N/A,FALSE,"Tickmarks"}</definedName>
    <definedName name="SDF" localSheetId="8" hidden="1">{#N/A,#N/A,FALSE,"Aging Summary";#N/A,#N/A,FALSE,"Ratio Analysis";#N/A,#N/A,FALSE,"Test 120 Day Accts";#N/A,#N/A,FALSE,"Tickmarks"}</definedName>
    <definedName name="SDF" localSheetId="12" hidden="1">{#N/A,#N/A,FALSE,"Aging Summary";#N/A,#N/A,FALSE,"Ratio Analysis";#N/A,#N/A,FALSE,"Test 120 Day Accts";#N/A,#N/A,FALSE,"Tickmarks"}</definedName>
    <definedName name="SDF" localSheetId="13" hidden="1">{#N/A,#N/A,FALSE,"Aging Summary";#N/A,#N/A,FALSE,"Ratio Analysis";#N/A,#N/A,FALSE,"Test 120 Day Accts";#N/A,#N/A,FALSE,"Tickmarks"}</definedName>
    <definedName name="SDF" localSheetId="9" hidden="1">{#N/A,#N/A,FALSE,"Aging Summary";#N/A,#N/A,FALSE,"Ratio Analysis";#N/A,#N/A,FALSE,"Test 120 Day Accts";#N/A,#N/A,FALSE,"Tickmarks"}</definedName>
    <definedName name="SDF" localSheetId="10" hidden="1">{#N/A,#N/A,FALSE,"Aging Summary";#N/A,#N/A,FALSE,"Ratio Analysis";#N/A,#N/A,FALSE,"Test 120 Day Accts";#N/A,#N/A,FALSE,"Tickmarks"}</definedName>
    <definedName name="SDF" localSheetId="11" hidden="1">{#N/A,#N/A,FALSE,"Aging Summary";#N/A,#N/A,FALSE,"Ratio Analysis";#N/A,#N/A,FALSE,"Test 120 Day Accts";#N/A,#N/A,FALSE,"Tickmarks"}</definedName>
    <definedName name="SDF" localSheetId="14" hidden="1">{#N/A,#N/A,FALSE,"Aging Summary";#N/A,#N/A,FALSE,"Ratio Analysis";#N/A,#N/A,FALSE,"Test 120 Day Accts";#N/A,#N/A,FALSE,"Tickmarks"}</definedName>
    <definedName name="SDF" localSheetId="15" hidden="1">{#N/A,#N/A,FALSE,"Aging Summary";#N/A,#N/A,FALSE,"Ratio Analysis";#N/A,#N/A,FALSE,"Test 120 Day Accts";#N/A,#N/A,FALSE,"Tickmarks"}</definedName>
    <definedName name="SDF" localSheetId="16" hidden="1">{#N/A,#N/A,FALSE,"Aging Summary";#N/A,#N/A,FALSE,"Ratio Analysis";#N/A,#N/A,FALSE,"Test 120 Day Accts";#N/A,#N/A,FALSE,"Tickmarks"}</definedName>
    <definedName name="SDF" localSheetId="17" hidden="1">{#N/A,#N/A,FALSE,"Aging Summary";#N/A,#N/A,FALSE,"Ratio Analysis";#N/A,#N/A,FALSE,"Test 120 Day Accts";#N/A,#N/A,FALSE,"Tickmarks"}</definedName>
    <definedName name="SDF" localSheetId="18" hidden="1">{#N/A,#N/A,FALSE,"Aging Summary";#N/A,#N/A,FALSE,"Ratio Analysis";#N/A,#N/A,FALSE,"Test 120 Day Accts";#N/A,#N/A,FALSE,"Tickmarks"}</definedName>
    <definedName name="SDF" localSheetId="19" hidden="1">{#N/A,#N/A,FALSE,"Aging Summary";#N/A,#N/A,FALSE,"Ratio Analysis";#N/A,#N/A,FALSE,"Test 120 Day Accts";#N/A,#N/A,FALSE,"Tickmarks"}</definedName>
    <definedName name="SDF" hidden="1">{#N/A,#N/A,FALSE,"Aging Summary";#N/A,#N/A,FALSE,"Ratio Analysis";#N/A,#N/A,FALSE,"Test 120 Day Accts";#N/A,#N/A,FALSE,"Tickmarks"}</definedName>
    <definedName name="sdfg" localSheetId="2" hidden="1">{#N/A,#N/A,FALSE,"Aging Summary";#N/A,#N/A,FALSE,"Ratio Analysis";#N/A,#N/A,FALSE,"Test 120 Day Accts";#N/A,#N/A,FALSE,"Tickmarks"}</definedName>
    <definedName name="sdfg" localSheetId="3" hidden="1">{#N/A,#N/A,FALSE,"Aging Summary";#N/A,#N/A,FALSE,"Ratio Analysis";#N/A,#N/A,FALSE,"Test 120 Day Accts";#N/A,#N/A,FALSE,"Tickmarks"}</definedName>
    <definedName name="sdfg" localSheetId="4" hidden="1">{#N/A,#N/A,FALSE,"Aging Summary";#N/A,#N/A,FALSE,"Ratio Analysis";#N/A,#N/A,FALSE,"Test 120 Day Accts";#N/A,#N/A,FALSE,"Tickmarks"}</definedName>
    <definedName name="sdfg" localSheetId="5" hidden="1">{#N/A,#N/A,FALSE,"Aging Summary";#N/A,#N/A,FALSE,"Ratio Analysis";#N/A,#N/A,FALSE,"Test 120 Day Accts";#N/A,#N/A,FALSE,"Tickmarks"}</definedName>
    <definedName name="sdfg" localSheetId="7" hidden="1">{#N/A,#N/A,FALSE,"Aging Summary";#N/A,#N/A,FALSE,"Ratio Analysis";#N/A,#N/A,FALSE,"Test 120 Day Accts";#N/A,#N/A,FALSE,"Tickmarks"}</definedName>
    <definedName name="sdfg" localSheetId="8" hidden="1">{#N/A,#N/A,FALSE,"Aging Summary";#N/A,#N/A,FALSE,"Ratio Analysis";#N/A,#N/A,FALSE,"Test 120 Day Accts";#N/A,#N/A,FALSE,"Tickmarks"}</definedName>
    <definedName name="sdfg" localSheetId="12" hidden="1">{#N/A,#N/A,FALSE,"Aging Summary";#N/A,#N/A,FALSE,"Ratio Analysis";#N/A,#N/A,FALSE,"Test 120 Day Accts";#N/A,#N/A,FALSE,"Tickmarks"}</definedName>
    <definedName name="sdfg" localSheetId="13" hidden="1">{#N/A,#N/A,FALSE,"Aging Summary";#N/A,#N/A,FALSE,"Ratio Analysis";#N/A,#N/A,FALSE,"Test 120 Day Accts";#N/A,#N/A,FALSE,"Tickmarks"}</definedName>
    <definedName name="sdfg" localSheetId="9" hidden="1">{#N/A,#N/A,FALSE,"Aging Summary";#N/A,#N/A,FALSE,"Ratio Analysis";#N/A,#N/A,FALSE,"Test 120 Day Accts";#N/A,#N/A,FALSE,"Tickmarks"}</definedName>
    <definedName name="sdfg" localSheetId="10" hidden="1">{#N/A,#N/A,FALSE,"Aging Summary";#N/A,#N/A,FALSE,"Ratio Analysis";#N/A,#N/A,FALSE,"Test 120 Day Accts";#N/A,#N/A,FALSE,"Tickmarks"}</definedName>
    <definedName name="sdfg" localSheetId="11" hidden="1">{#N/A,#N/A,FALSE,"Aging Summary";#N/A,#N/A,FALSE,"Ratio Analysis";#N/A,#N/A,FALSE,"Test 120 Day Accts";#N/A,#N/A,FALSE,"Tickmarks"}</definedName>
    <definedName name="sdfg" localSheetId="14" hidden="1">{#N/A,#N/A,FALSE,"Aging Summary";#N/A,#N/A,FALSE,"Ratio Analysis";#N/A,#N/A,FALSE,"Test 120 Day Accts";#N/A,#N/A,FALSE,"Tickmarks"}</definedName>
    <definedName name="sdfg" localSheetId="15" hidden="1">{#N/A,#N/A,FALSE,"Aging Summary";#N/A,#N/A,FALSE,"Ratio Analysis";#N/A,#N/A,FALSE,"Test 120 Day Accts";#N/A,#N/A,FALSE,"Tickmarks"}</definedName>
    <definedName name="sdfg" localSheetId="16" hidden="1">{#N/A,#N/A,FALSE,"Aging Summary";#N/A,#N/A,FALSE,"Ratio Analysis";#N/A,#N/A,FALSE,"Test 120 Day Accts";#N/A,#N/A,FALSE,"Tickmarks"}</definedName>
    <definedName name="sdfg" localSheetId="17" hidden="1">{#N/A,#N/A,FALSE,"Aging Summary";#N/A,#N/A,FALSE,"Ratio Analysis";#N/A,#N/A,FALSE,"Test 120 Day Accts";#N/A,#N/A,FALSE,"Tickmarks"}</definedName>
    <definedName name="sdfg" localSheetId="18" hidden="1">{#N/A,#N/A,FALSE,"Aging Summary";#N/A,#N/A,FALSE,"Ratio Analysis";#N/A,#N/A,FALSE,"Test 120 Day Accts";#N/A,#N/A,FALSE,"Tickmarks"}</definedName>
    <definedName name="sdfg" localSheetId="19" hidden="1">{#N/A,#N/A,FALSE,"Aging Summary";#N/A,#N/A,FALSE,"Ratio Analysis";#N/A,#N/A,FALSE,"Test 120 Day Accts";#N/A,#N/A,FALSE,"Tickmarks"}</definedName>
    <definedName name="sdfg" hidden="1">{#N/A,#N/A,FALSE,"Aging Summary";#N/A,#N/A,FALSE,"Ratio Analysis";#N/A,#N/A,FALSE,"Test 120 Day Accts";#N/A,#N/A,FALSE,"Tickmarks"}</definedName>
    <definedName name="sdfvsdfv" localSheetId="2" hidden="1">{#N/A,#N/A,FALSE,"Aging Summary";#N/A,#N/A,FALSE,"Ratio Analysis";#N/A,#N/A,FALSE,"Test 120 Day Accts";#N/A,#N/A,FALSE,"Tickmarks"}</definedName>
    <definedName name="sdfvsdfv" localSheetId="3" hidden="1">{#N/A,#N/A,FALSE,"Aging Summary";#N/A,#N/A,FALSE,"Ratio Analysis";#N/A,#N/A,FALSE,"Test 120 Day Accts";#N/A,#N/A,FALSE,"Tickmarks"}</definedName>
    <definedName name="sdfvsdfv" localSheetId="4" hidden="1">{#N/A,#N/A,FALSE,"Aging Summary";#N/A,#N/A,FALSE,"Ratio Analysis";#N/A,#N/A,FALSE,"Test 120 Day Accts";#N/A,#N/A,FALSE,"Tickmarks"}</definedName>
    <definedName name="sdfvsdfv" localSheetId="5" hidden="1">{#N/A,#N/A,FALSE,"Aging Summary";#N/A,#N/A,FALSE,"Ratio Analysis";#N/A,#N/A,FALSE,"Test 120 Day Accts";#N/A,#N/A,FALSE,"Tickmarks"}</definedName>
    <definedName name="sdfvsdfv" localSheetId="7" hidden="1">{#N/A,#N/A,FALSE,"Aging Summary";#N/A,#N/A,FALSE,"Ratio Analysis";#N/A,#N/A,FALSE,"Test 120 Day Accts";#N/A,#N/A,FALSE,"Tickmarks"}</definedName>
    <definedName name="sdfvsdfv" localSheetId="8" hidden="1">{#N/A,#N/A,FALSE,"Aging Summary";#N/A,#N/A,FALSE,"Ratio Analysis";#N/A,#N/A,FALSE,"Test 120 Day Accts";#N/A,#N/A,FALSE,"Tickmarks"}</definedName>
    <definedName name="sdfvsdfv" localSheetId="12" hidden="1">{#N/A,#N/A,FALSE,"Aging Summary";#N/A,#N/A,FALSE,"Ratio Analysis";#N/A,#N/A,FALSE,"Test 120 Day Accts";#N/A,#N/A,FALSE,"Tickmarks"}</definedName>
    <definedName name="sdfvsdfv" localSheetId="13" hidden="1">{#N/A,#N/A,FALSE,"Aging Summary";#N/A,#N/A,FALSE,"Ratio Analysis";#N/A,#N/A,FALSE,"Test 120 Day Accts";#N/A,#N/A,FALSE,"Tickmarks"}</definedName>
    <definedName name="sdfvsdfv" localSheetId="9" hidden="1">{#N/A,#N/A,FALSE,"Aging Summary";#N/A,#N/A,FALSE,"Ratio Analysis";#N/A,#N/A,FALSE,"Test 120 Day Accts";#N/A,#N/A,FALSE,"Tickmarks"}</definedName>
    <definedName name="sdfvsdfv" localSheetId="10" hidden="1">{#N/A,#N/A,FALSE,"Aging Summary";#N/A,#N/A,FALSE,"Ratio Analysis";#N/A,#N/A,FALSE,"Test 120 Day Accts";#N/A,#N/A,FALSE,"Tickmarks"}</definedName>
    <definedName name="sdfvsdfv" localSheetId="11" hidden="1">{#N/A,#N/A,FALSE,"Aging Summary";#N/A,#N/A,FALSE,"Ratio Analysis";#N/A,#N/A,FALSE,"Test 120 Day Accts";#N/A,#N/A,FALSE,"Tickmarks"}</definedName>
    <definedName name="sdfvsdfv" localSheetId="14" hidden="1">{#N/A,#N/A,FALSE,"Aging Summary";#N/A,#N/A,FALSE,"Ratio Analysis";#N/A,#N/A,FALSE,"Test 120 Day Accts";#N/A,#N/A,FALSE,"Tickmarks"}</definedName>
    <definedName name="sdfvsdfv" localSheetId="15" hidden="1">{#N/A,#N/A,FALSE,"Aging Summary";#N/A,#N/A,FALSE,"Ratio Analysis";#N/A,#N/A,FALSE,"Test 120 Day Accts";#N/A,#N/A,FALSE,"Tickmarks"}</definedName>
    <definedName name="sdfvsdfv" localSheetId="16" hidden="1">{#N/A,#N/A,FALSE,"Aging Summary";#N/A,#N/A,FALSE,"Ratio Analysis";#N/A,#N/A,FALSE,"Test 120 Day Accts";#N/A,#N/A,FALSE,"Tickmarks"}</definedName>
    <definedName name="sdfvsdfv" localSheetId="17" hidden="1">{#N/A,#N/A,FALSE,"Aging Summary";#N/A,#N/A,FALSE,"Ratio Analysis";#N/A,#N/A,FALSE,"Test 120 Day Accts";#N/A,#N/A,FALSE,"Tickmarks"}</definedName>
    <definedName name="sdfvsdfv" localSheetId="18" hidden="1">{#N/A,#N/A,FALSE,"Aging Summary";#N/A,#N/A,FALSE,"Ratio Analysis";#N/A,#N/A,FALSE,"Test 120 Day Accts";#N/A,#N/A,FALSE,"Tickmarks"}</definedName>
    <definedName name="sdfvsdfv" localSheetId="19" hidden="1">{#N/A,#N/A,FALSE,"Aging Summary";#N/A,#N/A,FALSE,"Ratio Analysis";#N/A,#N/A,FALSE,"Test 120 Day Accts";#N/A,#N/A,FALSE,"Tickmarks"}</definedName>
    <definedName name="sdfvsdfv" hidden="1">{#N/A,#N/A,FALSE,"Aging Summary";#N/A,#N/A,FALSE,"Ratio Analysis";#N/A,#N/A,FALSE,"Test 120 Day Accts";#N/A,#N/A,FALSE,"Tickmarks"}</definedName>
    <definedName name="sds" localSheetId="7" hidden="1">{"Summary","1",FALSE,"Summary"}</definedName>
    <definedName name="sds" hidden="1">{"Summary","1",FALSE,"Summary"}</definedName>
    <definedName name="sdsb" localSheetId="7" hidden="1">{"Summary","1",FALSE,"Summary"}</definedName>
    <definedName name="sdsb" hidden="1">{"Summary","1",FALSE,"Summary"}</definedName>
    <definedName name="sencount" hidden="1">1</definedName>
    <definedName name="sfas" localSheetId="7"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fas"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olver_lin" hidden="1">0</definedName>
    <definedName name="solver_num" hidden="1">0</definedName>
    <definedName name="solver_opt" hidden="1">#REF!</definedName>
    <definedName name="solver_typ" hidden="1">1</definedName>
    <definedName name="solver_val" hidden="1">0</definedName>
    <definedName name="srdfg" localSheetId="2" hidden="1">{#N/A,#N/A,FALSE,"Aging Summary";#N/A,#N/A,FALSE,"Ratio Analysis";#N/A,#N/A,FALSE,"Test 120 Day Accts";#N/A,#N/A,FALSE,"Tickmarks"}</definedName>
    <definedName name="srdfg" localSheetId="3" hidden="1">{#N/A,#N/A,FALSE,"Aging Summary";#N/A,#N/A,FALSE,"Ratio Analysis";#N/A,#N/A,FALSE,"Test 120 Day Accts";#N/A,#N/A,FALSE,"Tickmarks"}</definedName>
    <definedName name="srdfg" localSheetId="4" hidden="1">{#N/A,#N/A,FALSE,"Aging Summary";#N/A,#N/A,FALSE,"Ratio Analysis";#N/A,#N/A,FALSE,"Test 120 Day Accts";#N/A,#N/A,FALSE,"Tickmarks"}</definedName>
    <definedName name="srdfg" localSheetId="5" hidden="1">{#N/A,#N/A,FALSE,"Aging Summary";#N/A,#N/A,FALSE,"Ratio Analysis";#N/A,#N/A,FALSE,"Test 120 Day Accts";#N/A,#N/A,FALSE,"Tickmarks"}</definedName>
    <definedName name="srdfg" localSheetId="7" hidden="1">{#N/A,#N/A,FALSE,"Aging Summary";#N/A,#N/A,FALSE,"Ratio Analysis";#N/A,#N/A,FALSE,"Test 120 Day Accts";#N/A,#N/A,FALSE,"Tickmarks"}</definedName>
    <definedName name="srdfg" localSheetId="8" hidden="1">{#N/A,#N/A,FALSE,"Aging Summary";#N/A,#N/A,FALSE,"Ratio Analysis";#N/A,#N/A,FALSE,"Test 120 Day Accts";#N/A,#N/A,FALSE,"Tickmarks"}</definedName>
    <definedName name="srdfg" localSheetId="12" hidden="1">{#N/A,#N/A,FALSE,"Aging Summary";#N/A,#N/A,FALSE,"Ratio Analysis";#N/A,#N/A,FALSE,"Test 120 Day Accts";#N/A,#N/A,FALSE,"Tickmarks"}</definedName>
    <definedName name="srdfg" localSheetId="13" hidden="1">{#N/A,#N/A,FALSE,"Aging Summary";#N/A,#N/A,FALSE,"Ratio Analysis";#N/A,#N/A,FALSE,"Test 120 Day Accts";#N/A,#N/A,FALSE,"Tickmarks"}</definedName>
    <definedName name="srdfg" localSheetId="9" hidden="1">{#N/A,#N/A,FALSE,"Aging Summary";#N/A,#N/A,FALSE,"Ratio Analysis";#N/A,#N/A,FALSE,"Test 120 Day Accts";#N/A,#N/A,FALSE,"Tickmarks"}</definedName>
    <definedName name="srdfg" localSheetId="10" hidden="1">{#N/A,#N/A,FALSE,"Aging Summary";#N/A,#N/A,FALSE,"Ratio Analysis";#N/A,#N/A,FALSE,"Test 120 Day Accts";#N/A,#N/A,FALSE,"Tickmarks"}</definedName>
    <definedName name="srdfg" localSheetId="11" hidden="1">{#N/A,#N/A,FALSE,"Aging Summary";#N/A,#N/A,FALSE,"Ratio Analysis";#N/A,#N/A,FALSE,"Test 120 Day Accts";#N/A,#N/A,FALSE,"Tickmarks"}</definedName>
    <definedName name="srdfg" localSheetId="14" hidden="1">{#N/A,#N/A,FALSE,"Aging Summary";#N/A,#N/A,FALSE,"Ratio Analysis";#N/A,#N/A,FALSE,"Test 120 Day Accts";#N/A,#N/A,FALSE,"Tickmarks"}</definedName>
    <definedName name="srdfg" localSheetId="15" hidden="1">{#N/A,#N/A,FALSE,"Aging Summary";#N/A,#N/A,FALSE,"Ratio Analysis";#N/A,#N/A,FALSE,"Test 120 Day Accts";#N/A,#N/A,FALSE,"Tickmarks"}</definedName>
    <definedName name="srdfg" localSheetId="16" hidden="1">{#N/A,#N/A,FALSE,"Aging Summary";#N/A,#N/A,FALSE,"Ratio Analysis";#N/A,#N/A,FALSE,"Test 120 Day Accts";#N/A,#N/A,FALSE,"Tickmarks"}</definedName>
    <definedName name="srdfg" localSheetId="17" hidden="1">{#N/A,#N/A,FALSE,"Aging Summary";#N/A,#N/A,FALSE,"Ratio Analysis";#N/A,#N/A,FALSE,"Test 120 Day Accts";#N/A,#N/A,FALSE,"Tickmarks"}</definedName>
    <definedName name="srdfg" localSheetId="18" hidden="1">{#N/A,#N/A,FALSE,"Aging Summary";#N/A,#N/A,FALSE,"Ratio Analysis";#N/A,#N/A,FALSE,"Test 120 Day Accts";#N/A,#N/A,FALSE,"Tickmarks"}</definedName>
    <definedName name="srdfg" localSheetId="19" hidden="1">{#N/A,#N/A,FALSE,"Aging Summary";#N/A,#N/A,FALSE,"Ratio Analysis";#N/A,#N/A,FALSE,"Test 120 Day Accts";#N/A,#N/A,FALSE,"Tickmarks"}</definedName>
    <definedName name="srdfg" hidden="1">{#N/A,#N/A,FALSE,"Aging Summary";#N/A,#N/A,FALSE,"Ratio Analysis";#N/A,#N/A,FALSE,"Test 120 Day Accts";#N/A,#N/A,FALSE,"Tickmarks"}</definedName>
    <definedName name="ssd" localSheetId="7"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sd"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localSheetId="7"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sdb"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sss" localSheetId="7" hidden="1">{"summary",#N/A,TRUE,"Coal Inventory Summary";"view 1",#N/A,TRUE,"Coal Inv. By Station";"view 2",#N/A,TRUE,"Coal inv by sta 2";"view 3",#N/A,TRUE,"Coal inv by sta 3";"oil",#N/A,TRUE,"Oil Purchases"}</definedName>
    <definedName name="sss" hidden="1">{"summary",#N/A,TRUE,"Coal Inventory Summary";"view 1",#N/A,TRUE,"Coal Inv. By Station";"view 2",#N/A,TRUE,"Coal inv by sta 2";"view 3",#N/A,TRUE,"Coal inv by sta 3";"oil",#N/A,TRUE,"Oil Purchases"}</definedName>
    <definedName name="stdhg" localSheetId="2" hidden="1">{#N/A,#N/A,FALSE,"Aging Summary";#N/A,#N/A,FALSE,"Ratio Analysis";#N/A,#N/A,FALSE,"Test 120 Day Accts";#N/A,#N/A,FALSE,"Tickmarks"}</definedName>
    <definedName name="stdhg" localSheetId="3" hidden="1">{#N/A,#N/A,FALSE,"Aging Summary";#N/A,#N/A,FALSE,"Ratio Analysis";#N/A,#N/A,FALSE,"Test 120 Day Accts";#N/A,#N/A,FALSE,"Tickmarks"}</definedName>
    <definedName name="stdhg" localSheetId="4" hidden="1">{#N/A,#N/A,FALSE,"Aging Summary";#N/A,#N/A,FALSE,"Ratio Analysis";#N/A,#N/A,FALSE,"Test 120 Day Accts";#N/A,#N/A,FALSE,"Tickmarks"}</definedName>
    <definedName name="stdhg" localSheetId="5" hidden="1">{#N/A,#N/A,FALSE,"Aging Summary";#N/A,#N/A,FALSE,"Ratio Analysis";#N/A,#N/A,FALSE,"Test 120 Day Accts";#N/A,#N/A,FALSE,"Tickmarks"}</definedName>
    <definedName name="stdhg" localSheetId="7" hidden="1">{#N/A,#N/A,FALSE,"Aging Summary";#N/A,#N/A,FALSE,"Ratio Analysis";#N/A,#N/A,FALSE,"Test 120 Day Accts";#N/A,#N/A,FALSE,"Tickmarks"}</definedName>
    <definedName name="stdhg" localSheetId="8" hidden="1">{#N/A,#N/A,FALSE,"Aging Summary";#N/A,#N/A,FALSE,"Ratio Analysis";#N/A,#N/A,FALSE,"Test 120 Day Accts";#N/A,#N/A,FALSE,"Tickmarks"}</definedName>
    <definedName name="stdhg" localSheetId="12" hidden="1">{#N/A,#N/A,FALSE,"Aging Summary";#N/A,#N/A,FALSE,"Ratio Analysis";#N/A,#N/A,FALSE,"Test 120 Day Accts";#N/A,#N/A,FALSE,"Tickmarks"}</definedName>
    <definedName name="stdhg" localSheetId="13" hidden="1">{#N/A,#N/A,FALSE,"Aging Summary";#N/A,#N/A,FALSE,"Ratio Analysis";#N/A,#N/A,FALSE,"Test 120 Day Accts";#N/A,#N/A,FALSE,"Tickmarks"}</definedName>
    <definedName name="stdhg" localSheetId="9" hidden="1">{#N/A,#N/A,FALSE,"Aging Summary";#N/A,#N/A,FALSE,"Ratio Analysis";#N/A,#N/A,FALSE,"Test 120 Day Accts";#N/A,#N/A,FALSE,"Tickmarks"}</definedName>
    <definedName name="stdhg" localSheetId="10" hidden="1">{#N/A,#N/A,FALSE,"Aging Summary";#N/A,#N/A,FALSE,"Ratio Analysis";#N/A,#N/A,FALSE,"Test 120 Day Accts";#N/A,#N/A,FALSE,"Tickmarks"}</definedName>
    <definedName name="stdhg" localSheetId="11" hidden="1">{#N/A,#N/A,FALSE,"Aging Summary";#N/A,#N/A,FALSE,"Ratio Analysis";#N/A,#N/A,FALSE,"Test 120 Day Accts";#N/A,#N/A,FALSE,"Tickmarks"}</definedName>
    <definedName name="stdhg" localSheetId="14" hidden="1">{#N/A,#N/A,FALSE,"Aging Summary";#N/A,#N/A,FALSE,"Ratio Analysis";#N/A,#N/A,FALSE,"Test 120 Day Accts";#N/A,#N/A,FALSE,"Tickmarks"}</definedName>
    <definedName name="stdhg" localSheetId="15" hidden="1">{#N/A,#N/A,FALSE,"Aging Summary";#N/A,#N/A,FALSE,"Ratio Analysis";#N/A,#N/A,FALSE,"Test 120 Day Accts";#N/A,#N/A,FALSE,"Tickmarks"}</definedName>
    <definedName name="stdhg" localSheetId="16" hidden="1">{#N/A,#N/A,FALSE,"Aging Summary";#N/A,#N/A,FALSE,"Ratio Analysis";#N/A,#N/A,FALSE,"Test 120 Day Accts";#N/A,#N/A,FALSE,"Tickmarks"}</definedName>
    <definedName name="stdhg" localSheetId="17" hidden="1">{#N/A,#N/A,FALSE,"Aging Summary";#N/A,#N/A,FALSE,"Ratio Analysis";#N/A,#N/A,FALSE,"Test 120 Day Accts";#N/A,#N/A,FALSE,"Tickmarks"}</definedName>
    <definedName name="stdhg" localSheetId="18" hidden="1">{#N/A,#N/A,FALSE,"Aging Summary";#N/A,#N/A,FALSE,"Ratio Analysis";#N/A,#N/A,FALSE,"Test 120 Day Accts";#N/A,#N/A,FALSE,"Tickmarks"}</definedName>
    <definedName name="stdhg" localSheetId="19" hidden="1">{#N/A,#N/A,FALSE,"Aging Summary";#N/A,#N/A,FALSE,"Ratio Analysis";#N/A,#N/A,FALSE,"Test 120 Day Accts";#N/A,#N/A,FALSE,"Tickmarks"}</definedName>
    <definedName name="stdhg" hidden="1">{#N/A,#N/A,FALSE,"Aging Summary";#N/A,#N/A,FALSE,"Ratio Analysis";#N/A,#N/A,FALSE,"Test 120 Day Accts";#N/A,#N/A,FALSE,"Tickmarks"}</definedName>
    <definedName name="Step2" localSheetId="7" hidden="1">{#N/A,#N/A,FALSE,"CTC Summary - EOY";#N/A,#N/A,FALSE,"CTC Summary - Wtavg"}</definedName>
    <definedName name="Step2" hidden="1">{#N/A,#N/A,FALSE,"CTC Summary - EOY";#N/A,#N/A,FALSE,"CTC Summary - Wtavg"}</definedName>
    <definedName name="stsg" localSheetId="2" hidden="1">{"Network Summary",#N/A,TRUE,"Summary";"Piping Summary",#N/A,TRUE," Piping";"Meters Summary",#N/A,TRUE,"Meters &amp; Connections";"Connections Summary",#N/A,TRUE,"Meters &amp; Connections";"Stations Summary",#N/A,TRUE,"Stations Pivot"}</definedName>
    <definedName name="stsg" localSheetId="3" hidden="1">{"Network Summary",#N/A,TRUE,"Summary";"Piping Summary",#N/A,TRUE," Piping";"Meters Summary",#N/A,TRUE,"Meters &amp; Connections";"Connections Summary",#N/A,TRUE,"Meters &amp; Connections";"Stations Summary",#N/A,TRUE,"Stations Pivot"}</definedName>
    <definedName name="stsg" localSheetId="4" hidden="1">{"Network Summary",#N/A,TRUE,"Summary";"Piping Summary",#N/A,TRUE," Piping";"Meters Summary",#N/A,TRUE,"Meters &amp; Connections";"Connections Summary",#N/A,TRUE,"Meters &amp; Connections";"Stations Summary",#N/A,TRUE,"Stations Pivot"}</definedName>
    <definedName name="stsg" localSheetId="5" hidden="1">{"Network Summary",#N/A,TRUE,"Summary";"Piping Summary",#N/A,TRUE," Piping";"Meters Summary",#N/A,TRUE,"Meters &amp; Connections";"Connections Summary",#N/A,TRUE,"Meters &amp; Connections";"Stations Summary",#N/A,TRUE,"Stations Pivot"}</definedName>
    <definedName name="stsg" localSheetId="7" hidden="1">{"Network Summary",#N/A,TRUE,"Summary";"Piping Summary",#N/A,TRUE," Piping";"Meters Summary",#N/A,TRUE,"Meters &amp; Connections";"Connections Summary",#N/A,TRUE,"Meters &amp; Connections";"Stations Summary",#N/A,TRUE,"Stations Pivot"}</definedName>
    <definedName name="stsg" localSheetId="8" hidden="1">{"Network Summary",#N/A,TRUE,"Summary";"Piping Summary",#N/A,TRUE," Piping";"Meters Summary",#N/A,TRUE,"Meters &amp; Connections";"Connections Summary",#N/A,TRUE,"Meters &amp; Connections";"Stations Summary",#N/A,TRUE,"Stations Pivot"}</definedName>
    <definedName name="stsg" localSheetId="12" hidden="1">{"Network Summary",#N/A,TRUE,"Summary";"Piping Summary",#N/A,TRUE," Piping";"Meters Summary",#N/A,TRUE,"Meters &amp; Connections";"Connections Summary",#N/A,TRUE,"Meters &amp; Connections";"Stations Summary",#N/A,TRUE,"Stations Pivot"}</definedName>
    <definedName name="stsg" localSheetId="13" hidden="1">{"Network Summary",#N/A,TRUE,"Summary";"Piping Summary",#N/A,TRUE," Piping";"Meters Summary",#N/A,TRUE,"Meters &amp; Connections";"Connections Summary",#N/A,TRUE,"Meters &amp; Connections";"Stations Summary",#N/A,TRUE,"Stations Pivot"}</definedName>
    <definedName name="stsg" localSheetId="9" hidden="1">{"Network Summary",#N/A,TRUE,"Summary";"Piping Summary",#N/A,TRUE," Piping";"Meters Summary",#N/A,TRUE,"Meters &amp; Connections";"Connections Summary",#N/A,TRUE,"Meters &amp; Connections";"Stations Summary",#N/A,TRUE,"Stations Pivot"}</definedName>
    <definedName name="stsg" localSheetId="10" hidden="1">{"Network Summary",#N/A,TRUE,"Summary";"Piping Summary",#N/A,TRUE," Piping";"Meters Summary",#N/A,TRUE,"Meters &amp; Connections";"Connections Summary",#N/A,TRUE,"Meters &amp; Connections";"Stations Summary",#N/A,TRUE,"Stations Pivot"}</definedName>
    <definedName name="stsg" localSheetId="11" hidden="1">{"Network Summary",#N/A,TRUE,"Summary";"Piping Summary",#N/A,TRUE," Piping";"Meters Summary",#N/A,TRUE,"Meters &amp; Connections";"Connections Summary",#N/A,TRUE,"Meters &amp; Connections";"Stations Summary",#N/A,TRUE,"Stations Pivot"}</definedName>
    <definedName name="stsg" localSheetId="14" hidden="1">{"Network Summary",#N/A,TRUE,"Summary";"Piping Summary",#N/A,TRUE," Piping";"Meters Summary",#N/A,TRUE,"Meters &amp; Connections";"Connections Summary",#N/A,TRUE,"Meters &amp; Connections";"Stations Summary",#N/A,TRUE,"Stations Pivot"}</definedName>
    <definedName name="stsg" localSheetId="15" hidden="1">{"Network Summary",#N/A,TRUE,"Summary";"Piping Summary",#N/A,TRUE," Piping";"Meters Summary",#N/A,TRUE,"Meters &amp; Connections";"Connections Summary",#N/A,TRUE,"Meters &amp; Connections";"Stations Summary",#N/A,TRUE,"Stations Pivot"}</definedName>
    <definedName name="stsg" localSheetId="16" hidden="1">{"Network Summary",#N/A,TRUE,"Summary";"Piping Summary",#N/A,TRUE," Piping";"Meters Summary",#N/A,TRUE,"Meters &amp; Connections";"Connections Summary",#N/A,TRUE,"Meters &amp; Connections";"Stations Summary",#N/A,TRUE,"Stations Pivot"}</definedName>
    <definedName name="stsg" localSheetId="17" hidden="1">{"Network Summary",#N/A,TRUE,"Summary";"Piping Summary",#N/A,TRUE," Piping";"Meters Summary",#N/A,TRUE,"Meters &amp; Connections";"Connections Summary",#N/A,TRUE,"Meters &amp; Connections";"Stations Summary",#N/A,TRUE,"Stations Pivot"}</definedName>
    <definedName name="stsg" localSheetId="18" hidden="1">{"Network Summary",#N/A,TRUE,"Summary";"Piping Summary",#N/A,TRUE," Piping";"Meters Summary",#N/A,TRUE,"Meters &amp; Connections";"Connections Summary",#N/A,TRUE,"Meters &amp; Connections";"Stations Summary",#N/A,TRUE,"Stations Pivot"}</definedName>
    <definedName name="stsg" localSheetId="19" hidden="1">{"Network Summary",#N/A,TRUE,"Summary";"Piping Summary",#N/A,TRUE," Piping";"Meters Summary",#N/A,TRUE,"Meters &amp; Connections";"Connections Summary",#N/A,TRUE,"Meters &amp; Connections";"Stations Summary",#N/A,TRUE,"Stations Pivot"}</definedName>
    <definedName name="stsg" hidden="1">{"Network Summary",#N/A,TRUE,"Summary";"Piping Summary",#N/A,TRUE," Piping";"Meters Summary",#N/A,TRUE,"Meters &amp; Connections";"Connections Summary",#N/A,TRUE,"Meters &amp; Connections";"Stations Summary",#N/A,TRUE,"Stations Pivot"}</definedName>
    <definedName name="Support" localSheetId="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Support" localSheetId="3"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Support" localSheetId="4"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Support" localSheetId="5"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Support" localSheetId="7"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Support" localSheetId="8"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Support" localSheetId="1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Support" localSheetId="13"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Support" localSheetId="9"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Support" localSheetId="10"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Support" localSheetId="11"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Support" localSheetId="14"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Support" localSheetId="15"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Support" localSheetId="16"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Support" localSheetId="17"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Support" localSheetId="18"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Support" localSheetId="19"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Support"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T" localSheetId="2" hidden="1">{"PI_Data",#N/A,TRUE,"P&amp;I Data"}</definedName>
    <definedName name="T" localSheetId="3" hidden="1">{"PI_Data",#N/A,TRUE,"P&amp;I Data"}</definedName>
    <definedName name="T" localSheetId="4" hidden="1">{"PI_Data",#N/A,TRUE,"P&amp;I Data"}</definedName>
    <definedName name="T" localSheetId="5" hidden="1">{"PI_Data",#N/A,TRUE,"P&amp;I Data"}</definedName>
    <definedName name="t" localSheetId="7" hidden="1">{#N/A,#N/A,FALSE,"Inputs And Assumptions";#N/A,#N/A,FALSE,"Revenue Allocation";#N/A,#N/A,FALSE,"RSP Surch Allocations";#N/A,#N/A,FALSE,"Generation Calculations";#N/A,#N/A,FALSE,"Test Year 2001 Sales and Revs."}</definedName>
    <definedName name="T" localSheetId="8" hidden="1">{"PI_Data",#N/A,TRUE,"P&amp;I Data"}</definedName>
    <definedName name="T" localSheetId="12" hidden="1">{"PI_Data",#N/A,TRUE,"P&amp;I Data"}</definedName>
    <definedName name="T" localSheetId="13" hidden="1">{"PI_Data",#N/A,TRUE,"P&amp;I Data"}</definedName>
    <definedName name="T" localSheetId="9" hidden="1">{"PI_Data",#N/A,TRUE,"P&amp;I Data"}</definedName>
    <definedName name="T" localSheetId="10" hidden="1">{"PI_Data",#N/A,TRUE,"P&amp;I Data"}</definedName>
    <definedName name="T" localSheetId="11" hidden="1">{"PI_Data",#N/A,TRUE,"P&amp;I Data"}</definedName>
    <definedName name="T" localSheetId="14" hidden="1">{"PI_Data",#N/A,TRUE,"P&amp;I Data"}</definedName>
    <definedName name="T" localSheetId="15" hidden="1">{"PI_Data",#N/A,TRUE,"P&amp;I Data"}</definedName>
    <definedName name="T" localSheetId="16" hidden="1">{"PI_Data",#N/A,TRUE,"P&amp;I Data"}</definedName>
    <definedName name="T" localSheetId="17" hidden="1">{"PI_Data",#N/A,TRUE,"P&amp;I Data"}</definedName>
    <definedName name="T" localSheetId="18" hidden="1">{"PI_Data",#N/A,TRUE,"P&amp;I Data"}</definedName>
    <definedName name="T" localSheetId="19" hidden="1">{"PI_Data",#N/A,TRUE,"P&amp;I Data"}</definedName>
    <definedName name="t" hidden="1">{#N/A,#N/A,FALSE,"Inputs And Assumptions";#N/A,#N/A,FALSE,"Revenue Allocation";#N/A,#N/A,FALSE,"RSP Surch Allocations";#N/A,#N/A,FALSE,"Generation Calculations";#N/A,#N/A,FALSE,"Test Year 2001 Sales and Revs."}</definedName>
    <definedName name="T2X" localSheetId="2" hidden="1">{"PI_Data",#N/A,TRUE,"P&amp;I Data"}</definedName>
    <definedName name="T2X" localSheetId="3" hidden="1">{"PI_Data",#N/A,TRUE,"P&amp;I Data"}</definedName>
    <definedName name="T2X" localSheetId="4" hidden="1">{"PI_Data",#N/A,TRUE,"P&amp;I Data"}</definedName>
    <definedName name="T2X" localSheetId="5" hidden="1">{"PI_Data",#N/A,TRUE,"P&amp;I Data"}</definedName>
    <definedName name="T2X" localSheetId="7" hidden="1">{"PI_Data",#N/A,TRUE,"P&amp;I Data"}</definedName>
    <definedName name="T2X" localSheetId="8" hidden="1">{"PI_Data",#N/A,TRUE,"P&amp;I Data"}</definedName>
    <definedName name="T2X" localSheetId="12" hidden="1">{"PI_Data",#N/A,TRUE,"P&amp;I Data"}</definedName>
    <definedName name="T2X" localSheetId="13" hidden="1">{"PI_Data",#N/A,TRUE,"P&amp;I Data"}</definedName>
    <definedName name="T2X" localSheetId="9" hidden="1">{"PI_Data",#N/A,TRUE,"P&amp;I Data"}</definedName>
    <definedName name="T2X" localSheetId="10" hidden="1">{"PI_Data",#N/A,TRUE,"P&amp;I Data"}</definedName>
    <definedName name="T2X" localSheetId="11" hidden="1">{"PI_Data",#N/A,TRUE,"P&amp;I Data"}</definedName>
    <definedName name="T2X" localSheetId="14" hidden="1">{"PI_Data",#N/A,TRUE,"P&amp;I Data"}</definedName>
    <definedName name="T2X" localSheetId="15" hidden="1">{"PI_Data",#N/A,TRUE,"P&amp;I Data"}</definedName>
    <definedName name="T2X" localSheetId="16" hidden="1">{"PI_Data",#N/A,TRUE,"P&amp;I Data"}</definedName>
    <definedName name="T2X" localSheetId="17" hidden="1">{"PI_Data",#N/A,TRUE,"P&amp;I Data"}</definedName>
    <definedName name="T2X" localSheetId="18" hidden="1">{"PI_Data",#N/A,TRUE,"P&amp;I Data"}</definedName>
    <definedName name="T2X" localSheetId="19" hidden="1">{"PI_Data",#N/A,TRUE,"P&amp;I Data"}</definedName>
    <definedName name="T2X" hidden="1">{"PI_Data",#N/A,TRUE,"P&amp;I Data"}</definedName>
    <definedName name="teit" localSheetId="7"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teit"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temp1" localSheetId="2" hidden="1">{#N/A,#N/A,TRUE,"Task Status";#N/A,#N/A,TRUE,"Document Status";#N/A,#N/A,TRUE,"Percent Complete";#N/A,#N/A,TRUE,"Manhour Sum"}</definedName>
    <definedName name="temp1" localSheetId="3" hidden="1">{#N/A,#N/A,TRUE,"Task Status";#N/A,#N/A,TRUE,"Document Status";#N/A,#N/A,TRUE,"Percent Complete";#N/A,#N/A,TRUE,"Manhour Sum"}</definedName>
    <definedName name="temp1" localSheetId="4" hidden="1">{#N/A,#N/A,TRUE,"Task Status";#N/A,#N/A,TRUE,"Document Status";#N/A,#N/A,TRUE,"Percent Complete";#N/A,#N/A,TRUE,"Manhour Sum"}</definedName>
    <definedName name="temp1" localSheetId="5" hidden="1">{#N/A,#N/A,TRUE,"Task Status";#N/A,#N/A,TRUE,"Document Status";#N/A,#N/A,TRUE,"Percent Complete";#N/A,#N/A,TRUE,"Manhour Sum"}</definedName>
    <definedName name="temp1" localSheetId="7" hidden="1">{#N/A,#N/A,TRUE,"Task Status";#N/A,#N/A,TRUE,"Document Status";#N/A,#N/A,TRUE,"Percent Complete";#N/A,#N/A,TRUE,"Manhour Sum"}</definedName>
    <definedName name="temp1" localSheetId="8" hidden="1">{#N/A,#N/A,TRUE,"Task Status";#N/A,#N/A,TRUE,"Document Status";#N/A,#N/A,TRUE,"Percent Complete";#N/A,#N/A,TRUE,"Manhour Sum"}</definedName>
    <definedName name="temp1" localSheetId="12" hidden="1">{#N/A,#N/A,TRUE,"Task Status";#N/A,#N/A,TRUE,"Document Status";#N/A,#N/A,TRUE,"Percent Complete";#N/A,#N/A,TRUE,"Manhour Sum"}</definedName>
    <definedName name="temp1" localSheetId="13" hidden="1">{#N/A,#N/A,TRUE,"Task Status";#N/A,#N/A,TRUE,"Document Status";#N/A,#N/A,TRUE,"Percent Complete";#N/A,#N/A,TRUE,"Manhour Sum"}</definedName>
    <definedName name="temp1" localSheetId="9" hidden="1">{#N/A,#N/A,TRUE,"Task Status";#N/A,#N/A,TRUE,"Document Status";#N/A,#N/A,TRUE,"Percent Complete";#N/A,#N/A,TRUE,"Manhour Sum"}</definedName>
    <definedName name="temp1" localSheetId="10" hidden="1">{#N/A,#N/A,TRUE,"Task Status";#N/A,#N/A,TRUE,"Document Status";#N/A,#N/A,TRUE,"Percent Complete";#N/A,#N/A,TRUE,"Manhour Sum"}</definedName>
    <definedName name="temp1" localSheetId="11" hidden="1">{#N/A,#N/A,TRUE,"Task Status";#N/A,#N/A,TRUE,"Document Status";#N/A,#N/A,TRUE,"Percent Complete";#N/A,#N/A,TRUE,"Manhour Sum"}</definedName>
    <definedName name="temp1" localSheetId="14" hidden="1">{#N/A,#N/A,TRUE,"Task Status";#N/A,#N/A,TRUE,"Document Status";#N/A,#N/A,TRUE,"Percent Complete";#N/A,#N/A,TRUE,"Manhour Sum"}</definedName>
    <definedName name="temp1" localSheetId="15" hidden="1">{#N/A,#N/A,TRUE,"Task Status";#N/A,#N/A,TRUE,"Document Status";#N/A,#N/A,TRUE,"Percent Complete";#N/A,#N/A,TRUE,"Manhour Sum"}</definedName>
    <definedName name="temp1" localSheetId="16" hidden="1">{#N/A,#N/A,TRUE,"Task Status";#N/A,#N/A,TRUE,"Document Status";#N/A,#N/A,TRUE,"Percent Complete";#N/A,#N/A,TRUE,"Manhour Sum"}</definedName>
    <definedName name="temp1" localSheetId="17" hidden="1">{#N/A,#N/A,TRUE,"Task Status";#N/A,#N/A,TRUE,"Document Status";#N/A,#N/A,TRUE,"Percent Complete";#N/A,#N/A,TRUE,"Manhour Sum"}</definedName>
    <definedName name="temp1" localSheetId="18" hidden="1">{#N/A,#N/A,TRUE,"Task Status";#N/A,#N/A,TRUE,"Document Status";#N/A,#N/A,TRUE,"Percent Complete";#N/A,#N/A,TRUE,"Manhour Sum"}</definedName>
    <definedName name="temp1" localSheetId="19" hidden="1">{#N/A,#N/A,TRUE,"Task Status";#N/A,#N/A,TRUE,"Document Status";#N/A,#N/A,TRUE,"Percent Complete";#N/A,#N/A,TRUE,"Manhour Sum"}</definedName>
    <definedName name="temp1" hidden="1">{#N/A,#N/A,TRUE,"Task Status";#N/A,#N/A,TRUE,"Document Status";#N/A,#N/A,TRUE,"Percent Complete";#N/A,#N/A,TRUE,"Manhour Sum"}</definedName>
    <definedName name="temp2" localSheetId="2" hidden="1">{#N/A,#N/A,TRUE,"Task Status";#N/A,#N/A,TRUE,"Document Status";#N/A,#N/A,TRUE,"Percent Complete";#N/A,#N/A,TRUE,"Manhour Sum"}</definedName>
    <definedName name="temp2" localSheetId="3" hidden="1">{#N/A,#N/A,TRUE,"Task Status";#N/A,#N/A,TRUE,"Document Status";#N/A,#N/A,TRUE,"Percent Complete";#N/A,#N/A,TRUE,"Manhour Sum"}</definedName>
    <definedName name="temp2" localSheetId="4" hidden="1">{#N/A,#N/A,TRUE,"Task Status";#N/A,#N/A,TRUE,"Document Status";#N/A,#N/A,TRUE,"Percent Complete";#N/A,#N/A,TRUE,"Manhour Sum"}</definedName>
    <definedName name="temp2" localSheetId="5" hidden="1">{#N/A,#N/A,TRUE,"Task Status";#N/A,#N/A,TRUE,"Document Status";#N/A,#N/A,TRUE,"Percent Complete";#N/A,#N/A,TRUE,"Manhour Sum"}</definedName>
    <definedName name="temp2" localSheetId="7" hidden="1">{#N/A,#N/A,TRUE,"Task Status";#N/A,#N/A,TRUE,"Document Status";#N/A,#N/A,TRUE,"Percent Complete";#N/A,#N/A,TRUE,"Manhour Sum"}</definedName>
    <definedName name="temp2" localSheetId="8" hidden="1">{#N/A,#N/A,TRUE,"Task Status";#N/A,#N/A,TRUE,"Document Status";#N/A,#N/A,TRUE,"Percent Complete";#N/A,#N/A,TRUE,"Manhour Sum"}</definedName>
    <definedName name="temp2" localSheetId="12" hidden="1">{#N/A,#N/A,TRUE,"Task Status";#N/A,#N/A,TRUE,"Document Status";#N/A,#N/A,TRUE,"Percent Complete";#N/A,#N/A,TRUE,"Manhour Sum"}</definedName>
    <definedName name="temp2" localSheetId="13" hidden="1">{#N/A,#N/A,TRUE,"Task Status";#N/A,#N/A,TRUE,"Document Status";#N/A,#N/A,TRUE,"Percent Complete";#N/A,#N/A,TRUE,"Manhour Sum"}</definedName>
    <definedName name="temp2" localSheetId="9" hidden="1">{#N/A,#N/A,TRUE,"Task Status";#N/A,#N/A,TRUE,"Document Status";#N/A,#N/A,TRUE,"Percent Complete";#N/A,#N/A,TRUE,"Manhour Sum"}</definedName>
    <definedName name="temp2" localSheetId="10" hidden="1">{#N/A,#N/A,TRUE,"Task Status";#N/A,#N/A,TRUE,"Document Status";#N/A,#N/A,TRUE,"Percent Complete";#N/A,#N/A,TRUE,"Manhour Sum"}</definedName>
    <definedName name="temp2" localSheetId="11" hidden="1">{#N/A,#N/A,TRUE,"Task Status";#N/A,#N/A,TRUE,"Document Status";#N/A,#N/A,TRUE,"Percent Complete";#N/A,#N/A,TRUE,"Manhour Sum"}</definedName>
    <definedName name="temp2" localSheetId="14" hidden="1">{#N/A,#N/A,TRUE,"Task Status";#N/A,#N/A,TRUE,"Document Status";#N/A,#N/A,TRUE,"Percent Complete";#N/A,#N/A,TRUE,"Manhour Sum"}</definedName>
    <definedName name="temp2" localSheetId="15" hidden="1">{#N/A,#N/A,TRUE,"Task Status";#N/A,#N/A,TRUE,"Document Status";#N/A,#N/A,TRUE,"Percent Complete";#N/A,#N/A,TRUE,"Manhour Sum"}</definedName>
    <definedName name="temp2" localSheetId="16" hidden="1">{#N/A,#N/A,TRUE,"Task Status";#N/A,#N/A,TRUE,"Document Status";#N/A,#N/A,TRUE,"Percent Complete";#N/A,#N/A,TRUE,"Manhour Sum"}</definedName>
    <definedName name="temp2" localSheetId="17" hidden="1">{#N/A,#N/A,TRUE,"Task Status";#N/A,#N/A,TRUE,"Document Status";#N/A,#N/A,TRUE,"Percent Complete";#N/A,#N/A,TRUE,"Manhour Sum"}</definedName>
    <definedName name="temp2" localSheetId="18" hidden="1">{#N/A,#N/A,TRUE,"Task Status";#N/A,#N/A,TRUE,"Document Status";#N/A,#N/A,TRUE,"Percent Complete";#N/A,#N/A,TRUE,"Manhour Sum"}</definedName>
    <definedName name="temp2" localSheetId="19" hidden="1">{#N/A,#N/A,TRUE,"Task Status";#N/A,#N/A,TRUE,"Document Status";#N/A,#N/A,TRUE,"Percent Complete";#N/A,#N/A,TRUE,"Manhour Sum"}</definedName>
    <definedName name="temp2" hidden="1">{#N/A,#N/A,TRUE,"Task Status";#N/A,#N/A,TRUE,"Document Status";#N/A,#N/A,TRUE,"Percent Complete";#N/A,#N/A,TRUE,"Manhour Sum"}</definedName>
    <definedName name="temp3" localSheetId="2" hidden="1">{#N/A,#N/A,TRUE,"Task Status";#N/A,#N/A,TRUE,"Document Status";#N/A,#N/A,TRUE,"Percent Complete";#N/A,#N/A,TRUE,"Manhour Sum"}</definedName>
    <definedName name="temp3" localSheetId="3" hidden="1">{#N/A,#N/A,TRUE,"Task Status";#N/A,#N/A,TRUE,"Document Status";#N/A,#N/A,TRUE,"Percent Complete";#N/A,#N/A,TRUE,"Manhour Sum"}</definedName>
    <definedName name="temp3" localSheetId="4" hidden="1">{#N/A,#N/A,TRUE,"Task Status";#N/A,#N/A,TRUE,"Document Status";#N/A,#N/A,TRUE,"Percent Complete";#N/A,#N/A,TRUE,"Manhour Sum"}</definedName>
    <definedName name="temp3" localSheetId="5" hidden="1">{#N/A,#N/A,TRUE,"Task Status";#N/A,#N/A,TRUE,"Document Status";#N/A,#N/A,TRUE,"Percent Complete";#N/A,#N/A,TRUE,"Manhour Sum"}</definedName>
    <definedName name="temp3" localSheetId="7" hidden="1">{#N/A,#N/A,TRUE,"Task Status";#N/A,#N/A,TRUE,"Document Status";#N/A,#N/A,TRUE,"Percent Complete";#N/A,#N/A,TRUE,"Manhour Sum"}</definedName>
    <definedName name="temp3" localSheetId="8" hidden="1">{#N/A,#N/A,TRUE,"Task Status";#N/A,#N/A,TRUE,"Document Status";#N/A,#N/A,TRUE,"Percent Complete";#N/A,#N/A,TRUE,"Manhour Sum"}</definedName>
    <definedName name="temp3" localSheetId="12" hidden="1">{#N/A,#N/A,TRUE,"Task Status";#N/A,#N/A,TRUE,"Document Status";#N/A,#N/A,TRUE,"Percent Complete";#N/A,#N/A,TRUE,"Manhour Sum"}</definedName>
    <definedName name="temp3" localSheetId="13" hidden="1">{#N/A,#N/A,TRUE,"Task Status";#N/A,#N/A,TRUE,"Document Status";#N/A,#N/A,TRUE,"Percent Complete";#N/A,#N/A,TRUE,"Manhour Sum"}</definedName>
    <definedName name="temp3" localSheetId="9" hidden="1">{#N/A,#N/A,TRUE,"Task Status";#N/A,#N/A,TRUE,"Document Status";#N/A,#N/A,TRUE,"Percent Complete";#N/A,#N/A,TRUE,"Manhour Sum"}</definedName>
    <definedName name="temp3" localSheetId="10" hidden="1">{#N/A,#N/A,TRUE,"Task Status";#N/A,#N/A,TRUE,"Document Status";#N/A,#N/A,TRUE,"Percent Complete";#N/A,#N/A,TRUE,"Manhour Sum"}</definedName>
    <definedName name="temp3" localSheetId="11" hidden="1">{#N/A,#N/A,TRUE,"Task Status";#N/A,#N/A,TRUE,"Document Status";#N/A,#N/A,TRUE,"Percent Complete";#N/A,#N/A,TRUE,"Manhour Sum"}</definedName>
    <definedName name="temp3" localSheetId="14" hidden="1">{#N/A,#N/A,TRUE,"Task Status";#N/A,#N/A,TRUE,"Document Status";#N/A,#N/A,TRUE,"Percent Complete";#N/A,#N/A,TRUE,"Manhour Sum"}</definedName>
    <definedName name="temp3" localSheetId="15" hidden="1">{#N/A,#N/A,TRUE,"Task Status";#N/A,#N/A,TRUE,"Document Status";#N/A,#N/A,TRUE,"Percent Complete";#N/A,#N/A,TRUE,"Manhour Sum"}</definedName>
    <definedName name="temp3" localSheetId="16" hidden="1">{#N/A,#N/A,TRUE,"Task Status";#N/A,#N/A,TRUE,"Document Status";#N/A,#N/A,TRUE,"Percent Complete";#N/A,#N/A,TRUE,"Manhour Sum"}</definedName>
    <definedName name="temp3" localSheetId="17" hidden="1">{#N/A,#N/A,TRUE,"Task Status";#N/A,#N/A,TRUE,"Document Status";#N/A,#N/A,TRUE,"Percent Complete";#N/A,#N/A,TRUE,"Manhour Sum"}</definedName>
    <definedName name="temp3" localSheetId="18" hidden="1">{#N/A,#N/A,TRUE,"Task Status";#N/A,#N/A,TRUE,"Document Status";#N/A,#N/A,TRUE,"Percent Complete";#N/A,#N/A,TRUE,"Manhour Sum"}</definedName>
    <definedName name="temp3" localSheetId="19" hidden="1">{#N/A,#N/A,TRUE,"Task Status";#N/A,#N/A,TRUE,"Document Status";#N/A,#N/A,TRUE,"Percent Complete";#N/A,#N/A,TRUE,"Manhour Sum"}</definedName>
    <definedName name="temp3" hidden="1">{#N/A,#N/A,TRUE,"Task Status";#N/A,#N/A,TRUE,"Document Status";#N/A,#N/A,TRUE,"Percent Complete";#N/A,#N/A,TRUE,"Manhour Sum"}</definedName>
    <definedName name="test_1" localSheetId="2" hidden="1">{#N/A,#N/A,FALSE,"CTC Summary - EOY";#N/A,#N/A,FALSE,"CTC Summary - Wtavg"}</definedName>
    <definedName name="test_1" localSheetId="3" hidden="1">{#N/A,#N/A,FALSE,"CTC Summary - EOY";#N/A,#N/A,FALSE,"CTC Summary - Wtavg"}</definedName>
    <definedName name="test_1" localSheetId="4" hidden="1">{#N/A,#N/A,FALSE,"CTC Summary - EOY";#N/A,#N/A,FALSE,"CTC Summary - Wtavg"}</definedName>
    <definedName name="test_1" localSheetId="5" hidden="1">{#N/A,#N/A,FALSE,"CTC Summary - EOY";#N/A,#N/A,FALSE,"CTC Summary - Wtavg"}</definedName>
    <definedName name="test_1" localSheetId="7" hidden="1">{#N/A,#N/A,FALSE,"CTC Summary - EOY";#N/A,#N/A,FALSE,"CTC Summary - Wtavg"}</definedName>
    <definedName name="test_1" localSheetId="8" hidden="1">{#N/A,#N/A,FALSE,"CTC Summary - EOY";#N/A,#N/A,FALSE,"CTC Summary - Wtavg"}</definedName>
    <definedName name="test_1" localSheetId="12" hidden="1">{#N/A,#N/A,FALSE,"CTC Summary - EOY";#N/A,#N/A,FALSE,"CTC Summary - Wtavg"}</definedName>
    <definedName name="test_1" localSheetId="13" hidden="1">{#N/A,#N/A,FALSE,"CTC Summary - EOY";#N/A,#N/A,FALSE,"CTC Summary - Wtavg"}</definedName>
    <definedName name="test_1" localSheetId="9" hidden="1">{#N/A,#N/A,FALSE,"CTC Summary - EOY";#N/A,#N/A,FALSE,"CTC Summary - Wtavg"}</definedName>
    <definedName name="test_1" localSheetId="10" hidden="1">{#N/A,#N/A,FALSE,"CTC Summary - EOY";#N/A,#N/A,FALSE,"CTC Summary - Wtavg"}</definedName>
    <definedName name="test_1" localSheetId="11" hidden="1">{#N/A,#N/A,FALSE,"CTC Summary - EOY";#N/A,#N/A,FALSE,"CTC Summary - Wtavg"}</definedName>
    <definedName name="test_1" localSheetId="14" hidden="1">{#N/A,#N/A,FALSE,"CTC Summary - EOY";#N/A,#N/A,FALSE,"CTC Summary - Wtavg"}</definedName>
    <definedName name="test_1" localSheetId="15" hidden="1">{#N/A,#N/A,FALSE,"CTC Summary - EOY";#N/A,#N/A,FALSE,"CTC Summary - Wtavg"}</definedName>
    <definedName name="test_1" localSheetId="16" hidden="1">{#N/A,#N/A,FALSE,"CTC Summary - EOY";#N/A,#N/A,FALSE,"CTC Summary - Wtavg"}</definedName>
    <definedName name="test_1" localSheetId="17" hidden="1">{#N/A,#N/A,FALSE,"CTC Summary - EOY";#N/A,#N/A,FALSE,"CTC Summary - Wtavg"}</definedName>
    <definedName name="test_1" localSheetId="18" hidden="1">{#N/A,#N/A,FALSE,"CTC Summary - EOY";#N/A,#N/A,FALSE,"CTC Summary - Wtavg"}</definedName>
    <definedName name="test_1" localSheetId="19" hidden="1">{#N/A,#N/A,FALSE,"CTC Summary - EOY";#N/A,#N/A,FALSE,"CTC Summary - Wtavg"}</definedName>
    <definedName name="test_1" hidden="1">{#N/A,#N/A,FALSE,"CTC Summary - EOY";#N/A,#N/A,FALSE,"CTC Summary - Wtavg"}</definedName>
    <definedName name="test_2" localSheetId="2" hidden="1">{#N/A,#N/A,FALSE,"CTC Summary - EOY";#N/A,#N/A,FALSE,"CTC Summary - Wtavg"}</definedName>
    <definedName name="test_2" localSheetId="3" hidden="1">{#N/A,#N/A,FALSE,"CTC Summary - EOY";#N/A,#N/A,FALSE,"CTC Summary - Wtavg"}</definedName>
    <definedName name="test_2" localSheetId="4" hidden="1">{#N/A,#N/A,FALSE,"CTC Summary - EOY";#N/A,#N/A,FALSE,"CTC Summary - Wtavg"}</definedName>
    <definedName name="test_2" localSheetId="5" hidden="1">{#N/A,#N/A,FALSE,"CTC Summary - EOY";#N/A,#N/A,FALSE,"CTC Summary - Wtavg"}</definedName>
    <definedName name="test_2" localSheetId="7" hidden="1">{#N/A,#N/A,FALSE,"CTC Summary - EOY";#N/A,#N/A,FALSE,"CTC Summary - Wtavg"}</definedName>
    <definedName name="test_2" localSheetId="8" hidden="1">{#N/A,#N/A,FALSE,"CTC Summary - EOY";#N/A,#N/A,FALSE,"CTC Summary - Wtavg"}</definedName>
    <definedName name="test_2" localSheetId="12" hidden="1">{#N/A,#N/A,FALSE,"CTC Summary - EOY";#N/A,#N/A,FALSE,"CTC Summary - Wtavg"}</definedName>
    <definedName name="test_2" localSheetId="13" hidden="1">{#N/A,#N/A,FALSE,"CTC Summary - EOY";#N/A,#N/A,FALSE,"CTC Summary - Wtavg"}</definedName>
    <definedName name="test_2" localSheetId="9" hidden="1">{#N/A,#N/A,FALSE,"CTC Summary - EOY";#N/A,#N/A,FALSE,"CTC Summary - Wtavg"}</definedName>
    <definedName name="test_2" localSheetId="10" hidden="1">{#N/A,#N/A,FALSE,"CTC Summary - EOY";#N/A,#N/A,FALSE,"CTC Summary - Wtavg"}</definedName>
    <definedName name="test_2" localSheetId="11" hidden="1">{#N/A,#N/A,FALSE,"CTC Summary - EOY";#N/A,#N/A,FALSE,"CTC Summary - Wtavg"}</definedName>
    <definedName name="test_2" localSheetId="14" hidden="1">{#N/A,#N/A,FALSE,"CTC Summary - EOY";#N/A,#N/A,FALSE,"CTC Summary - Wtavg"}</definedName>
    <definedName name="test_2" localSheetId="15" hidden="1">{#N/A,#N/A,FALSE,"CTC Summary - EOY";#N/A,#N/A,FALSE,"CTC Summary - Wtavg"}</definedName>
    <definedName name="test_2" localSheetId="16" hidden="1">{#N/A,#N/A,FALSE,"CTC Summary - EOY";#N/A,#N/A,FALSE,"CTC Summary - Wtavg"}</definedName>
    <definedName name="test_2" localSheetId="17" hidden="1">{#N/A,#N/A,FALSE,"CTC Summary - EOY";#N/A,#N/A,FALSE,"CTC Summary - Wtavg"}</definedName>
    <definedName name="test_2" localSheetId="18" hidden="1">{#N/A,#N/A,FALSE,"CTC Summary - EOY";#N/A,#N/A,FALSE,"CTC Summary - Wtavg"}</definedName>
    <definedName name="test_2" localSheetId="19" hidden="1">{#N/A,#N/A,FALSE,"CTC Summary - EOY";#N/A,#N/A,FALSE,"CTC Summary - Wtavg"}</definedName>
    <definedName name="test_2" hidden="1">{#N/A,#N/A,FALSE,"CTC Summary - EOY";#N/A,#N/A,FALSE,"CTC Summary - Wtavg"}</definedName>
    <definedName name="test_3" localSheetId="2" hidden="1">{#N/A,#N/A,FALSE,"CTC Summary - EOY";#N/A,#N/A,FALSE,"CTC Summary - Wtavg"}</definedName>
    <definedName name="test_3" localSheetId="3" hidden="1">{#N/A,#N/A,FALSE,"CTC Summary - EOY";#N/A,#N/A,FALSE,"CTC Summary - Wtavg"}</definedName>
    <definedName name="test_3" localSheetId="4" hidden="1">{#N/A,#N/A,FALSE,"CTC Summary - EOY";#N/A,#N/A,FALSE,"CTC Summary - Wtavg"}</definedName>
    <definedName name="test_3" localSheetId="5" hidden="1">{#N/A,#N/A,FALSE,"CTC Summary - EOY";#N/A,#N/A,FALSE,"CTC Summary - Wtavg"}</definedName>
    <definedName name="test_3" localSheetId="7" hidden="1">{#N/A,#N/A,FALSE,"CTC Summary - EOY";#N/A,#N/A,FALSE,"CTC Summary - Wtavg"}</definedName>
    <definedName name="test_3" localSheetId="8" hidden="1">{#N/A,#N/A,FALSE,"CTC Summary - EOY";#N/A,#N/A,FALSE,"CTC Summary - Wtavg"}</definedName>
    <definedName name="test_3" localSheetId="12" hidden="1">{#N/A,#N/A,FALSE,"CTC Summary - EOY";#N/A,#N/A,FALSE,"CTC Summary - Wtavg"}</definedName>
    <definedName name="test_3" localSheetId="13" hidden="1">{#N/A,#N/A,FALSE,"CTC Summary - EOY";#N/A,#N/A,FALSE,"CTC Summary - Wtavg"}</definedName>
    <definedName name="test_3" localSheetId="9" hidden="1">{#N/A,#N/A,FALSE,"CTC Summary - EOY";#N/A,#N/A,FALSE,"CTC Summary - Wtavg"}</definedName>
    <definedName name="test_3" localSheetId="10" hidden="1">{#N/A,#N/A,FALSE,"CTC Summary - EOY";#N/A,#N/A,FALSE,"CTC Summary - Wtavg"}</definedName>
    <definedName name="test_3" localSheetId="11" hidden="1">{#N/A,#N/A,FALSE,"CTC Summary - EOY";#N/A,#N/A,FALSE,"CTC Summary - Wtavg"}</definedName>
    <definedName name="test_3" localSheetId="14" hidden="1">{#N/A,#N/A,FALSE,"CTC Summary - EOY";#N/A,#N/A,FALSE,"CTC Summary - Wtavg"}</definedName>
    <definedName name="test_3" localSheetId="15" hidden="1">{#N/A,#N/A,FALSE,"CTC Summary - EOY";#N/A,#N/A,FALSE,"CTC Summary - Wtavg"}</definedName>
    <definedName name="test_3" localSheetId="16" hidden="1">{#N/A,#N/A,FALSE,"CTC Summary - EOY";#N/A,#N/A,FALSE,"CTC Summary - Wtavg"}</definedName>
    <definedName name="test_3" localSheetId="17" hidden="1">{#N/A,#N/A,FALSE,"CTC Summary - EOY";#N/A,#N/A,FALSE,"CTC Summary - Wtavg"}</definedName>
    <definedName name="test_3" localSheetId="18" hidden="1">{#N/A,#N/A,FALSE,"CTC Summary - EOY";#N/A,#N/A,FALSE,"CTC Summary - Wtavg"}</definedName>
    <definedName name="test_3" localSheetId="19" hidden="1">{#N/A,#N/A,FALSE,"CTC Summary - EOY";#N/A,#N/A,FALSE,"CTC Summary - Wtavg"}</definedName>
    <definedName name="test_3" hidden="1">{#N/A,#N/A,FALSE,"CTC Summary - EOY";#N/A,#N/A,FALSE,"CTC Summary - Wtavg"}</definedName>
    <definedName name="TP_Footer_Path" hidden="1">"S:\23150\05RET\exec calcs\Chinn\"</definedName>
    <definedName name="TP_Footer_User" hidden="1">"CORBINP"</definedName>
    <definedName name="TP_Footer_Version" hidden="1">"v3.00"</definedName>
    <definedName name="treeList" hidden="1">"01000000000000000000000000000000000000000000000000000000000000000000000000000000000000000000000000000000000000000000000000000000000000000000000000000000000000000000000000000000000000000000000000000000"</definedName>
    <definedName name="trthrthsrt" localSheetId="7" hidden="1">{"PI_Data",#N/A,TRUE,"P&amp;I Data"}</definedName>
    <definedName name="trthrthsrt" hidden="1">{"PI_Data",#N/A,TRUE,"P&amp;I Data"}</definedName>
    <definedName name="TT" localSheetId="2" hidden="1">{"PI_Data",#N/A,TRUE,"P&amp;I Data"}</definedName>
    <definedName name="TT" localSheetId="3" hidden="1">{"PI_Data",#N/A,TRUE,"P&amp;I Data"}</definedName>
    <definedName name="TT" localSheetId="4" hidden="1">{"PI_Data",#N/A,TRUE,"P&amp;I Data"}</definedName>
    <definedName name="TT" localSheetId="5" hidden="1">{"PI_Data",#N/A,TRUE,"P&amp;I Data"}</definedName>
    <definedName name="TT" localSheetId="7" hidden="1">{"PI_Data",#N/A,TRUE,"P&amp;I Data"}</definedName>
    <definedName name="TT" localSheetId="8" hidden="1">{"PI_Data",#N/A,TRUE,"P&amp;I Data"}</definedName>
    <definedName name="TT" localSheetId="12" hidden="1">{"PI_Data",#N/A,TRUE,"P&amp;I Data"}</definedName>
    <definedName name="TT" localSheetId="13" hidden="1">{"PI_Data",#N/A,TRUE,"P&amp;I Data"}</definedName>
    <definedName name="TT" localSheetId="9" hidden="1">{"PI_Data",#N/A,TRUE,"P&amp;I Data"}</definedName>
    <definedName name="TT" localSheetId="10" hidden="1">{"PI_Data",#N/A,TRUE,"P&amp;I Data"}</definedName>
    <definedName name="TT" localSheetId="11" hidden="1">{"PI_Data",#N/A,TRUE,"P&amp;I Data"}</definedName>
    <definedName name="TT" localSheetId="14" hidden="1">{"PI_Data",#N/A,TRUE,"P&amp;I Data"}</definedName>
    <definedName name="TT" localSheetId="15" hidden="1">{"PI_Data",#N/A,TRUE,"P&amp;I Data"}</definedName>
    <definedName name="TT" localSheetId="16" hidden="1">{"PI_Data",#N/A,TRUE,"P&amp;I Data"}</definedName>
    <definedName name="TT" localSheetId="17" hidden="1">{"PI_Data",#N/A,TRUE,"P&amp;I Data"}</definedName>
    <definedName name="TT" localSheetId="18" hidden="1">{"PI_Data",#N/A,TRUE,"P&amp;I Data"}</definedName>
    <definedName name="TT" localSheetId="19" hidden="1">{"PI_Data",#N/A,TRUE,"P&amp;I Data"}</definedName>
    <definedName name="TT" hidden="1">{"PI_Data",#N/A,TRUE,"P&amp;I Data"}</definedName>
    <definedName name="ttttttttttttttttttttttaaaaaaaaaaaa" localSheetId="7" hidden="1">{"PI_Data",#N/A,TRUE,"P&amp;I Data"}</definedName>
    <definedName name="ttttttttttttttttttttttaaaaaaaaaaaa" hidden="1">{"PI_Data",#N/A,TRUE,"P&amp;I Data"}</definedName>
    <definedName name="ty" hidden="1">#REF!</definedName>
    <definedName name="u" localSheetId="2" hidden="1">{#N/A,#N/A,FALSE,"Aging Summary";#N/A,#N/A,FALSE,"Ratio Analysis";#N/A,#N/A,FALSE,"Test 120 Day Accts";#N/A,#N/A,FALSE,"Tickmarks"}</definedName>
    <definedName name="u" localSheetId="3" hidden="1">{#N/A,#N/A,FALSE,"Aging Summary";#N/A,#N/A,FALSE,"Ratio Analysis";#N/A,#N/A,FALSE,"Test 120 Day Accts";#N/A,#N/A,FALSE,"Tickmarks"}</definedName>
    <definedName name="u" localSheetId="4" hidden="1">{#N/A,#N/A,FALSE,"Aging Summary";#N/A,#N/A,FALSE,"Ratio Analysis";#N/A,#N/A,FALSE,"Test 120 Day Accts";#N/A,#N/A,FALSE,"Tickmarks"}</definedName>
    <definedName name="u" localSheetId="5" hidden="1">{#N/A,#N/A,FALSE,"Aging Summary";#N/A,#N/A,FALSE,"Ratio Analysis";#N/A,#N/A,FALSE,"Test 120 Day Accts";#N/A,#N/A,FALSE,"Tickmarks"}</definedName>
    <definedName name="u" localSheetId="7" hidden="1">{#N/A,#N/A,FALSE,"Aging Summary";#N/A,#N/A,FALSE,"Ratio Analysis";#N/A,#N/A,FALSE,"Test 120 Day Accts";#N/A,#N/A,FALSE,"Tickmarks"}</definedName>
    <definedName name="u" localSheetId="8" hidden="1">{#N/A,#N/A,FALSE,"Aging Summary";#N/A,#N/A,FALSE,"Ratio Analysis";#N/A,#N/A,FALSE,"Test 120 Day Accts";#N/A,#N/A,FALSE,"Tickmarks"}</definedName>
    <definedName name="u" localSheetId="12" hidden="1">{#N/A,#N/A,FALSE,"Aging Summary";#N/A,#N/A,FALSE,"Ratio Analysis";#N/A,#N/A,FALSE,"Test 120 Day Accts";#N/A,#N/A,FALSE,"Tickmarks"}</definedName>
    <definedName name="u" localSheetId="13" hidden="1">{#N/A,#N/A,FALSE,"Aging Summary";#N/A,#N/A,FALSE,"Ratio Analysis";#N/A,#N/A,FALSE,"Test 120 Day Accts";#N/A,#N/A,FALSE,"Tickmarks"}</definedName>
    <definedName name="u" localSheetId="9" hidden="1">{#N/A,#N/A,FALSE,"Aging Summary";#N/A,#N/A,FALSE,"Ratio Analysis";#N/A,#N/A,FALSE,"Test 120 Day Accts";#N/A,#N/A,FALSE,"Tickmarks"}</definedName>
    <definedName name="u" localSheetId="10" hidden="1">{#N/A,#N/A,FALSE,"Aging Summary";#N/A,#N/A,FALSE,"Ratio Analysis";#N/A,#N/A,FALSE,"Test 120 Day Accts";#N/A,#N/A,FALSE,"Tickmarks"}</definedName>
    <definedName name="u" localSheetId="11" hidden="1">{#N/A,#N/A,FALSE,"Aging Summary";#N/A,#N/A,FALSE,"Ratio Analysis";#N/A,#N/A,FALSE,"Test 120 Day Accts";#N/A,#N/A,FALSE,"Tickmarks"}</definedName>
    <definedName name="u" localSheetId="14" hidden="1">{#N/A,#N/A,FALSE,"Aging Summary";#N/A,#N/A,FALSE,"Ratio Analysis";#N/A,#N/A,FALSE,"Test 120 Day Accts";#N/A,#N/A,FALSE,"Tickmarks"}</definedName>
    <definedName name="u" localSheetId="15" hidden="1">{#N/A,#N/A,FALSE,"Aging Summary";#N/A,#N/A,FALSE,"Ratio Analysis";#N/A,#N/A,FALSE,"Test 120 Day Accts";#N/A,#N/A,FALSE,"Tickmarks"}</definedName>
    <definedName name="u" localSheetId="16" hidden="1">{#N/A,#N/A,FALSE,"Aging Summary";#N/A,#N/A,FALSE,"Ratio Analysis";#N/A,#N/A,FALSE,"Test 120 Day Accts";#N/A,#N/A,FALSE,"Tickmarks"}</definedName>
    <definedName name="u" localSheetId="17" hidden="1">{#N/A,#N/A,FALSE,"Aging Summary";#N/A,#N/A,FALSE,"Ratio Analysis";#N/A,#N/A,FALSE,"Test 120 Day Accts";#N/A,#N/A,FALSE,"Tickmarks"}</definedName>
    <definedName name="u" localSheetId="18" hidden="1">{#N/A,#N/A,FALSE,"Aging Summary";#N/A,#N/A,FALSE,"Ratio Analysis";#N/A,#N/A,FALSE,"Test 120 Day Accts";#N/A,#N/A,FALSE,"Tickmarks"}</definedName>
    <definedName name="u" localSheetId="19" hidden="1">{#N/A,#N/A,FALSE,"Aging Summary";#N/A,#N/A,FALSE,"Ratio Analysis";#N/A,#N/A,FALSE,"Test 120 Day Accts";#N/A,#N/A,FALSE,"Tickmarks"}</definedName>
    <definedName name="u" hidden="1">{#N/A,#N/A,FALSE,"Aging Summary";#N/A,#N/A,FALSE,"Ratio Analysis";#N/A,#N/A,FALSE,"Test 120 Day Accts";#N/A,#N/A,FALSE,"Tickmarks"}</definedName>
    <definedName name="u6n" localSheetId="7" hidden="1">{#N/A,#N/A,FALSE,"Workpaper Tables 4-1 &amp; 4-2";#N/A,#N/A,FALSE,"Revenue Allocation Results";#N/A,#N/A,FALSE,"FERC Rev @ PR";#N/A,#N/A,FALSE,"Distribution Revenue Allocation";#N/A,#N/A,FALSE,"Nonallocated Revenues ";#N/A,#N/A,FALSE,"2000mixuse";#N/A,#N/A,FALSE,"MC Revenues- 00 sales, 96 MC's"}</definedName>
    <definedName name="u6n" hidden="1">{#N/A,#N/A,FALSE,"Workpaper Tables 4-1 &amp; 4-2";#N/A,#N/A,FALSE,"Revenue Allocation Results";#N/A,#N/A,FALSE,"FERC Rev @ PR";#N/A,#N/A,FALSE,"Distribution Revenue Allocation";#N/A,#N/A,FALSE,"Nonallocated Revenues ";#N/A,#N/A,FALSE,"2000mixuse";#N/A,#N/A,FALSE,"MC Revenues- 00 sales, 96 MC's"}</definedName>
    <definedName name="UCC_500" localSheetId="8" hidden="1">#REF!</definedName>
    <definedName name="UCC_500" localSheetId="9" hidden="1">#REF!</definedName>
    <definedName name="UCC_500" hidden="1">#REF!</definedName>
    <definedName name="UCC_510" localSheetId="8" hidden="1">#REF!</definedName>
    <definedName name="UCC_510" localSheetId="9" hidden="1">#REF!</definedName>
    <definedName name="UCC_510" hidden="1">#REF!</definedName>
    <definedName name="UCC_800" localSheetId="8" hidden="1">#REF!</definedName>
    <definedName name="UCC_800" localSheetId="9" hidden="1">#REF!</definedName>
    <definedName name="UCC_800" hidden="1">#REF!</definedName>
    <definedName name="UCC_801" localSheetId="8" hidden="1">#REF!</definedName>
    <definedName name="UCC_801" localSheetId="9" hidden="1">#REF!</definedName>
    <definedName name="UCC_801" hidden="1">#REF!</definedName>
    <definedName name="UCC_802" localSheetId="8" hidden="1">#REF!</definedName>
    <definedName name="UCC_802" localSheetId="9" hidden="1">#REF!</definedName>
    <definedName name="UCC_802" hidden="1">#REF!</definedName>
    <definedName name="uimtie" localSheetId="7"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uimtie"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urt" localSheetId="7"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urt"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uu" localSheetId="7" hidden="1">{"PI_Data",#N/A,TRUE,"P&amp;I Data"}</definedName>
    <definedName name="uu" hidden="1">{"PI_Data",#N/A,TRUE,"P&amp;I Data"}</definedName>
    <definedName name="vc" hidden="1">#REF!</definedName>
    <definedName name="VMBA05" localSheetId="2" hidden="1">{"PI_Data",#N/A,TRUE,"P&amp;I Data"}</definedName>
    <definedName name="VMBA05" localSheetId="3" hidden="1">{"PI_Data",#N/A,TRUE,"P&amp;I Data"}</definedName>
    <definedName name="VMBA05" localSheetId="4" hidden="1">{"PI_Data",#N/A,TRUE,"P&amp;I Data"}</definedName>
    <definedName name="VMBA05" localSheetId="5" hidden="1">{"PI_Data",#N/A,TRUE,"P&amp;I Data"}</definedName>
    <definedName name="VMBA05" localSheetId="7" hidden="1">{"PI_Data",#N/A,TRUE,"P&amp;I Data"}</definedName>
    <definedName name="VMBA05" localSheetId="8" hidden="1">{"PI_Data",#N/A,TRUE,"P&amp;I Data"}</definedName>
    <definedName name="VMBA05" localSheetId="12" hidden="1">{"PI_Data",#N/A,TRUE,"P&amp;I Data"}</definedName>
    <definedName name="VMBA05" localSheetId="13" hidden="1">{"PI_Data",#N/A,TRUE,"P&amp;I Data"}</definedName>
    <definedName name="VMBA05" localSheetId="9" hidden="1">{"PI_Data",#N/A,TRUE,"P&amp;I Data"}</definedName>
    <definedName name="VMBA05" localSheetId="10" hidden="1">{"PI_Data",#N/A,TRUE,"P&amp;I Data"}</definedName>
    <definedName name="VMBA05" localSheetId="11" hidden="1">{"PI_Data",#N/A,TRUE,"P&amp;I Data"}</definedName>
    <definedName name="VMBA05" localSheetId="14" hidden="1">{"PI_Data",#N/A,TRUE,"P&amp;I Data"}</definedName>
    <definedName name="VMBA05" localSheetId="15" hidden="1">{"PI_Data",#N/A,TRUE,"P&amp;I Data"}</definedName>
    <definedName name="VMBA05" localSheetId="16" hidden="1">{"PI_Data",#N/A,TRUE,"P&amp;I Data"}</definedName>
    <definedName name="VMBA05" localSheetId="17" hidden="1">{"PI_Data",#N/A,TRUE,"P&amp;I Data"}</definedName>
    <definedName name="VMBA05" localSheetId="18" hidden="1">{"PI_Data",#N/A,TRUE,"P&amp;I Data"}</definedName>
    <definedName name="VMBA05" localSheetId="19" hidden="1">{"PI_Data",#N/A,TRUE,"P&amp;I Data"}</definedName>
    <definedName name="VMBA05" hidden="1">{"PI_Data",#N/A,TRUE,"P&amp;I Data"}</definedName>
    <definedName name="vrqu" localSheetId="7"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vrqu"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vrunmtru" localSheetId="7"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vrunmtru"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VV" localSheetId="2" hidden="1">{#N/A,#N/A,FALSE,"Aging Summary";#N/A,#N/A,FALSE,"Ratio Analysis";#N/A,#N/A,FALSE,"Test 120 Day Accts";#N/A,#N/A,FALSE,"Tickmarks"}</definedName>
    <definedName name="VV" localSheetId="3" hidden="1">{#N/A,#N/A,FALSE,"Aging Summary";#N/A,#N/A,FALSE,"Ratio Analysis";#N/A,#N/A,FALSE,"Test 120 Day Accts";#N/A,#N/A,FALSE,"Tickmarks"}</definedName>
    <definedName name="VV" localSheetId="4" hidden="1">{#N/A,#N/A,FALSE,"Aging Summary";#N/A,#N/A,FALSE,"Ratio Analysis";#N/A,#N/A,FALSE,"Test 120 Day Accts";#N/A,#N/A,FALSE,"Tickmarks"}</definedName>
    <definedName name="VV" localSheetId="5" hidden="1">{#N/A,#N/A,FALSE,"Aging Summary";#N/A,#N/A,FALSE,"Ratio Analysis";#N/A,#N/A,FALSE,"Test 120 Day Accts";#N/A,#N/A,FALSE,"Tickmarks"}</definedName>
    <definedName name="VV" localSheetId="7" hidden="1">{#N/A,#N/A,FALSE,"Aging Summary";#N/A,#N/A,FALSE,"Ratio Analysis";#N/A,#N/A,FALSE,"Test 120 Day Accts";#N/A,#N/A,FALSE,"Tickmarks"}</definedName>
    <definedName name="VV" localSheetId="8" hidden="1">{#N/A,#N/A,FALSE,"Aging Summary";#N/A,#N/A,FALSE,"Ratio Analysis";#N/A,#N/A,FALSE,"Test 120 Day Accts";#N/A,#N/A,FALSE,"Tickmarks"}</definedName>
    <definedName name="VV" localSheetId="12" hidden="1">{#N/A,#N/A,FALSE,"Aging Summary";#N/A,#N/A,FALSE,"Ratio Analysis";#N/A,#N/A,FALSE,"Test 120 Day Accts";#N/A,#N/A,FALSE,"Tickmarks"}</definedName>
    <definedName name="VV" localSheetId="13" hidden="1">{#N/A,#N/A,FALSE,"Aging Summary";#N/A,#N/A,FALSE,"Ratio Analysis";#N/A,#N/A,FALSE,"Test 120 Day Accts";#N/A,#N/A,FALSE,"Tickmarks"}</definedName>
    <definedName name="VV" localSheetId="9" hidden="1">{#N/A,#N/A,FALSE,"Aging Summary";#N/A,#N/A,FALSE,"Ratio Analysis";#N/A,#N/A,FALSE,"Test 120 Day Accts";#N/A,#N/A,FALSE,"Tickmarks"}</definedName>
    <definedName name="VV" localSheetId="10" hidden="1">{#N/A,#N/A,FALSE,"Aging Summary";#N/A,#N/A,FALSE,"Ratio Analysis";#N/A,#N/A,FALSE,"Test 120 Day Accts";#N/A,#N/A,FALSE,"Tickmarks"}</definedName>
    <definedName name="VV" localSheetId="11" hidden="1">{#N/A,#N/A,FALSE,"Aging Summary";#N/A,#N/A,FALSE,"Ratio Analysis";#N/A,#N/A,FALSE,"Test 120 Day Accts";#N/A,#N/A,FALSE,"Tickmarks"}</definedName>
    <definedName name="VV" localSheetId="14" hidden="1">{#N/A,#N/A,FALSE,"Aging Summary";#N/A,#N/A,FALSE,"Ratio Analysis";#N/A,#N/A,FALSE,"Test 120 Day Accts";#N/A,#N/A,FALSE,"Tickmarks"}</definedName>
    <definedName name="VV" localSheetId="15" hidden="1">{#N/A,#N/A,FALSE,"Aging Summary";#N/A,#N/A,FALSE,"Ratio Analysis";#N/A,#N/A,FALSE,"Test 120 Day Accts";#N/A,#N/A,FALSE,"Tickmarks"}</definedName>
    <definedName name="VV" localSheetId="16" hidden="1">{#N/A,#N/A,FALSE,"Aging Summary";#N/A,#N/A,FALSE,"Ratio Analysis";#N/A,#N/A,FALSE,"Test 120 Day Accts";#N/A,#N/A,FALSE,"Tickmarks"}</definedName>
    <definedName name="VV" localSheetId="17" hidden="1">{#N/A,#N/A,FALSE,"Aging Summary";#N/A,#N/A,FALSE,"Ratio Analysis";#N/A,#N/A,FALSE,"Test 120 Day Accts";#N/A,#N/A,FALSE,"Tickmarks"}</definedName>
    <definedName name="VV" localSheetId="18" hidden="1">{#N/A,#N/A,FALSE,"Aging Summary";#N/A,#N/A,FALSE,"Ratio Analysis";#N/A,#N/A,FALSE,"Test 120 Day Accts";#N/A,#N/A,FALSE,"Tickmarks"}</definedName>
    <definedName name="VV" localSheetId="19" hidden="1">{#N/A,#N/A,FALSE,"Aging Summary";#N/A,#N/A,FALSE,"Ratio Analysis";#N/A,#N/A,FALSE,"Test 120 Day Accts";#N/A,#N/A,FALSE,"Tickmarks"}</definedName>
    <definedName name="VV" hidden="1">{#N/A,#N/A,FALSE,"Aging Summary";#N/A,#N/A,FALSE,"Ratio Analysis";#N/A,#N/A,FALSE,"Test 120 Day Accts";#N/A,#N/A,FALSE,"Tickmarks"}</definedName>
    <definedName name="w" localSheetId="7"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457w44" localSheetId="7" hidden="1">{"PI_Data",#N/A,TRUE,"P&amp;I Data"}</definedName>
    <definedName name="w457w44" hidden="1">{"PI_Data",#N/A,TRUE,"P&amp;I Data"}</definedName>
    <definedName name="w45w54" localSheetId="7" hidden="1">{"PI_Data",#N/A,TRUE,"P&amp;I Data"}</definedName>
    <definedName name="w45w54" hidden="1">{"PI_Data",#N/A,TRUE,"P&amp;I Data"}</definedName>
    <definedName name="w47m" localSheetId="7" hidden="1">{"Summary","1",FALSE,"Summary"}</definedName>
    <definedName name="w47m" hidden="1">{"Summary","1",FALSE,"Summary"}</definedName>
    <definedName name="w47m865m" localSheetId="7" hidden="1">{"PI_Data",#N/A,TRUE,"P&amp;I Data"}</definedName>
    <definedName name="w47m865m" hidden="1">{"PI_Data",#N/A,TRUE,"P&amp;I Data"}</definedName>
    <definedName name="w546b54w6w54" localSheetId="7" hidden="1">{#N/A,#N/A,FALSE,"UN-AGRA";#N/A,#N/A,FALSE,"UN-AG1A";#N/A,#N/A,FALSE,"UN-AGVA";#N/A,#N/A,FALSE,"UN-AG4A ";#N/A,#N/A,FALSE,"UN-AG5A";#N/A,#N/A,FALSE,"UN-AG6A";#N/A,#N/A,FALSE,"Dist Calcs";#N/A,#N/A,FALSE,"7A-Avg.";#N/A,#N/A,FALSE,"7A Tier1-avg";#N/A,#N/A,FALSE,"7A Tier2-avg";#N/A,#N/A,FALSE,"Ag-7A Dist Calc"}</definedName>
    <definedName name="w546b54w6w54" hidden="1">{#N/A,#N/A,FALSE,"UN-AGRA";#N/A,#N/A,FALSE,"UN-AG1A";#N/A,#N/A,FALSE,"UN-AGVA";#N/A,#N/A,FALSE,"UN-AG4A ";#N/A,#N/A,FALSE,"UN-AG5A";#N/A,#N/A,FALSE,"UN-AG6A";#N/A,#N/A,FALSE,"Dist Calcs";#N/A,#N/A,FALSE,"7A-Avg.";#N/A,#N/A,FALSE,"7A Tier1-avg";#N/A,#N/A,FALSE,"7A Tier2-avg";#N/A,#N/A,FALSE,"Ag-7A Dist Calc"}</definedName>
    <definedName name="w54wn4n" localSheetId="7" hidden="1">{"PI_Data",#N/A,TRUE,"P&amp;I Data"}</definedName>
    <definedName name="w54wn4n" hidden="1">{"PI_Data",#N/A,TRUE,"P&amp;I Data"}</definedName>
    <definedName name="w566i75i3" localSheetId="7" hidden="1">{"PI_Data",#N/A,TRUE,"P&amp;I Data"}</definedName>
    <definedName name="w566i75i3" hidden="1">{"PI_Data",#N/A,TRUE,"P&amp;I Data"}</definedName>
    <definedName name="w56i" localSheetId="7" hidden="1">{"PI_Data",#N/A,TRUE,"P&amp;I Data"}</definedName>
    <definedName name="w56i" hidden="1">{"PI_Data",#N/A,TRUE,"P&amp;I Data"}</definedName>
    <definedName name="w56n" localSheetId="7" hidden="1">{#N/A,#N/A,FALSE,"ND Rev at Pres Rates";#N/A,#N/A,FALSE,"Res - Unadj sales";#N/A,#N/A,FALSE,"Small L&amp;P";#N/A,#N/A,FALSE,"Medium L&amp;P";#N/A,#N/A,FALSE,"E-19";#N/A,#N/A,FALSE,"E-20";#N/A,#N/A,FALSE,"Strtlts &amp; Standby";#N/A,#N/A,FALSE,"AG";#N/A,#N/A,FALSE,"A-RTP";#N/A,#N/A,FALSE,"Spec"}</definedName>
    <definedName name="w56n" hidden="1">{#N/A,#N/A,FALSE,"ND Rev at Pres Rates";#N/A,#N/A,FALSE,"Res - Unadj sales";#N/A,#N/A,FALSE,"Small L&amp;P";#N/A,#N/A,FALSE,"Medium L&amp;P";#N/A,#N/A,FALSE,"E-19";#N/A,#N/A,FALSE,"E-20";#N/A,#N/A,FALSE,"Strtlts &amp; Standby";#N/A,#N/A,FALSE,"AG";#N/A,#N/A,FALSE,"A-RTP";#N/A,#N/A,FALSE,"Spec"}</definedName>
    <definedName name="w57w" localSheetId="7" hidden="1">{"PI_Data",#N/A,TRUE,"P&amp;I Data"}</definedName>
    <definedName name="w57w" hidden="1">{"PI_Data",#N/A,TRUE,"P&amp;I Data"}</definedName>
    <definedName name="w57w54" localSheetId="7" hidden="1">{"PI_Data",#N/A,TRUE,"P&amp;I Data"}</definedName>
    <definedName name="w57w54" hidden="1">{"PI_Data",#N/A,TRUE,"P&amp;I Data"}</definedName>
    <definedName name="w5n" localSheetId="7" hidden="1">{#N/A,#N/A,FALSE,"RRQ inputs ";#N/A,#N/A,FALSE,"FERC Rev @ PR";#N/A,#N/A,FALSE,"Distribution Revenue Allocation";#N/A,#N/A,FALSE,"Nonallocated Revenues";#N/A,#N/A,FALSE,"MC Revenues-03 sales, 96 MC's";#N/A,#N/A,FALSE,"FTA"}</definedName>
    <definedName name="w5n" hidden="1">{#N/A,#N/A,FALSE,"RRQ inputs ";#N/A,#N/A,FALSE,"FERC Rev @ PR";#N/A,#N/A,FALSE,"Distribution Revenue Allocation";#N/A,#N/A,FALSE,"Nonallocated Revenues";#N/A,#N/A,FALSE,"MC Revenues-03 sales, 96 MC's";#N/A,#N/A,FALSE,"FTA"}</definedName>
    <definedName name="w5w54" localSheetId="7" hidden="1">{"PI_Data",#N/A,TRUE,"P&amp;I Data"}</definedName>
    <definedName name="w5w54" hidden="1">{"PI_Data",#N/A,TRUE,"P&amp;I Data"}</definedName>
    <definedName name="w7n" localSheetId="7" hidden="1">{"PI_Data",#N/A,TRUE,"P&amp;I Data"}</definedName>
    <definedName name="w7n" hidden="1">{"PI_Data",#N/A,TRUE,"P&amp;I Data"}</definedName>
    <definedName name="waresd" localSheetId="2" hidden="1">{#N/A,#N/A,FALSE,"Aging Summary";#N/A,#N/A,FALSE,"Ratio Analysis";#N/A,#N/A,FALSE,"Test 120 Day Accts";#N/A,#N/A,FALSE,"Tickmarks"}</definedName>
    <definedName name="waresd" localSheetId="3" hidden="1">{#N/A,#N/A,FALSE,"Aging Summary";#N/A,#N/A,FALSE,"Ratio Analysis";#N/A,#N/A,FALSE,"Test 120 Day Accts";#N/A,#N/A,FALSE,"Tickmarks"}</definedName>
    <definedName name="waresd" localSheetId="4" hidden="1">{#N/A,#N/A,FALSE,"Aging Summary";#N/A,#N/A,FALSE,"Ratio Analysis";#N/A,#N/A,FALSE,"Test 120 Day Accts";#N/A,#N/A,FALSE,"Tickmarks"}</definedName>
    <definedName name="waresd" localSheetId="5" hidden="1">{#N/A,#N/A,FALSE,"Aging Summary";#N/A,#N/A,FALSE,"Ratio Analysis";#N/A,#N/A,FALSE,"Test 120 Day Accts";#N/A,#N/A,FALSE,"Tickmarks"}</definedName>
    <definedName name="waresd" localSheetId="7" hidden="1">{#N/A,#N/A,FALSE,"Aging Summary";#N/A,#N/A,FALSE,"Ratio Analysis";#N/A,#N/A,FALSE,"Test 120 Day Accts";#N/A,#N/A,FALSE,"Tickmarks"}</definedName>
    <definedName name="waresd" localSheetId="8" hidden="1">{#N/A,#N/A,FALSE,"Aging Summary";#N/A,#N/A,FALSE,"Ratio Analysis";#N/A,#N/A,FALSE,"Test 120 Day Accts";#N/A,#N/A,FALSE,"Tickmarks"}</definedName>
    <definedName name="waresd" localSheetId="12" hidden="1">{#N/A,#N/A,FALSE,"Aging Summary";#N/A,#N/A,FALSE,"Ratio Analysis";#N/A,#N/A,FALSE,"Test 120 Day Accts";#N/A,#N/A,FALSE,"Tickmarks"}</definedName>
    <definedName name="waresd" localSheetId="13" hidden="1">{#N/A,#N/A,FALSE,"Aging Summary";#N/A,#N/A,FALSE,"Ratio Analysis";#N/A,#N/A,FALSE,"Test 120 Day Accts";#N/A,#N/A,FALSE,"Tickmarks"}</definedName>
    <definedName name="waresd" localSheetId="9" hidden="1">{#N/A,#N/A,FALSE,"Aging Summary";#N/A,#N/A,FALSE,"Ratio Analysis";#N/A,#N/A,FALSE,"Test 120 Day Accts";#N/A,#N/A,FALSE,"Tickmarks"}</definedName>
    <definedName name="waresd" localSheetId="10" hidden="1">{#N/A,#N/A,FALSE,"Aging Summary";#N/A,#N/A,FALSE,"Ratio Analysis";#N/A,#N/A,FALSE,"Test 120 Day Accts";#N/A,#N/A,FALSE,"Tickmarks"}</definedName>
    <definedName name="waresd" localSheetId="11" hidden="1">{#N/A,#N/A,FALSE,"Aging Summary";#N/A,#N/A,FALSE,"Ratio Analysis";#N/A,#N/A,FALSE,"Test 120 Day Accts";#N/A,#N/A,FALSE,"Tickmarks"}</definedName>
    <definedName name="waresd" localSheetId="14" hidden="1">{#N/A,#N/A,FALSE,"Aging Summary";#N/A,#N/A,FALSE,"Ratio Analysis";#N/A,#N/A,FALSE,"Test 120 Day Accts";#N/A,#N/A,FALSE,"Tickmarks"}</definedName>
    <definedName name="waresd" localSheetId="15" hidden="1">{#N/A,#N/A,FALSE,"Aging Summary";#N/A,#N/A,FALSE,"Ratio Analysis";#N/A,#N/A,FALSE,"Test 120 Day Accts";#N/A,#N/A,FALSE,"Tickmarks"}</definedName>
    <definedName name="waresd" localSheetId="16" hidden="1">{#N/A,#N/A,FALSE,"Aging Summary";#N/A,#N/A,FALSE,"Ratio Analysis";#N/A,#N/A,FALSE,"Test 120 Day Accts";#N/A,#N/A,FALSE,"Tickmarks"}</definedName>
    <definedName name="waresd" localSheetId="17" hidden="1">{#N/A,#N/A,FALSE,"Aging Summary";#N/A,#N/A,FALSE,"Ratio Analysis";#N/A,#N/A,FALSE,"Test 120 Day Accts";#N/A,#N/A,FALSE,"Tickmarks"}</definedName>
    <definedName name="waresd" localSheetId="18" hidden="1">{#N/A,#N/A,FALSE,"Aging Summary";#N/A,#N/A,FALSE,"Ratio Analysis";#N/A,#N/A,FALSE,"Test 120 Day Accts";#N/A,#N/A,FALSE,"Tickmarks"}</definedName>
    <definedName name="waresd" localSheetId="19" hidden="1">{#N/A,#N/A,FALSE,"Aging Summary";#N/A,#N/A,FALSE,"Ratio Analysis";#N/A,#N/A,FALSE,"Test 120 Day Accts";#N/A,#N/A,FALSE,"Tickmarks"}</definedName>
    <definedName name="waresd" hidden="1">{#N/A,#N/A,FALSE,"Aging Summary";#N/A,#N/A,FALSE,"Ratio Analysis";#N/A,#N/A,FALSE,"Test 120 Day Accts";#N/A,#N/A,FALSE,"Tickmarks"}</definedName>
    <definedName name="Whocares" hidden="1">41619.7118865741</definedName>
    <definedName name="wi" localSheetId="7" hidden="1">{"PI_Data",#N/A,TRUE,"P&amp;I Data"}</definedName>
    <definedName name="wi" hidden="1">{"PI_Data",#N/A,TRUE,"P&amp;I Data"}</definedName>
    <definedName name="wim" localSheetId="7" hidden="1">{#N/A,#N/A,FALSE,"Dist Rev at PR ";#N/A,#N/A,FALSE,"Spec";#N/A,#N/A,FALSE,"Res";#N/A,#N/A,FALSE,"Small L&amp;P";#N/A,#N/A,FALSE,"Medium L&amp;P";#N/A,#N/A,FALSE,"E-19";#N/A,#N/A,FALSE,"E-20";#N/A,#N/A,FALSE,"Strtlts &amp; Standby";#N/A,#N/A,FALSE,"A-RTP";#N/A,#N/A,FALSE,"2003mixeduse"}</definedName>
    <definedName name="wim" hidden="1">{#N/A,#N/A,FALSE,"Dist Rev at PR ";#N/A,#N/A,FALSE,"Spec";#N/A,#N/A,FALSE,"Res";#N/A,#N/A,FALSE,"Small L&amp;P";#N/A,#N/A,FALSE,"Medium L&amp;P";#N/A,#N/A,FALSE,"E-19";#N/A,#N/A,FALSE,"E-20";#N/A,#N/A,FALSE,"Strtlts &amp; Standby";#N/A,#N/A,FALSE,"A-RTP";#N/A,#N/A,FALSE,"2003mixeduse"}</definedName>
    <definedName name="wlkednjfc" localSheetId="2" hidden="1">{#N/A,#N/A,FALSE,"Aging Summary";#N/A,#N/A,FALSE,"Ratio Analysis";#N/A,#N/A,FALSE,"Test 120 Day Accts";#N/A,#N/A,FALSE,"Tickmarks"}</definedName>
    <definedName name="wlkednjfc" localSheetId="3" hidden="1">{#N/A,#N/A,FALSE,"Aging Summary";#N/A,#N/A,FALSE,"Ratio Analysis";#N/A,#N/A,FALSE,"Test 120 Day Accts";#N/A,#N/A,FALSE,"Tickmarks"}</definedName>
    <definedName name="wlkednjfc" localSheetId="4" hidden="1">{#N/A,#N/A,FALSE,"Aging Summary";#N/A,#N/A,FALSE,"Ratio Analysis";#N/A,#N/A,FALSE,"Test 120 Day Accts";#N/A,#N/A,FALSE,"Tickmarks"}</definedName>
    <definedName name="wlkednjfc" localSheetId="5" hidden="1">{#N/A,#N/A,FALSE,"Aging Summary";#N/A,#N/A,FALSE,"Ratio Analysis";#N/A,#N/A,FALSE,"Test 120 Day Accts";#N/A,#N/A,FALSE,"Tickmarks"}</definedName>
    <definedName name="wlkednjfc" localSheetId="7" hidden="1">{#N/A,#N/A,FALSE,"Aging Summary";#N/A,#N/A,FALSE,"Ratio Analysis";#N/A,#N/A,FALSE,"Test 120 Day Accts";#N/A,#N/A,FALSE,"Tickmarks"}</definedName>
    <definedName name="wlkednjfc" localSheetId="8" hidden="1">{#N/A,#N/A,FALSE,"Aging Summary";#N/A,#N/A,FALSE,"Ratio Analysis";#N/A,#N/A,FALSE,"Test 120 Day Accts";#N/A,#N/A,FALSE,"Tickmarks"}</definedName>
    <definedName name="wlkednjfc" localSheetId="12" hidden="1">{#N/A,#N/A,FALSE,"Aging Summary";#N/A,#N/A,FALSE,"Ratio Analysis";#N/A,#N/A,FALSE,"Test 120 Day Accts";#N/A,#N/A,FALSE,"Tickmarks"}</definedName>
    <definedName name="wlkednjfc" localSheetId="13" hidden="1">{#N/A,#N/A,FALSE,"Aging Summary";#N/A,#N/A,FALSE,"Ratio Analysis";#N/A,#N/A,FALSE,"Test 120 Day Accts";#N/A,#N/A,FALSE,"Tickmarks"}</definedName>
    <definedName name="wlkednjfc" localSheetId="9" hidden="1">{#N/A,#N/A,FALSE,"Aging Summary";#N/A,#N/A,FALSE,"Ratio Analysis";#N/A,#N/A,FALSE,"Test 120 Day Accts";#N/A,#N/A,FALSE,"Tickmarks"}</definedName>
    <definedName name="wlkednjfc" localSheetId="10" hidden="1">{#N/A,#N/A,FALSE,"Aging Summary";#N/A,#N/A,FALSE,"Ratio Analysis";#N/A,#N/A,FALSE,"Test 120 Day Accts";#N/A,#N/A,FALSE,"Tickmarks"}</definedName>
    <definedName name="wlkednjfc" localSheetId="11" hidden="1">{#N/A,#N/A,FALSE,"Aging Summary";#N/A,#N/A,FALSE,"Ratio Analysis";#N/A,#N/A,FALSE,"Test 120 Day Accts";#N/A,#N/A,FALSE,"Tickmarks"}</definedName>
    <definedName name="wlkednjfc" localSheetId="14" hidden="1">{#N/A,#N/A,FALSE,"Aging Summary";#N/A,#N/A,FALSE,"Ratio Analysis";#N/A,#N/A,FALSE,"Test 120 Day Accts";#N/A,#N/A,FALSE,"Tickmarks"}</definedName>
    <definedName name="wlkednjfc" localSheetId="15" hidden="1">{#N/A,#N/A,FALSE,"Aging Summary";#N/A,#N/A,FALSE,"Ratio Analysis";#N/A,#N/A,FALSE,"Test 120 Day Accts";#N/A,#N/A,FALSE,"Tickmarks"}</definedName>
    <definedName name="wlkednjfc" localSheetId="16" hidden="1">{#N/A,#N/A,FALSE,"Aging Summary";#N/A,#N/A,FALSE,"Ratio Analysis";#N/A,#N/A,FALSE,"Test 120 Day Accts";#N/A,#N/A,FALSE,"Tickmarks"}</definedName>
    <definedName name="wlkednjfc" localSheetId="17" hidden="1">{#N/A,#N/A,FALSE,"Aging Summary";#N/A,#N/A,FALSE,"Ratio Analysis";#N/A,#N/A,FALSE,"Test 120 Day Accts";#N/A,#N/A,FALSE,"Tickmarks"}</definedName>
    <definedName name="wlkednjfc" localSheetId="18" hidden="1">{#N/A,#N/A,FALSE,"Aging Summary";#N/A,#N/A,FALSE,"Ratio Analysis";#N/A,#N/A,FALSE,"Test 120 Day Accts";#N/A,#N/A,FALSE,"Tickmarks"}</definedName>
    <definedName name="wlkednjfc" localSheetId="19" hidden="1">{#N/A,#N/A,FALSE,"Aging Summary";#N/A,#N/A,FALSE,"Ratio Analysis";#N/A,#N/A,FALSE,"Test 120 Day Accts";#N/A,#N/A,FALSE,"Tickmarks"}</definedName>
    <definedName name="wlkednjfc" hidden="1">{#N/A,#N/A,FALSE,"Aging Summary";#N/A,#N/A,FALSE,"Ratio Analysis";#N/A,#N/A,FALSE,"Test 120 Day Accts";#N/A,#N/A,FALSE,"Tickmarks"}</definedName>
    <definedName name="wm6uw" localSheetId="7" hidden="1">{"PI_Data",#N/A,TRUE,"P&amp;I Data"}</definedName>
    <definedName name="wm6uw" hidden="1">{"PI_Data",#N/A,TRUE,"P&amp;I Data"}</definedName>
    <definedName name="wmmu665" localSheetId="7" hidden="1">{"PI_Data",#N/A,TRUE,"P&amp;I Data"}</definedName>
    <definedName name="wmmu665" hidden="1">{"PI_Data",#N/A,TRUE,"P&amp;I Data"}</definedName>
    <definedName name="wmn65m"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mn65m"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mun" localSheetId="7" hidden="1">{"PI_Data",#N/A,TRUE,"P&amp;I Data"}</definedName>
    <definedName name="wmun" hidden="1">{"PI_Data",#N/A,TRUE,"P&amp;I Data"}</definedName>
    <definedName name="wmurtw" localSheetId="7" hidden="1">{#N/A,#N/A,FALSE,"Dist Rev at PR ";#N/A,#N/A,FALSE,"Spec";#N/A,#N/A,FALSE,"Res";#N/A,#N/A,FALSE,"Small L&amp;P";#N/A,#N/A,FALSE,"Medium L&amp;P";#N/A,#N/A,FALSE,"E-19";#N/A,#N/A,FALSE,"E-20";#N/A,#N/A,FALSE,"Strtlts &amp; Standby";#N/A,#N/A,FALSE,"A-RTP";#N/A,#N/A,FALSE,"2003mixeduse"}</definedName>
    <definedName name="wmurtw" hidden="1">{#N/A,#N/A,FALSE,"Dist Rev at PR ";#N/A,#N/A,FALSE,"Spec";#N/A,#N/A,FALSE,"Res";#N/A,#N/A,FALSE,"Small L&amp;P";#N/A,#N/A,FALSE,"Medium L&amp;P";#N/A,#N/A,FALSE,"E-19";#N/A,#N/A,FALSE,"E-20";#N/A,#N/A,FALSE,"Strtlts &amp; Standby";#N/A,#N/A,FALSE,"A-RTP";#N/A,#N/A,FALSE,"2003mixeduse"}</definedName>
    <definedName name="wn" localSheetId="7" hidden="1">{#N/A,#N/A,FALSE,"CTC Summary - EOY";#N/A,#N/A,FALSE,"CTC Summary - Wtavg"}</definedName>
    <definedName name="wn" hidden="1">{#N/A,#N/A,FALSE,"CTC Summary - EOY";#N/A,#N/A,FALSE,"CTC Summary - Wtavg"}</definedName>
    <definedName name="wnm.Cost._.Report." localSheetId="2" hidden="1">{#N/A,#N/A,FALSE,"Cost Report"}</definedName>
    <definedName name="wnm.Cost._.Report." localSheetId="3" hidden="1">{#N/A,#N/A,FALSE,"Cost Report"}</definedName>
    <definedName name="wnm.Cost._.Report." localSheetId="4" hidden="1">{#N/A,#N/A,FALSE,"Cost Report"}</definedName>
    <definedName name="wnm.Cost._.Report." localSheetId="5" hidden="1">{#N/A,#N/A,FALSE,"Cost Report"}</definedName>
    <definedName name="wnm.Cost._.Report." localSheetId="7" hidden="1">{#N/A,#N/A,FALSE,"Cost Report"}</definedName>
    <definedName name="wnm.Cost._.Report." localSheetId="8" hidden="1">{#N/A,#N/A,FALSE,"Cost Report"}</definedName>
    <definedName name="wnm.Cost._.Report." localSheetId="12" hidden="1">{#N/A,#N/A,FALSE,"Cost Report"}</definedName>
    <definedName name="wnm.Cost._.Report." localSheetId="13" hidden="1">{#N/A,#N/A,FALSE,"Cost Report"}</definedName>
    <definedName name="wnm.Cost._.Report." localSheetId="9" hidden="1">{#N/A,#N/A,FALSE,"Cost Report"}</definedName>
    <definedName name="wnm.Cost._.Report." localSheetId="10" hidden="1">{#N/A,#N/A,FALSE,"Cost Report"}</definedName>
    <definedName name="wnm.Cost._.Report." localSheetId="11" hidden="1">{#N/A,#N/A,FALSE,"Cost Report"}</definedName>
    <definedName name="wnm.Cost._.Report." localSheetId="14" hidden="1">{#N/A,#N/A,FALSE,"Cost Report"}</definedName>
    <definedName name="wnm.Cost._.Report." localSheetId="15" hidden="1">{#N/A,#N/A,FALSE,"Cost Report"}</definedName>
    <definedName name="wnm.Cost._.Report." localSheetId="16" hidden="1">{#N/A,#N/A,FALSE,"Cost Report"}</definedName>
    <definedName name="wnm.Cost._.Report." localSheetId="17" hidden="1">{#N/A,#N/A,FALSE,"Cost Report"}</definedName>
    <definedName name="wnm.Cost._.Report." localSheetId="18" hidden="1">{#N/A,#N/A,FALSE,"Cost Report"}</definedName>
    <definedName name="wnm.Cost._.Report." localSheetId="19" hidden="1">{#N/A,#N/A,FALSE,"Cost Report"}</definedName>
    <definedName name="wnm.Cost._.Report." hidden="1">{#N/A,#N/A,FALSE,"Cost Report"}</definedName>
    <definedName name="wnn.Cost._.Report." localSheetId="2" hidden="1">{#N/A,#N/A,FALSE,"Cost Report"}</definedName>
    <definedName name="wnn.Cost._.Report." localSheetId="3" hidden="1">{#N/A,#N/A,FALSE,"Cost Report"}</definedName>
    <definedName name="wnn.Cost._.Report." localSheetId="4" hidden="1">{#N/A,#N/A,FALSE,"Cost Report"}</definedName>
    <definedName name="wnn.Cost._.Report." localSheetId="5" hidden="1">{#N/A,#N/A,FALSE,"Cost Report"}</definedName>
    <definedName name="wnn.Cost._.Report." localSheetId="7" hidden="1">{#N/A,#N/A,FALSE,"Cost Report"}</definedName>
    <definedName name="wnn.Cost._.Report." localSheetId="8" hidden="1">{#N/A,#N/A,FALSE,"Cost Report"}</definedName>
    <definedName name="wnn.Cost._.Report." localSheetId="12" hidden="1">{#N/A,#N/A,FALSE,"Cost Report"}</definedName>
    <definedName name="wnn.Cost._.Report." localSheetId="13" hidden="1">{#N/A,#N/A,FALSE,"Cost Report"}</definedName>
    <definedName name="wnn.Cost._.Report." localSheetId="9" hidden="1">{#N/A,#N/A,FALSE,"Cost Report"}</definedName>
    <definedName name="wnn.Cost._.Report." localSheetId="10" hidden="1">{#N/A,#N/A,FALSE,"Cost Report"}</definedName>
    <definedName name="wnn.Cost._.Report." localSheetId="11" hidden="1">{#N/A,#N/A,FALSE,"Cost Report"}</definedName>
    <definedName name="wnn.Cost._.Report." localSheetId="14" hidden="1">{#N/A,#N/A,FALSE,"Cost Report"}</definedName>
    <definedName name="wnn.Cost._.Report." localSheetId="15" hidden="1">{#N/A,#N/A,FALSE,"Cost Report"}</definedName>
    <definedName name="wnn.Cost._.Report." localSheetId="16" hidden="1">{#N/A,#N/A,FALSE,"Cost Report"}</definedName>
    <definedName name="wnn.Cost._.Report." localSheetId="17" hidden="1">{#N/A,#N/A,FALSE,"Cost Report"}</definedName>
    <definedName name="wnn.Cost._.Report." localSheetId="18" hidden="1">{#N/A,#N/A,FALSE,"Cost Report"}</definedName>
    <definedName name="wnn.Cost._.Report." localSheetId="19" hidden="1">{#N/A,#N/A,FALSE,"Cost Report"}</definedName>
    <definedName name="wnn.Cost._.Report." hidden="1">{#N/A,#N/A,FALSE,"Cost Report"}</definedName>
    <definedName name="wrn.Accelerated." localSheetId="2" hidden="1">{#N/A,#N/A,FALSE,"CTC Summary - EOY";#N/A,#N/A,FALSE,"CTC Summary - Wtavg"}</definedName>
    <definedName name="wrn.Accelerated." localSheetId="3" hidden="1">{#N/A,#N/A,FALSE,"CTC Summary - EOY";#N/A,#N/A,FALSE,"CTC Summary - Wtavg"}</definedName>
    <definedName name="wrn.Accelerated." localSheetId="4" hidden="1">{#N/A,#N/A,FALSE,"CTC Summary - EOY";#N/A,#N/A,FALSE,"CTC Summary - Wtavg"}</definedName>
    <definedName name="wrn.Accelerated." localSheetId="5" hidden="1">{#N/A,#N/A,FALSE,"CTC Summary - EOY";#N/A,#N/A,FALSE,"CTC Summary - Wtavg"}</definedName>
    <definedName name="wrn.Accelerated." localSheetId="7" hidden="1">{#N/A,#N/A,FALSE,"CTC Summary - EOY";#N/A,#N/A,FALSE,"CTC Summary - Wtavg"}</definedName>
    <definedName name="wrn.Accelerated." localSheetId="8" hidden="1">{#N/A,#N/A,FALSE,"CTC Summary - EOY";#N/A,#N/A,FALSE,"CTC Summary - Wtavg"}</definedName>
    <definedName name="wrn.Accelerated." localSheetId="12" hidden="1">{#N/A,#N/A,FALSE,"CTC Summary - EOY";#N/A,#N/A,FALSE,"CTC Summary - Wtavg"}</definedName>
    <definedName name="wrn.Accelerated." localSheetId="13" hidden="1">{#N/A,#N/A,FALSE,"CTC Summary - EOY";#N/A,#N/A,FALSE,"CTC Summary - Wtavg"}</definedName>
    <definedName name="wrn.Accelerated." localSheetId="9" hidden="1">{#N/A,#N/A,FALSE,"CTC Summary - EOY";#N/A,#N/A,FALSE,"CTC Summary - Wtavg"}</definedName>
    <definedName name="wrn.Accelerated." localSheetId="10" hidden="1">{#N/A,#N/A,FALSE,"CTC Summary - EOY";#N/A,#N/A,FALSE,"CTC Summary - Wtavg"}</definedName>
    <definedName name="wrn.Accelerated." localSheetId="11" hidden="1">{#N/A,#N/A,FALSE,"CTC Summary - EOY";#N/A,#N/A,FALSE,"CTC Summary - Wtavg"}</definedName>
    <definedName name="wrn.Accelerated." localSheetId="14" hidden="1">{#N/A,#N/A,FALSE,"CTC Summary - EOY";#N/A,#N/A,FALSE,"CTC Summary - Wtavg"}</definedName>
    <definedName name="wrn.Accelerated." localSheetId="15" hidden="1">{#N/A,#N/A,FALSE,"CTC Summary - EOY";#N/A,#N/A,FALSE,"CTC Summary - Wtavg"}</definedName>
    <definedName name="wrn.Accelerated." localSheetId="16" hidden="1">{#N/A,#N/A,FALSE,"CTC Summary - EOY";#N/A,#N/A,FALSE,"CTC Summary - Wtavg"}</definedName>
    <definedName name="wrn.Accelerated." localSheetId="17" hidden="1">{#N/A,#N/A,FALSE,"CTC Summary - EOY";#N/A,#N/A,FALSE,"CTC Summary - Wtavg"}</definedName>
    <definedName name="wrn.Accelerated." localSheetId="18" hidden="1">{#N/A,#N/A,FALSE,"CTC Summary - EOY";#N/A,#N/A,FALSE,"CTC Summary - Wtavg"}</definedName>
    <definedName name="wrn.Accelerated." localSheetId="19" hidden="1">{#N/A,#N/A,FALSE,"CTC Summary - EOY";#N/A,#N/A,FALSE,"CTC Summary - Wtavg"}</definedName>
    <definedName name="wrn.Accelerated." hidden="1">{#N/A,#N/A,FALSE,"CTC Summary - EOY";#N/A,#N/A,FALSE,"CTC Summary - Wtavg"}</definedName>
    <definedName name="wrn.Accelerated._1" localSheetId="2" hidden="1">{#N/A,#N/A,FALSE,"CTC Summary - EOY";#N/A,#N/A,FALSE,"CTC Summary - Wtavg"}</definedName>
    <definedName name="wrn.Accelerated._1" localSheetId="3" hidden="1">{#N/A,#N/A,FALSE,"CTC Summary - EOY";#N/A,#N/A,FALSE,"CTC Summary - Wtavg"}</definedName>
    <definedName name="wrn.Accelerated._1" localSheetId="4" hidden="1">{#N/A,#N/A,FALSE,"CTC Summary - EOY";#N/A,#N/A,FALSE,"CTC Summary - Wtavg"}</definedName>
    <definedName name="wrn.Accelerated._1" localSheetId="5" hidden="1">{#N/A,#N/A,FALSE,"CTC Summary - EOY";#N/A,#N/A,FALSE,"CTC Summary - Wtavg"}</definedName>
    <definedName name="wrn.Accelerated._1" localSheetId="7" hidden="1">{#N/A,#N/A,FALSE,"CTC Summary - EOY";#N/A,#N/A,FALSE,"CTC Summary - Wtavg"}</definedName>
    <definedName name="wrn.Accelerated._1" localSheetId="8" hidden="1">{#N/A,#N/A,FALSE,"CTC Summary - EOY";#N/A,#N/A,FALSE,"CTC Summary - Wtavg"}</definedName>
    <definedName name="wrn.Accelerated._1" localSheetId="12" hidden="1">{#N/A,#N/A,FALSE,"CTC Summary - EOY";#N/A,#N/A,FALSE,"CTC Summary - Wtavg"}</definedName>
    <definedName name="wrn.Accelerated._1" localSheetId="13" hidden="1">{#N/A,#N/A,FALSE,"CTC Summary - EOY";#N/A,#N/A,FALSE,"CTC Summary - Wtavg"}</definedName>
    <definedName name="wrn.Accelerated._1" localSheetId="9" hidden="1">{#N/A,#N/A,FALSE,"CTC Summary - EOY";#N/A,#N/A,FALSE,"CTC Summary - Wtavg"}</definedName>
    <definedName name="wrn.Accelerated._1" localSheetId="10" hidden="1">{#N/A,#N/A,FALSE,"CTC Summary - EOY";#N/A,#N/A,FALSE,"CTC Summary - Wtavg"}</definedName>
    <definedName name="wrn.Accelerated._1" localSheetId="11" hidden="1">{#N/A,#N/A,FALSE,"CTC Summary - EOY";#N/A,#N/A,FALSE,"CTC Summary - Wtavg"}</definedName>
    <definedName name="wrn.Accelerated._1" localSheetId="14" hidden="1">{#N/A,#N/A,FALSE,"CTC Summary - EOY";#N/A,#N/A,FALSE,"CTC Summary - Wtavg"}</definedName>
    <definedName name="wrn.Accelerated._1" localSheetId="15" hidden="1">{#N/A,#N/A,FALSE,"CTC Summary - EOY";#N/A,#N/A,FALSE,"CTC Summary - Wtavg"}</definedName>
    <definedName name="wrn.Accelerated._1" localSheetId="16" hidden="1">{#N/A,#N/A,FALSE,"CTC Summary - EOY";#N/A,#N/A,FALSE,"CTC Summary - Wtavg"}</definedName>
    <definedName name="wrn.Accelerated._1" localSheetId="17" hidden="1">{#N/A,#N/A,FALSE,"CTC Summary - EOY";#N/A,#N/A,FALSE,"CTC Summary - Wtavg"}</definedName>
    <definedName name="wrn.Accelerated._1" localSheetId="18" hidden="1">{#N/A,#N/A,FALSE,"CTC Summary - EOY";#N/A,#N/A,FALSE,"CTC Summary - Wtavg"}</definedName>
    <definedName name="wrn.Accelerated._1" localSheetId="19" hidden="1">{#N/A,#N/A,FALSE,"CTC Summary - EOY";#N/A,#N/A,FALSE,"CTC Summary - Wtavg"}</definedName>
    <definedName name="wrn.Accelerated._1" hidden="1">{#N/A,#N/A,FALSE,"CTC Summary - EOY";#N/A,#N/A,FALSE,"CTC Summary - Wtavg"}</definedName>
    <definedName name="wrn.Accelerated._2" localSheetId="2" hidden="1">{#N/A,#N/A,FALSE,"CTC Summary - EOY";#N/A,#N/A,FALSE,"CTC Summary - Wtavg"}</definedName>
    <definedName name="wrn.Accelerated._2" localSheetId="3" hidden="1">{#N/A,#N/A,FALSE,"CTC Summary - EOY";#N/A,#N/A,FALSE,"CTC Summary - Wtavg"}</definedName>
    <definedName name="wrn.Accelerated._2" localSheetId="4" hidden="1">{#N/A,#N/A,FALSE,"CTC Summary - EOY";#N/A,#N/A,FALSE,"CTC Summary - Wtavg"}</definedName>
    <definedName name="wrn.Accelerated._2" localSheetId="5" hidden="1">{#N/A,#N/A,FALSE,"CTC Summary - EOY";#N/A,#N/A,FALSE,"CTC Summary - Wtavg"}</definedName>
    <definedName name="wrn.Accelerated._2" localSheetId="7" hidden="1">{#N/A,#N/A,FALSE,"CTC Summary - EOY";#N/A,#N/A,FALSE,"CTC Summary - Wtavg"}</definedName>
    <definedName name="wrn.Accelerated._2" localSheetId="8" hidden="1">{#N/A,#N/A,FALSE,"CTC Summary - EOY";#N/A,#N/A,FALSE,"CTC Summary - Wtavg"}</definedName>
    <definedName name="wrn.Accelerated._2" localSheetId="12" hidden="1">{#N/A,#N/A,FALSE,"CTC Summary - EOY";#N/A,#N/A,FALSE,"CTC Summary - Wtavg"}</definedName>
    <definedName name="wrn.Accelerated._2" localSheetId="13" hidden="1">{#N/A,#N/A,FALSE,"CTC Summary - EOY";#N/A,#N/A,FALSE,"CTC Summary - Wtavg"}</definedName>
    <definedName name="wrn.Accelerated._2" localSheetId="9" hidden="1">{#N/A,#N/A,FALSE,"CTC Summary - EOY";#N/A,#N/A,FALSE,"CTC Summary - Wtavg"}</definedName>
    <definedName name="wrn.Accelerated._2" localSheetId="10" hidden="1">{#N/A,#N/A,FALSE,"CTC Summary - EOY";#N/A,#N/A,FALSE,"CTC Summary - Wtavg"}</definedName>
    <definedName name="wrn.Accelerated._2" localSheetId="11" hidden="1">{#N/A,#N/A,FALSE,"CTC Summary - EOY";#N/A,#N/A,FALSE,"CTC Summary - Wtavg"}</definedName>
    <definedName name="wrn.Accelerated._2" localSheetId="14" hidden="1">{#N/A,#N/A,FALSE,"CTC Summary - EOY";#N/A,#N/A,FALSE,"CTC Summary - Wtavg"}</definedName>
    <definedName name="wrn.Accelerated._2" localSheetId="15" hidden="1">{#N/A,#N/A,FALSE,"CTC Summary - EOY";#N/A,#N/A,FALSE,"CTC Summary - Wtavg"}</definedName>
    <definedName name="wrn.Accelerated._2" localSheetId="16" hidden="1">{#N/A,#N/A,FALSE,"CTC Summary - EOY";#N/A,#N/A,FALSE,"CTC Summary - Wtavg"}</definedName>
    <definedName name="wrn.Accelerated._2" localSheetId="17" hidden="1">{#N/A,#N/A,FALSE,"CTC Summary - EOY";#N/A,#N/A,FALSE,"CTC Summary - Wtavg"}</definedName>
    <definedName name="wrn.Accelerated._2" localSheetId="18" hidden="1">{#N/A,#N/A,FALSE,"CTC Summary - EOY";#N/A,#N/A,FALSE,"CTC Summary - Wtavg"}</definedName>
    <definedName name="wrn.Accelerated._2" localSheetId="19" hidden="1">{#N/A,#N/A,FALSE,"CTC Summary - EOY";#N/A,#N/A,FALSE,"CTC Summary - Wtavg"}</definedName>
    <definedName name="wrn.Accelerated._2" hidden="1">{#N/A,#N/A,FALSE,"CTC Summary - EOY";#N/A,#N/A,FALSE,"CTC Summary - Wtavg"}</definedName>
    <definedName name="wrn.Accelerated._3" localSheetId="2" hidden="1">{#N/A,#N/A,FALSE,"CTC Summary - EOY";#N/A,#N/A,FALSE,"CTC Summary - Wtavg"}</definedName>
    <definedName name="wrn.Accelerated._3" localSheetId="3" hidden="1">{#N/A,#N/A,FALSE,"CTC Summary - EOY";#N/A,#N/A,FALSE,"CTC Summary - Wtavg"}</definedName>
    <definedName name="wrn.Accelerated._3" localSheetId="4" hidden="1">{#N/A,#N/A,FALSE,"CTC Summary - EOY";#N/A,#N/A,FALSE,"CTC Summary - Wtavg"}</definedName>
    <definedName name="wrn.Accelerated._3" localSheetId="5" hidden="1">{#N/A,#N/A,FALSE,"CTC Summary - EOY";#N/A,#N/A,FALSE,"CTC Summary - Wtavg"}</definedName>
    <definedName name="wrn.Accelerated._3" localSheetId="7" hidden="1">{#N/A,#N/A,FALSE,"CTC Summary - EOY";#N/A,#N/A,FALSE,"CTC Summary - Wtavg"}</definedName>
    <definedName name="wrn.Accelerated._3" localSheetId="8" hidden="1">{#N/A,#N/A,FALSE,"CTC Summary - EOY";#N/A,#N/A,FALSE,"CTC Summary - Wtavg"}</definedName>
    <definedName name="wrn.Accelerated._3" localSheetId="12" hidden="1">{#N/A,#N/A,FALSE,"CTC Summary - EOY";#N/A,#N/A,FALSE,"CTC Summary - Wtavg"}</definedName>
    <definedName name="wrn.Accelerated._3" localSheetId="13" hidden="1">{#N/A,#N/A,FALSE,"CTC Summary - EOY";#N/A,#N/A,FALSE,"CTC Summary - Wtavg"}</definedName>
    <definedName name="wrn.Accelerated._3" localSheetId="9" hidden="1">{#N/A,#N/A,FALSE,"CTC Summary - EOY";#N/A,#N/A,FALSE,"CTC Summary - Wtavg"}</definedName>
    <definedName name="wrn.Accelerated._3" localSheetId="10" hidden="1">{#N/A,#N/A,FALSE,"CTC Summary - EOY";#N/A,#N/A,FALSE,"CTC Summary - Wtavg"}</definedName>
    <definedName name="wrn.Accelerated._3" localSheetId="11" hidden="1">{#N/A,#N/A,FALSE,"CTC Summary - EOY";#N/A,#N/A,FALSE,"CTC Summary - Wtavg"}</definedName>
    <definedName name="wrn.Accelerated._3" localSheetId="14" hidden="1">{#N/A,#N/A,FALSE,"CTC Summary - EOY";#N/A,#N/A,FALSE,"CTC Summary - Wtavg"}</definedName>
    <definedName name="wrn.Accelerated._3" localSheetId="15" hidden="1">{#N/A,#N/A,FALSE,"CTC Summary - EOY";#N/A,#N/A,FALSE,"CTC Summary - Wtavg"}</definedName>
    <definedName name="wrn.Accelerated._3" localSheetId="16" hidden="1">{#N/A,#N/A,FALSE,"CTC Summary - EOY";#N/A,#N/A,FALSE,"CTC Summary - Wtavg"}</definedName>
    <definedName name="wrn.Accelerated._3" localSheetId="17" hidden="1">{#N/A,#N/A,FALSE,"CTC Summary - EOY";#N/A,#N/A,FALSE,"CTC Summary - Wtavg"}</definedName>
    <definedName name="wrn.Accelerated._3" localSheetId="18" hidden="1">{#N/A,#N/A,FALSE,"CTC Summary - EOY";#N/A,#N/A,FALSE,"CTC Summary - Wtavg"}</definedName>
    <definedName name="wrn.Accelerated._3" localSheetId="19" hidden="1">{#N/A,#N/A,FALSE,"CTC Summary - EOY";#N/A,#N/A,FALSE,"CTC Summary - Wtavg"}</definedName>
    <definedName name="wrn.Accelerated._3" hidden="1">{#N/A,#N/A,FALSE,"CTC Summary - EOY";#N/A,#N/A,FALSE,"CTC Summary - Wtavg"}</definedName>
    <definedName name="wrn.accellerated1" localSheetId="2" hidden="1">{#N/A,#N/A,FALSE,"CTC Summary - EOY";#N/A,#N/A,FALSE,"CTC Summary - Wtavg"}</definedName>
    <definedName name="wrn.accellerated1" localSheetId="3" hidden="1">{#N/A,#N/A,FALSE,"CTC Summary - EOY";#N/A,#N/A,FALSE,"CTC Summary - Wtavg"}</definedName>
    <definedName name="wrn.accellerated1" localSheetId="4" hidden="1">{#N/A,#N/A,FALSE,"CTC Summary - EOY";#N/A,#N/A,FALSE,"CTC Summary - Wtavg"}</definedName>
    <definedName name="wrn.accellerated1" localSheetId="5" hidden="1">{#N/A,#N/A,FALSE,"CTC Summary - EOY";#N/A,#N/A,FALSE,"CTC Summary - Wtavg"}</definedName>
    <definedName name="wrn.accellerated1" localSheetId="7" hidden="1">{#N/A,#N/A,FALSE,"CTC Summary - EOY";#N/A,#N/A,FALSE,"CTC Summary - Wtavg"}</definedName>
    <definedName name="wrn.accellerated1" localSheetId="8" hidden="1">{#N/A,#N/A,FALSE,"CTC Summary - EOY";#N/A,#N/A,FALSE,"CTC Summary - Wtavg"}</definedName>
    <definedName name="wrn.accellerated1" localSheetId="12" hidden="1">{#N/A,#N/A,FALSE,"CTC Summary - EOY";#N/A,#N/A,FALSE,"CTC Summary - Wtavg"}</definedName>
    <definedName name="wrn.accellerated1" localSheetId="13" hidden="1">{#N/A,#N/A,FALSE,"CTC Summary - EOY";#N/A,#N/A,FALSE,"CTC Summary - Wtavg"}</definedName>
    <definedName name="wrn.accellerated1" localSheetId="9" hidden="1">{#N/A,#N/A,FALSE,"CTC Summary - EOY";#N/A,#N/A,FALSE,"CTC Summary - Wtavg"}</definedName>
    <definedName name="wrn.accellerated1" localSheetId="10" hidden="1">{#N/A,#N/A,FALSE,"CTC Summary - EOY";#N/A,#N/A,FALSE,"CTC Summary - Wtavg"}</definedName>
    <definedName name="wrn.accellerated1" localSheetId="11" hidden="1">{#N/A,#N/A,FALSE,"CTC Summary - EOY";#N/A,#N/A,FALSE,"CTC Summary - Wtavg"}</definedName>
    <definedName name="wrn.accellerated1" localSheetId="14" hidden="1">{#N/A,#N/A,FALSE,"CTC Summary - EOY";#N/A,#N/A,FALSE,"CTC Summary - Wtavg"}</definedName>
    <definedName name="wrn.accellerated1" localSheetId="15" hidden="1">{#N/A,#N/A,FALSE,"CTC Summary - EOY";#N/A,#N/A,FALSE,"CTC Summary - Wtavg"}</definedName>
    <definedName name="wrn.accellerated1" localSheetId="16" hidden="1">{#N/A,#N/A,FALSE,"CTC Summary - EOY";#N/A,#N/A,FALSE,"CTC Summary - Wtavg"}</definedName>
    <definedName name="wrn.accellerated1" localSheetId="17" hidden="1">{#N/A,#N/A,FALSE,"CTC Summary - EOY";#N/A,#N/A,FALSE,"CTC Summary - Wtavg"}</definedName>
    <definedName name="wrn.accellerated1" localSheetId="18" hidden="1">{#N/A,#N/A,FALSE,"CTC Summary - EOY";#N/A,#N/A,FALSE,"CTC Summary - Wtavg"}</definedName>
    <definedName name="wrn.accellerated1" localSheetId="19" hidden="1">{#N/A,#N/A,FALSE,"CTC Summary - EOY";#N/A,#N/A,FALSE,"CTC Summary - Wtavg"}</definedName>
    <definedName name="wrn.accellerated1" hidden="1">{#N/A,#N/A,FALSE,"CTC Summary - EOY";#N/A,#N/A,FALSE,"CTC Summary - Wtavg"}</definedName>
    <definedName name="wrn.AG." localSheetId="7" hidden="1">{#N/A,#N/A,FALSE,"AG-1";#N/A,#N/A,FALSE,"AG-R";#N/A,#N/A,FALSE,"AG-V";#N/A,#N/A,FALSE,"AG-4";#N/A,#N/A,FALSE,"AG-5";#N/A,#N/A,FALSE,"AG-6";#N/A,#N/A,FALSE,"AG-7"}</definedName>
    <definedName name="wrn.AG." hidden="1">{#N/A,#N/A,FALSE,"AG-1";#N/A,#N/A,FALSE,"AG-R";#N/A,#N/A,FALSE,"AG-V";#N/A,#N/A,FALSE,"AG-4";#N/A,#N/A,FALSE,"AG-5";#N/A,#N/A,FALSE,"AG-6";#N/A,#N/A,FALSE,"AG-7"}</definedName>
    <definedName name="wrn.AGa." localSheetId="7" hidden="1">{#N/A,#N/A,FALSE,"UN-AGRA";#N/A,#N/A,FALSE,"UN-AG1A";#N/A,#N/A,FALSE,"UN-AGVA";#N/A,#N/A,FALSE,"UN-AG4A ";#N/A,#N/A,FALSE,"UN-AG5A";#N/A,#N/A,FALSE,"UN-AG6A";#N/A,#N/A,FALSE,"Dist Calcs";#N/A,#N/A,FALSE,"7A-Avg.";#N/A,#N/A,FALSE,"7A Tier1-avg";#N/A,#N/A,FALSE,"7A Tier2-avg";#N/A,#N/A,FALSE,"Ag-7A Dist Calc"}</definedName>
    <definedName name="wrn.AGa." hidden="1">{#N/A,#N/A,FALSE,"UN-AGRA";#N/A,#N/A,FALSE,"UN-AG1A";#N/A,#N/A,FALSE,"UN-AGVA";#N/A,#N/A,FALSE,"UN-AG4A ";#N/A,#N/A,FALSE,"UN-AG5A";#N/A,#N/A,FALSE,"UN-AG6A";#N/A,#N/A,FALSE,"Dist Calcs";#N/A,#N/A,FALSE,"7A-Avg.";#N/A,#N/A,FALSE,"7A Tier1-avg";#N/A,#N/A,FALSE,"7A Tier2-avg";#N/A,#N/A,FALSE,"Ag-7A Dist Calc"}</definedName>
    <definedName name="wrn.Agb." localSheetId="7" hidden="1">{#N/A,#N/A,FALSE,"UN-AG1B";#N/A,#N/A,FALSE,"UN-AGRB  ";#N/A,#N/A,FALSE,"UN-AGVB ";#N/A,#N/A,FALSE,"UN-AG4B";#N/A,#N/A,FALSE,"UN-AG4C";#N/A,#N/A,FALSE,"UN-AG5B";#N/A,#N/A,FALSE,"UN-AG5C ";#N/A,#N/A,FALSE,"UN-AG6B";#N/A,#N/A,FALSE,"Dist Cals";#N/A,#N/A,FALSE,"7B-Avg.";#N/A,#N/A,FALSE,"7B Tier1-avg";#N/A,#N/A,FALSE,"7B Tier2-avg";#N/A,#N/A,FALSE,"Ag-7B Dist Calc";#N/A,#N/A,FALSE,"AG RL Calc"}</definedName>
    <definedName name="wrn.Agb." hidden="1">{#N/A,#N/A,FALSE,"UN-AG1B";#N/A,#N/A,FALSE,"UN-AGRB  ";#N/A,#N/A,FALSE,"UN-AGVB ";#N/A,#N/A,FALSE,"UN-AG4B";#N/A,#N/A,FALSE,"UN-AG4C";#N/A,#N/A,FALSE,"UN-AG5B";#N/A,#N/A,FALSE,"UN-AG5C ";#N/A,#N/A,FALSE,"UN-AG6B";#N/A,#N/A,FALSE,"Dist Cals";#N/A,#N/A,FALSE,"7B-Avg.";#N/A,#N/A,FALSE,"7B Tier1-avg";#N/A,#N/A,FALSE,"7B Tier2-avg";#N/A,#N/A,FALSE,"Ag-7B Dist Calc";#N/A,#N/A,FALSE,"AG RL Calc"}</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localSheetId="13"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11" hidden="1">{#N/A,#N/A,FALSE,"Aging Summary";#N/A,#N/A,FALSE,"Ratio Analysis";#N/A,#N/A,FALSE,"Test 120 Day Accts";#N/A,#N/A,FALSE,"Tickmarks"}</definedName>
    <definedName name="wrn.Aging._.and._.Trend._.Analysis." localSheetId="14" hidden="1">{#N/A,#N/A,FALSE,"Aging Summary";#N/A,#N/A,FALSE,"Ratio Analysis";#N/A,#N/A,FALSE,"Test 120 Day Accts";#N/A,#N/A,FALSE,"Tickmarks"}</definedName>
    <definedName name="wrn.Aging._.and._.Trend._.Analysis." localSheetId="15" hidden="1">{#N/A,#N/A,FALSE,"Aging Summary";#N/A,#N/A,FALSE,"Ratio Analysis";#N/A,#N/A,FALSE,"Test 120 Day Accts";#N/A,#N/A,FALSE,"Tickmarks"}</definedName>
    <definedName name="wrn.Aging._.and._.Trend._.Analysis." localSheetId="16" hidden="1">{#N/A,#N/A,FALSE,"Aging Summary";#N/A,#N/A,FALSE,"Ratio Analysis";#N/A,#N/A,FALSE,"Test 120 Day Accts";#N/A,#N/A,FALSE,"Tickmarks"}</definedName>
    <definedName name="wrn.Aging._.and._.Trend._.Analysis." localSheetId="17" hidden="1">{#N/A,#N/A,FALSE,"Aging Summary";#N/A,#N/A,FALSE,"Ratio Analysis";#N/A,#N/A,FALSE,"Test 120 Day Accts";#N/A,#N/A,FALSE,"Tickmarks"}</definedName>
    <definedName name="wrn.Aging._.and._.Trend._.Analysis." localSheetId="18" hidden="1">{#N/A,#N/A,FALSE,"Aging Summary";#N/A,#N/A,FALSE,"Ratio Analysis";#N/A,#N/A,FALSE,"Test 120 Day Accts";#N/A,#N/A,FALSE,"Tickmarks"}</definedName>
    <definedName name="wrn.Aging._.and._.Trend._.Analysis." localSheetId="19"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_.Sheets._.Engrs._.PMs." localSheetId="2"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_.Sheets._.Engrs._.PMs." localSheetId="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_.Sheets._.Engrs._.PMs." localSheetId="4"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_.Sheets._.Engrs._.PMs." localSheetId="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_.Sheets._.Engrs._.PMs." localSheetId="7"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_.Sheets._.Engrs._.PMs." localSheetId="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_.Sheets._.Engrs._.PMs." localSheetId="12"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_.Sheets._.Engrs._.PMs." localSheetId="1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_.Sheets._.Engrs._.PMs." localSheetId="9"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_.Sheets._.Engrs._.PMs." localSheetId="1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_.Sheets._.Engrs._.PMs." localSheetId="11"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_.Sheets._.Engrs._.PMs." localSheetId="14"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_.Sheets._.Engrs._.PMs." localSheetId="1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_.Sheets._.Engrs._.PMs." localSheetId="16"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_.Sheets._.Engrs._.PMs." localSheetId="17"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_.Sheets._.Engrs._.PMs." localSheetId="1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_.Sheets._.Engrs._.PMs." localSheetId="19"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_.Sheets._.Engrs._.PMs."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wrn.Allowance._.Analysis." localSheetId="2" hidden="1">{#N/A,#N/A,FALSE,"F. Tax Analysis";#N/A,#N/A,FALSE,"G. Bond Analysis";#N/A,#N/A,FALSE,"H. Insurance Analysis"}</definedName>
    <definedName name="wrn.Allowance._.Analysis." localSheetId="3" hidden="1">{#N/A,#N/A,FALSE,"F. Tax Analysis";#N/A,#N/A,FALSE,"G. Bond Analysis";#N/A,#N/A,FALSE,"H. Insurance Analysis"}</definedName>
    <definedName name="wrn.Allowance._.Analysis." localSheetId="4" hidden="1">{#N/A,#N/A,FALSE,"F. Tax Analysis";#N/A,#N/A,FALSE,"G. Bond Analysis";#N/A,#N/A,FALSE,"H. Insurance Analysis"}</definedName>
    <definedName name="wrn.Allowance._.Analysis." localSheetId="5" hidden="1">{#N/A,#N/A,FALSE,"F. Tax Analysis";#N/A,#N/A,FALSE,"G. Bond Analysis";#N/A,#N/A,FALSE,"H. Insurance Analysis"}</definedName>
    <definedName name="wrn.Allowance._.Analysis." localSheetId="7" hidden="1">{#N/A,#N/A,FALSE,"F. Tax Analysis";#N/A,#N/A,FALSE,"G. Bond Analysis";#N/A,#N/A,FALSE,"H. Insurance Analysis"}</definedName>
    <definedName name="wrn.Allowance._.Analysis." localSheetId="8" hidden="1">{#N/A,#N/A,FALSE,"F. Tax Analysis";#N/A,#N/A,FALSE,"G. Bond Analysis";#N/A,#N/A,FALSE,"H. Insurance Analysis"}</definedName>
    <definedName name="wrn.Allowance._.Analysis." localSheetId="12" hidden="1">{#N/A,#N/A,FALSE,"F. Tax Analysis";#N/A,#N/A,FALSE,"G. Bond Analysis";#N/A,#N/A,FALSE,"H. Insurance Analysis"}</definedName>
    <definedName name="wrn.Allowance._.Analysis." localSheetId="13" hidden="1">{#N/A,#N/A,FALSE,"F. Tax Analysis";#N/A,#N/A,FALSE,"G. Bond Analysis";#N/A,#N/A,FALSE,"H. Insurance Analysis"}</definedName>
    <definedName name="wrn.Allowance._.Analysis." localSheetId="9" hidden="1">{#N/A,#N/A,FALSE,"F. Tax Analysis";#N/A,#N/A,FALSE,"G. Bond Analysis";#N/A,#N/A,FALSE,"H. Insurance Analysis"}</definedName>
    <definedName name="wrn.Allowance._.Analysis." localSheetId="10" hidden="1">{#N/A,#N/A,FALSE,"F. Tax Analysis";#N/A,#N/A,FALSE,"G. Bond Analysis";#N/A,#N/A,FALSE,"H. Insurance Analysis"}</definedName>
    <definedName name="wrn.Allowance._.Analysis." localSheetId="11" hidden="1">{#N/A,#N/A,FALSE,"F. Tax Analysis";#N/A,#N/A,FALSE,"G. Bond Analysis";#N/A,#N/A,FALSE,"H. Insurance Analysis"}</definedName>
    <definedName name="wrn.Allowance._.Analysis." localSheetId="14" hidden="1">{#N/A,#N/A,FALSE,"F. Tax Analysis";#N/A,#N/A,FALSE,"G. Bond Analysis";#N/A,#N/A,FALSE,"H. Insurance Analysis"}</definedName>
    <definedName name="wrn.Allowance._.Analysis." localSheetId="15" hidden="1">{#N/A,#N/A,FALSE,"F. Tax Analysis";#N/A,#N/A,FALSE,"G. Bond Analysis";#N/A,#N/A,FALSE,"H. Insurance Analysis"}</definedName>
    <definedName name="wrn.Allowance._.Analysis." localSheetId="16" hidden="1">{#N/A,#N/A,FALSE,"F. Tax Analysis";#N/A,#N/A,FALSE,"G. Bond Analysis";#N/A,#N/A,FALSE,"H. Insurance Analysis"}</definedName>
    <definedName name="wrn.Allowance._.Analysis." localSheetId="17" hidden="1">{#N/A,#N/A,FALSE,"F. Tax Analysis";#N/A,#N/A,FALSE,"G. Bond Analysis";#N/A,#N/A,FALSE,"H. Insurance Analysis"}</definedName>
    <definedName name="wrn.Allowance._.Analysis." localSheetId="18" hidden="1">{#N/A,#N/A,FALSE,"F. Tax Analysis";#N/A,#N/A,FALSE,"G. Bond Analysis";#N/A,#N/A,FALSE,"H. Insurance Analysis"}</definedName>
    <definedName name="wrn.Allowance._.Analysis." localSheetId="19" hidden="1">{#N/A,#N/A,FALSE,"F. Tax Analysis";#N/A,#N/A,FALSE,"G. Bond Analysis";#N/A,#N/A,FALSE,"H. Insurance Analysis"}</definedName>
    <definedName name="wrn.Allowance._.Analysis." hidden="1">{#N/A,#N/A,FALSE,"F. Tax Analysis";#N/A,#N/A,FALSE,"G. Bond Analysis";#N/A,#N/A,FALSE,"H. Insurance Analysis"}</definedName>
    <definedName name="wrn.Basic._.Report." localSheetId="2" hidden="1">{#N/A,#N/A,FALSE,"New Depr Sch-150% DB";#N/A,#N/A,FALSE,"Cash Flows RLP";#N/A,#N/A,FALSE,"IRR";#N/A,#N/A,FALSE,"Proforma IS";#N/A,#N/A,FALSE,"Assumptions"}</definedName>
    <definedName name="wrn.Basic._.Report." localSheetId="3" hidden="1">{#N/A,#N/A,FALSE,"New Depr Sch-150% DB";#N/A,#N/A,FALSE,"Cash Flows RLP";#N/A,#N/A,FALSE,"IRR";#N/A,#N/A,FALSE,"Proforma IS";#N/A,#N/A,FALSE,"Assumptions"}</definedName>
    <definedName name="wrn.Basic._.Report." localSheetId="4" hidden="1">{#N/A,#N/A,FALSE,"New Depr Sch-150% DB";#N/A,#N/A,FALSE,"Cash Flows RLP";#N/A,#N/A,FALSE,"IRR";#N/A,#N/A,FALSE,"Proforma IS";#N/A,#N/A,FALSE,"Assumptions"}</definedName>
    <definedName name="wrn.Basic._.Report." localSheetId="5" hidden="1">{#N/A,#N/A,FALSE,"New Depr Sch-150% DB";#N/A,#N/A,FALSE,"Cash Flows RLP";#N/A,#N/A,FALSE,"IRR";#N/A,#N/A,FALSE,"Proforma IS";#N/A,#N/A,FALSE,"Assumptions"}</definedName>
    <definedName name="wrn.Basic._.Report." localSheetId="7" hidden="1">{#N/A,#N/A,FALSE,"New Depr Sch-150% DB";#N/A,#N/A,FALSE,"Cash Flows RLP";#N/A,#N/A,FALSE,"IRR";#N/A,#N/A,FALSE,"Proforma IS";#N/A,#N/A,FALSE,"Assumptions"}</definedName>
    <definedName name="wrn.Basic._.Report." localSheetId="8" hidden="1">{#N/A,#N/A,FALSE,"New Depr Sch-150% DB";#N/A,#N/A,FALSE,"Cash Flows RLP";#N/A,#N/A,FALSE,"IRR";#N/A,#N/A,FALSE,"Proforma IS";#N/A,#N/A,FALSE,"Assumptions"}</definedName>
    <definedName name="wrn.Basic._.Report." localSheetId="12" hidden="1">{#N/A,#N/A,FALSE,"New Depr Sch-150% DB";#N/A,#N/A,FALSE,"Cash Flows RLP";#N/A,#N/A,FALSE,"IRR";#N/A,#N/A,FALSE,"Proforma IS";#N/A,#N/A,FALSE,"Assumptions"}</definedName>
    <definedName name="wrn.Basic._.Report." localSheetId="13" hidden="1">{#N/A,#N/A,FALSE,"New Depr Sch-150% DB";#N/A,#N/A,FALSE,"Cash Flows RLP";#N/A,#N/A,FALSE,"IRR";#N/A,#N/A,FALSE,"Proforma IS";#N/A,#N/A,FALSE,"Assumptions"}</definedName>
    <definedName name="wrn.Basic._.Report." localSheetId="9" hidden="1">{#N/A,#N/A,FALSE,"New Depr Sch-150% DB";#N/A,#N/A,FALSE,"Cash Flows RLP";#N/A,#N/A,FALSE,"IRR";#N/A,#N/A,FALSE,"Proforma IS";#N/A,#N/A,FALSE,"Assumptions"}</definedName>
    <definedName name="wrn.Basic._.Report." localSheetId="10" hidden="1">{#N/A,#N/A,FALSE,"New Depr Sch-150% DB";#N/A,#N/A,FALSE,"Cash Flows RLP";#N/A,#N/A,FALSE,"IRR";#N/A,#N/A,FALSE,"Proforma IS";#N/A,#N/A,FALSE,"Assumptions"}</definedName>
    <definedName name="wrn.Basic._.Report." localSheetId="11" hidden="1">{#N/A,#N/A,FALSE,"New Depr Sch-150% DB";#N/A,#N/A,FALSE,"Cash Flows RLP";#N/A,#N/A,FALSE,"IRR";#N/A,#N/A,FALSE,"Proforma IS";#N/A,#N/A,FALSE,"Assumptions"}</definedName>
    <definedName name="wrn.Basic._.Report." localSheetId="14" hidden="1">{#N/A,#N/A,FALSE,"New Depr Sch-150% DB";#N/A,#N/A,FALSE,"Cash Flows RLP";#N/A,#N/A,FALSE,"IRR";#N/A,#N/A,FALSE,"Proforma IS";#N/A,#N/A,FALSE,"Assumptions"}</definedName>
    <definedName name="wrn.Basic._.Report." localSheetId="15" hidden="1">{#N/A,#N/A,FALSE,"New Depr Sch-150% DB";#N/A,#N/A,FALSE,"Cash Flows RLP";#N/A,#N/A,FALSE,"IRR";#N/A,#N/A,FALSE,"Proforma IS";#N/A,#N/A,FALSE,"Assumptions"}</definedName>
    <definedName name="wrn.Basic._.Report." localSheetId="16" hidden="1">{#N/A,#N/A,FALSE,"New Depr Sch-150% DB";#N/A,#N/A,FALSE,"Cash Flows RLP";#N/A,#N/A,FALSE,"IRR";#N/A,#N/A,FALSE,"Proforma IS";#N/A,#N/A,FALSE,"Assumptions"}</definedName>
    <definedName name="wrn.Basic._.Report." localSheetId="17" hidden="1">{#N/A,#N/A,FALSE,"New Depr Sch-150% DB";#N/A,#N/A,FALSE,"Cash Flows RLP";#N/A,#N/A,FALSE,"IRR";#N/A,#N/A,FALSE,"Proforma IS";#N/A,#N/A,FALSE,"Assumptions"}</definedName>
    <definedName name="wrn.Basic._.Report." localSheetId="18" hidden="1">{#N/A,#N/A,FALSE,"New Depr Sch-150% DB";#N/A,#N/A,FALSE,"Cash Flows RLP";#N/A,#N/A,FALSE,"IRR";#N/A,#N/A,FALSE,"Proforma IS";#N/A,#N/A,FALSE,"Assumptions"}</definedName>
    <definedName name="wrn.Basic._.Report." localSheetId="19"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Citgo._.Status." localSheetId="2" hidden="1">{#N/A,#N/A,TRUE,"Task Status";#N/A,#N/A,TRUE,"Document Status";#N/A,#N/A,TRUE,"Percent Complete";#N/A,#N/A,TRUE,"Manhour Sum"}</definedName>
    <definedName name="wrn.Citgo._.Status." localSheetId="3" hidden="1">{#N/A,#N/A,TRUE,"Task Status";#N/A,#N/A,TRUE,"Document Status";#N/A,#N/A,TRUE,"Percent Complete";#N/A,#N/A,TRUE,"Manhour Sum"}</definedName>
    <definedName name="wrn.Citgo._.Status." localSheetId="4" hidden="1">{#N/A,#N/A,TRUE,"Task Status";#N/A,#N/A,TRUE,"Document Status";#N/A,#N/A,TRUE,"Percent Complete";#N/A,#N/A,TRUE,"Manhour Sum"}</definedName>
    <definedName name="wrn.Citgo._.Status." localSheetId="5" hidden="1">{#N/A,#N/A,TRUE,"Task Status";#N/A,#N/A,TRUE,"Document Status";#N/A,#N/A,TRUE,"Percent Complete";#N/A,#N/A,TRUE,"Manhour Sum"}</definedName>
    <definedName name="wrn.Citgo._.Status." localSheetId="7" hidden="1">{#N/A,#N/A,TRUE,"Task Status";#N/A,#N/A,TRUE,"Document Status";#N/A,#N/A,TRUE,"Percent Complete";#N/A,#N/A,TRUE,"Manhour Sum"}</definedName>
    <definedName name="wrn.Citgo._.Status." localSheetId="8" hidden="1">{#N/A,#N/A,TRUE,"Task Status";#N/A,#N/A,TRUE,"Document Status";#N/A,#N/A,TRUE,"Percent Complete";#N/A,#N/A,TRUE,"Manhour Sum"}</definedName>
    <definedName name="wrn.Citgo._.Status." localSheetId="12" hidden="1">{#N/A,#N/A,TRUE,"Task Status";#N/A,#N/A,TRUE,"Document Status";#N/A,#N/A,TRUE,"Percent Complete";#N/A,#N/A,TRUE,"Manhour Sum"}</definedName>
    <definedName name="wrn.Citgo._.Status." localSheetId="13" hidden="1">{#N/A,#N/A,TRUE,"Task Status";#N/A,#N/A,TRUE,"Document Status";#N/A,#N/A,TRUE,"Percent Complete";#N/A,#N/A,TRUE,"Manhour Sum"}</definedName>
    <definedName name="wrn.Citgo._.Status." localSheetId="9" hidden="1">{#N/A,#N/A,TRUE,"Task Status";#N/A,#N/A,TRUE,"Document Status";#N/A,#N/A,TRUE,"Percent Complete";#N/A,#N/A,TRUE,"Manhour Sum"}</definedName>
    <definedName name="wrn.Citgo._.Status." localSheetId="10" hidden="1">{#N/A,#N/A,TRUE,"Task Status";#N/A,#N/A,TRUE,"Document Status";#N/A,#N/A,TRUE,"Percent Complete";#N/A,#N/A,TRUE,"Manhour Sum"}</definedName>
    <definedName name="wrn.Citgo._.Status." localSheetId="11" hidden="1">{#N/A,#N/A,TRUE,"Task Status";#N/A,#N/A,TRUE,"Document Status";#N/A,#N/A,TRUE,"Percent Complete";#N/A,#N/A,TRUE,"Manhour Sum"}</definedName>
    <definedName name="wrn.Citgo._.Status." localSheetId="14" hidden="1">{#N/A,#N/A,TRUE,"Task Status";#N/A,#N/A,TRUE,"Document Status";#N/A,#N/A,TRUE,"Percent Complete";#N/A,#N/A,TRUE,"Manhour Sum"}</definedName>
    <definedName name="wrn.Citgo._.Status." localSheetId="15" hidden="1">{#N/A,#N/A,TRUE,"Task Status";#N/A,#N/A,TRUE,"Document Status";#N/A,#N/A,TRUE,"Percent Complete";#N/A,#N/A,TRUE,"Manhour Sum"}</definedName>
    <definedName name="wrn.Citgo._.Status." localSheetId="16" hidden="1">{#N/A,#N/A,TRUE,"Task Status";#N/A,#N/A,TRUE,"Document Status";#N/A,#N/A,TRUE,"Percent Complete";#N/A,#N/A,TRUE,"Manhour Sum"}</definedName>
    <definedName name="wrn.Citgo._.Status." localSheetId="17" hidden="1">{#N/A,#N/A,TRUE,"Task Status";#N/A,#N/A,TRUE,"Document Status";#N/A,#N/A,TRUE,"Percent Complete";#N/A,#N/A,TRUE,"Manhour Sum"}</definedName>
    <definedName name="wrn.Citgo._.Status." localSheetId="18" hidden="1">{#N/A,#N/A,TRUE,"Task Status";#N/A,#N/A,TRUE,"Document Status";#N/A,#N/A,TRUE,"Percent Complete";#N/A,#N/A,TRUE,"Manhour Sum"}</definedName>
    <definedName name="wrn.Citgo._.Status." localSheetId="19" hidden="1">{#N/A,#N/A,TRUE,"Task Status";#N/A,#N/A,TRUE,"Document Status";#N/A,#N/A,TRUE,"Percent Complete";#N/A,#N/A,TRUE,"Manhour Sum"}</definedName>
    <definedName name="wrn.Citgo._.Status." hidden="1">{#N/A,#N/A,TRUE,"Task Status";#N/A,#N/A,TRUE,"Document Status";#N/A,#N/A,TRUE,"Percent Complete";#N/A,#N/A,TRUE,"Manhour Sum"}</definedName>
    <definedName name="wrn.clientcopy." localSheetId="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5"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8"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9"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4"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5"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6"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7"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8"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19"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ind." localSheetId="7" hidden="1">{#N/A,#N/A,FALSE,"A-1, A-6, A-10, A-15";#N/A,#N/A,FALSE,"E-19 Firm";#N/A,#N/A,FALSE,"E-19 Nonfirm";#N/A,#N/A,FALSE,"E-20 Firm ";#N/A,#N/A,FALSE,"E-20 Nonfirm ";#N/A,#N/A,FALSE,"E-25";#N/A,#N/A,FALSE,"E-36, E-37";#N/A,#N/A,FALSE,"LS-1,-2,-3, TC-1, OL-1";#N/A,#N/A,FALSE,"Standby"}</definedName>
    <definedName name="wrn.comind." hidden="1">{#N/A,#N/A,FALSE,"A-1, A-6, A-10, A-15";#N/A,#N/A,FALSE,"E-19 Firm";#N/A,#N/A,FALSE,"E-19 Nonfirm";#N/A,#N/A,FALSE,"E-20 Firm ";#N/A,#N/A,FALSE,"E-20 Nonfirm ";#N/A,#N/A,FALSE,"E-25";#N/A,#N/A,FALSE,"E-36, E-37";#N/A,#N/A,FALSE,"LS-1,-2,-3, TC-1, OL-1";#N/A,#N/A,FALSE,"Standby"}</definedName>
    <definedName name="wrn.Complete._.Report." localSheetId="2" hidden="1">{#N/A,#N/A,FALSE,"Assumptions";#N/A,#N/A,FALSE,"Proforma IS";#N/A,#N/A,FALSE,"Cash Flows RLP";#N/A,#N/A,FALSE,"IRR";#N/A,#N/A,FALSE,"New Depr Sch-150% DB";#N/A,#N/A,FALSE,"Comments"}</definedName>
    <definedName name="wrn.Complete._.Report." localSheetId="3" hidden="1">{#N/A,#N/A,FALSE,"Assumptions";#N/A,#N/A,FALSE,"Proforma IS";#N/A,#N/A,FALSE,"Cash Flows RLP";#N/A,#N/A,FALSE,"IRR";#N/A,#N/A,FALSE,"New Depr Sch-150% DB";#N/A,#N/A,FALSE,"Comments"}</definedName>
    <definedName name="wrn.Complete._.Report." localSheetId="4" hidden="1">{#N/A,#N/A,FALSE,"Assumptions";#N/A,#N/A,FALSE,"Proforma IS";#N/A,#N/A,FALSE,"Cash Flows RLP";#N/A,#N/A,FALSE,"IRR";#N/A,#N/A,FALSE,"New Depr Sch-150% DB";#N/A,#N/A,FALSE,"Comments"}</definedName>
    <definedName name="wrn.Complete._.Report." localSheetId="5" hidden="1">{#N/A,#N/A,FALSE,"Assumptions";#N/A,#N/A,FALSE,"Proforma IS";#N/A,#N/A,FALSE,"Cash Flows RLP";#N/A,#N/A,FALSE,"IRR";#N/A,#N/A,FALSE,"New Depr Sch-150% DB";#N/A,#N/A,FALSE,"Comments"}</definedName>
    <definedName name="wrn.Complete._.Report." localSheetId="7" hidden="1">{#N/A,#N/A,FALSE,"Assumptions";#N/A,#N/A,FALSE,"Proforma IS";#N/A,#N/A,FALSE,"Cash Flows RLP";#N/A,#N/A,FALSE,"IRR";#N/A,#N/A,FALSE,"New Depr Sch-150% DB";#N/A,#N/A,FALSE,"Comments"}</definedName>
    <definedName name="wrn.Complete._.Report." localSheetId="8" hidden="1">{#N/A,#N/A,FALSE,"Assumptions";#N/A,#N/A,FALSE,"Proforma IS";#N/A,#N/A,FALSE,"Cash Flows RLP";#N/A,#N/A,FALSE,"IRR";#N/A,#N/A,FALSE,"New Depr Sch-150% DB";#N/A,#N/A,FALSE,"Comments"}</definedName>
    <definedName name="wrn.Complete._.Report." localSheetId="12" hidden="1">{#N/A,#N/A,FALSE,"Assumptions";#N/A,#N/A,FALSE,"Proforma IS";#N/A,#N/A,FALSE,"Cash Flows RLP";#N/A,#N/A,FALSE,"IRR";#N/A,#N/A,FALSE,"New Depr Sch-150% DB";#N/A,#N/A,FALSE,"Comments"}</definedName>
    <definedName name="wrn.Complete._.Report." localSheetId="13" hidden="1">{#N/A,#N/A,FALSE,"Assumptions";#N/A,#N/A,FALSE,"Proforma IS";#N/A,#N/A,FALSE,"Cash Flows RLP";#N/A,#N/A,FALSE,"IRR";#N/A,#N/A,FALSE,"New Depr Sch-150% DB";#N/A,#N/A,FALSE,"Comments"}</definedName>
    <definedName name="wrn.Complete._.Report." localSheetId="9" hidden="1">{#N/A,#N/A,FALSE,"Assumptions";#N/A,#N/A,FALSE,"Proforma IS";#N/A,#N/A,FALSE,"Cash Flows RLP";#N/A,#N/A,FALSE,"IRR";#N/A,#N/A,FALSE,"New Depr Sch-150% DB";#N/A,#N/A,FALSE,"Comments"}</definedName>
    <definedName name="wrn.Complete._.Report." localSheetId="10" hidden="1">{#N/A,#N/A,FALSE,"Assumptions";#N/A,#N/A,FALSE,"Proforma IS";#N/A,#N/A,FALSE,"Cash Flows RLP";#N/A,#N/A,FALSE,"IRR";#N/A,#N/A,FALSE,"New Depr Sch-150% DB";#N/A,#N/A,FALSE,"Comments"}</definedName>
    <definedName name="wrn.Complete._.Report." localSheetId="11" hidden="1">{#N/A,#N/A,FALSE,"Assumptions";#N/A,#N/A,FALSE,"Proforma IS";#N/A,#N/A,FALSE,"Cash Flows RLP";#N/A,#N/A,FALSE,"IRR";#N/A,#N/A,FALSE,"New Depr Sch-150% DB";#N/A,#N/A,FALSE,"Comments"}</definedName>
    <definedName name="wrn.Complete._.Report." localSheetId="14" hidden="1">{#N/A,#N/A,FALSE,"Assumptions";#N/A,#N/A,FALSE,"Proforma IS";#N/A,#N/A,FALSE,"Cash Flows RLP";#N/A,#N/A,FALSE,"IRR";#N/A,#N/A,FALSE,"New Depr Sch-150% DB";#N/A,#N/A,FALSE,"Comments"}</definedName>
    <definedName name="wrn.Complete._.Report." localSheetId="15" hidden="1">{#N/A,#N/A,FALSE,"Assumptions";#N/A,#N/A,FALSE,"Proforma IS";#N/A,#N/A,FALSE,"Cash Flows RLP";#N/A,#N/A,FALSE,"IRR";#N/A,#N/A,FALSE,"New Depr Sch-150% DB";#N/A,#N/A,FALSE,"Comments"}</definedName>
    <definedName name="wrn.Complete._.Report." localSheetId="16" hidden="1">{#N/A,#N/A,FALSE,"Assumptions";#N/A,#N/A,FALSE,"Proforma IS";#N/A,#N/A,FALSE,"Cash Flows RLP";#N/A,#N/A,FALSE,"IRR";#N/A,#N/A,FALSE,"New Depr Sch-150% DB";#N/A,#N/A,FALSE,"Comments"}</definedName>
    <definedName name="wrn.Complete._.Report." localSheetId="17" hidden="1">{#N/A,#N/A,FALSE,"Assumptions";#N/A,#N/A,FALSE,"Proforma IS";#N/A,#N/A,FALSE,"Cash Flows RLP";#N/A,#N/A,FALSE,"IRR";#N/A,#N/A,FALSE,"New Depr Sch-150% DB";#N/A,#N/A,FALSE,"Comments"}</definedName>
    <definedName name="wrn.Complete._.Report." localSheetId="18" hidden="1">{#N/A,#N/A,FALSE,"Assumptions";#N/A,#N/A,FALSE,"Proforma IS";#N/A,#N/A,FALSE,"Cash Flows RLP";#N/A,#N/A,FALSE,"IRR";#N/A,#N/A,FALSE,"New Depr Sch-150% DB";#N/A,#N/A,FALSE,"Comments"}</definedName>
    <definedName name="wrn.Complete._.Report." localSheetId="19"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st._.Report." localSheetId="2" hidden="1">{#N/A,#N/A,FALSE,"Cost Report"}</definedName>
    <definedName name="wrn.Cost._.Report." localSheetId="3" hidden="1">{#N/A,#N/A,FALSE,"Cost Report"}</definedName>
    <definedName name="wrn.Cost._.Report." localSheetId="4" hidden="1">{#N/A,#N/A,FALSE,"Cost Report"}</definedName>
    <definedName name="wrn.Cost._.Report." localSheetId="5" hidden="1">{#N/A,#N/A,FALSE,"Cost Report"}</definedName>
    <definedName name="wrn.Cost._.Report." localSheetId="7" hidden="1">{#N/A,#N/A,FALSE,"Cost Report"}</definedName>
    <definedName name="wrn.Cost._.Report." localSheetId="8" hidden="1">{#N/A,#N/A,FALSE,"Cost Report"}</definedName>
    <definedName name="wrn.Cost._.Report." localSheetId="12" hidden="1">{#N/A,#N/A,FALSE,"Cost Report"}</definedName>
    <definedName name="wrn.Cost._.Report." localSheetId="13" hidden="1">{#N/A,#N/A,FALSE,"Cost Report"}</definedName>
    <definedName name="wrn.Cost._.Report." localSheetId="9" hidden="1">{#N/A,#N/A,FALSE,"Cost Report"}</definedName>
    <definedName name="wrn.Cost._.Report." localSheetId="10" hidden="1">{#N/A,#N/A,FALSE,"Cost Report"}</definedName>
    <definedName name="wrn.Cost._.Report." localSheetId="11" hidden="1">{#N/A,#N/A,FALSE,"Cost Report"}</definedName>
    <definedName name="wrn.Cost._.Report." localSheetId="14" hidden="1">{#N/A,#N/A,FALSE,"Cost Report"}</definedName>
    <definedName name="wrn.Cost._.Report." localSheetId="15" hidden="1">{#N/A,#N/A,FALSE,"Cost Report"}</definedName>
    <definedName name="wrn.Cost._.Report." localSheetId="16" hidden="1">{#N/A,#N/A,FALSE,"Cost Report"}</definedName>
    <definedName name="wrn.Cost._.Report." localSheetId="17" hidden="1">{#N/A,#N/A,FALSE,"Cost Report"}</definedName>
    <definedName name="wrn.Cost._.Report." localSheetId="18" hidden="1">{#N/A,#N/A,FALSE,"Cost Report"}</definedName>
    <definedName name="wrn.Cost._.Report." localSheetId="19" hidden="1">{#N/A,#N/A,FALSE,"Cost Report"}</definedName>
    <definedName name="wrn.Cost._.Report." hidden="1">{#N/A,#N/A,FALSE,"Cost Report"}</definedName>
    <definedName name="wrn.Detail." localSheetId="2" hidden="1">{"Detail",#N/A,FALSE,"Detail"}</definedName>
    <definedName name="wrn.Detail." localSheetId="3" hidden="1">{"Detail",#N/A,FALSE,"Detail"}</definedName>
    <definedName name="wrn.Detail." localSheetId="4" hidden="1">{"Detail",#N/A,FALSE,"Detail"}</definedName>
    <definedName name="wrn.Detail." localSheetId="5" hidden="1">{"Detail",#N/A,FALSE,"Detail"}</definedName>
    <definedName name="wrn.Detail." localSheetId="7" hidden="1">{"Detail",#N/A,FALSE,"Detail"}</definedName>
    <definedName name="wrn.Detail." localSheetId="8" hidden="1">{"Detail",#N/A,FALSE,"Detail"}</definedName>
    <definedName name="wrn.Detail." localSheetId="12" hidden="1">{"Detail",#N/A,FALSE,"Detail"}</definedName>
    <definedName name="wrn.Detail." localSheetId="13" hidden="1">{"Detail",#N/A,FALSE,"Detail"}</definedName>
    <definedName name="wrn.Detail." localSheetId="9" hidden="1">{"Detail",#N/A,FALSE,"Detail"}</definedName>
    <definedName name="wrn.Detail." localSheetId="10" hidden="1">{"Detail",#N/A,FALSE,"Detail"}</definedName>
    <definedName name="wrn.Detail." localSheetId="11" hidden="1">{"Detail",#N/A,FALSE,"Detail"}</definedName>
    <definedName name="wrn.Detail." localSheetId="14" hidden="1">{"Detail",#N/A,FALSE,"Detail"}</definedName>
    <definedName name="wrn.Detail." localSheetId="15" hidden="1">{"Detail",#N/A,FALSE,"Detail"}</definedName>
    <definedName name="wrn.Detail." localSheetId="16" hidden="1">{"Detail",#N/A,FALSE,"Detail"}</definedName>
    <definedName name="wrn.Detail." localSheetId="17" hidden="1">{"Detail",#N/A,FALSE,"Detail"}</definedName>
    <definedName name="wrn.Detail." localSheetId="18" hidden="1">{"Detail",#N/A,FALSE,"Detail"}</definedName>
    <definedName name="wrn.Detail." localSheetId="19" hidden="1">{"Detail",#N/A,FALSE,"Detail"}</definedName>
    <definedName name="wrn.Detail." hidden="1">{"Detail",#N/A,FALSE,"Detail"}</definedName>
    <definedName name="wrn.Distr." localSheetId="2" hidden="1">{#N/A,#N/A,FALSE,"Dist Rev at PR ";#N/A,#N/A,FALSE,"Spec";#N/A,#N/A,FALSE,"Res";#N/A,#N/A,FALSE,"Small L&amp;P";#N/A,#N/A,FALSE,"Medium L&amp;P";#N/A,#N/A,FALSE,"E-19";#N/A,#N/A,FALSE,"E-20";#N/A,#N/A,FALSE,"Strtlts &amp; Standby";#N/A,#N/A,FALSE,"A-RTP";#N/A,#N/A,FALSE,"2003mixeduse"}</definedName>
    <definedName name="wrn.Distr." localSheetId="3" hidden="1">{#N/A,#N/A,FALSE,"Dist Rev at PR ";#N/A,#N/A,FALSE,"Spec";#N/A,#N/A,FALSE,"Res";#N/A,#N/A,FALSE,"Small L&amp;P";#N/A,#N/A,FALSE,"Medium L&amp;P";#N/A,#N/A,FALSE,"E-19";#N/A,#N/A,FALSE,"E-20";#N/A,#N/A,FALSE,"Strtlts &amp; Standby";#N/A,#N/A,FALSE,"A-RTP";#N/A,#N/A,FALSE,"2003mixeduse"}</definedName>
    <definedName name="wrn.Distr." localSheetId="4" hidden="1">{#N/A,#N/A,FALSE,"Dist Rev at PR ";#N/A,#N/A,FALSE,"Spec";#N/A,#N/A,FALSE,"Res";#N/A,#N/A,FALSE,"Small L&amp;P";#N/A,#N/A,FALSE,"Medium L&amp;P";#N/A,#N/A,FALSE,"E-19";#N/A,#N/A,FALSE,"E-20";#N/A,#N/A,FALSE,"Strtlts &amp; Standby";#N/A,#N/A,FALSE,"A-RTP";#N/A,#N/A,FALSE,"2003mixeduse"}</definedName>
    <definedName name="wrn.Distr." localSheetId="5" hidden="1">{#N/A,#N/A,FALSE,"Dist Rev at PR ";#N/A,#N/A,FALSE,"Spec";#N/A,#N/A,FALSE,"Res";#N/A,#N/A,FALSE,"Small L&amp;P";#N/A,#N/A,FALSE,"Medium L&amp;P";#N/A,#N/A,FALSE,"E-19";#N/A,#N/A,FALSE,"E-20";#N/A,#N/A,FALSE,"Strtlts &amp; Standby";#N/A,#N/A,FALSE,"A-RTP";#N/A,#N/A,FALSE,"2003mixeduse"}</definedName>
    <definedName name="wrn.Distr." localSheetId="7" hidden="1">{#N/A,#N/A,FALSE,"Dist Rev at PR ";#N/A,#N/A,FALSE,"Spec";#N/A,#N/A,FALSE,"Res";#N/A,#N/A,FALSE,"Small L&amp;P";#N/A,#N/A,FALSE,"Medium L&amp;P";#N/A,#N/A,FALSE,"E-19";#N/A,#N/A,FALSE,"E-20";#N/A,#N/A,FALSE,"Strtlts &amp; Standby";#N/A,#N/A,FALSE,"A-RTP";#N/A,#N/A,FALSE,"2003mixeduse"}</definedName>
    <definedName name="wrn.Distr." localSheetId="8" hidden="1">{#N/A,#N/A,FALSE,"Dist Rev at PR ";#N/A,#N/A,FALSE,"Spec";#N/A,#N/A,FALSE,"Res";#N/A,#N/A,FALSE,"Small L&amp;P";#N/A,#N/A,FALSE,"Medium L&amp;P";#N/A,#N/A,FALSE,"E-19";#N/A,#N/A,FALSE,"E-20";#N/A,#N/A,FALSE,"Strtlts &amp; Standby";#N/A,#N/A,FALSE,"A-RTP";#N/A,#N/A,FALSE,"2003mixeduse"}</definedName>
    <definedName name="wrn.Distr." localSheetId="12" hidden="1">{#N/A,#N/A,FALSE,"Dist Rev at PR ";#N/A,#N/A,FALSE,"Spec";#N/A,#N/A,FALSE,"Res";#N/A,#N/A,FALSE,"Small L&amp;P";#N/A,#N/A,FALSE,"Medium L&amp;P";#N/A,#N/A,FALSE,"E-19";#N/A,#N/A,FALSE,"E-20";#N/A,#N/A,FALSE,"Strtlts &amp; Standby";#N/A,#N/A,FALSE,"A-RTP";#N/A,#N/A,FALSE,"2003mixeduse"}</definedName>
    <definedName name="wrn.Distr." localSheetId="13" hidden="1">{#N/A,#N/A,FALSE,"Dist Rev at PR ";#N/A,#N/A,FALSE,"Spec";#N/A,#N/A,FALSE,"Res";#N/A,#N/A,FALSE,"Small L&amp;P";#N/A,#N/A,FALSE,"Medium L&amp;P";#N/A,#N/A,FALSE,"E-19";#N/A,#N/A,FALSE,"E-20";#N/A,#N/A,FALSE,"Strtlts &amp; Standby";#N/A,#N/A,FALSE,"A-RTP";#N/A,#N/A,FALSE,"2003mixeduse"}</definedName>
    <definedName name="wrn.Distr." localSheetId="9" hidden="1">{#N/A,#N/A,FALSE,"Dist Rev at PR ";#N/A,#N/A,FALSE,"Spec";#N/A,#N/A,FALSE,"Res";#N/A,#N/A,FALSE,"Small L&amp;P";#N/A,#N/A,FALSE,"Medium L&amp;P";#N/A,#N/A,FALSE,"E-19";#N/A,#N/A,FALSE,"E-20";#N/A,#N/A,FALSE,"Strtlts &amp; Standby";#N/A,#N/A,FALSE,"A-RTP";#N/A,#N/A,FALSE,"2003mixeduse"}</definedName>
    <definedName name="wrn.Distr." localSheetId="10" hidden="1">{#N/A,#N/A,FALSE,"Dist Rev at PR ";#N/A,#N/A,FALSE,"Spec";#N/A,#N/A,FALSE,"Res";#N/A,#N/A,FALSE,"Small L&amp;P";#N/A,#N/A,FALSE,"Medium L&amp;P";#N/A,#N/A,FALSE,"E-19";#N/A,#N/A,FALSE,"E-20";#N/A,#N/A,FALSE,"Strtlts &amp; Standby";#N/A,#N/A,FALSE,"A-RTP";#N/A,#N/A,FALSE,"2003mixeduse"}</definedName>
    <definedName name="wrn.Distr." localSheetId="11" hidden="1">{#N/A,#N/A,FALSE,"Dist Rev at PR ";#N/A,#N/A,FALSE,"Spec";#N/A,#N/A,FALSE,"Res";#N/A,#N/A,FALSE,"Small L&amp;P";#N/A,#N/A,FALSE,"Medium L&amp;P";#N/A,#N/A,FALSE,"E-19";#N/A,#N/A,FALSE,"E-20";#N/A,#N/A,FALSE,"Strtlts &amp; Standby";#N/A,#N/A,FALSE,"A-RTP";#N/A,#N/A,FALSE,"2003mixeduse"}</definedName>
    <definedName name="wrn.Distr." localSheetId="14" hidden="1">{#N/A,#N/A,FALSE,"Dist Rev at PR ";#N/A,#N/A,FALSE,"Spec";#N/A,#N/A,FALSE,"Res";#N/A,#N/A,FALSE,"Small L&amp;P";#N/A,#N/A,FALSE,"Medium L&amp;P";#N/A,#N/A,FALSE,"E-19";#N/A,#N/A,FALSE,"E-20";#N/A,#N/A,FALSE,"Strtlts &amp; Standby";#N/A,#N/A,FALSE,"A-RTP";#N/A,#N/A,FALSE,"2003mixeduse"}</definedName>
    <definedName name="wrn.Distr." localSheetId="15" hidden="1">{#N/A,#N/A,FALSE,"Dist Rev at PR ";#N/A,#N/A,FALSE,"Spec";#N/A,#N/A,FALSE,"Res";#N/A,#N/A,FALSE,"Small L&amp;P";#N/A,#N/A,FALSE,"Medium L&amp;P";#N/A,#N/A,FALSE,"E-19";#N/A,#N/A,FALSE,"E-20";#N/A,#N/A,FALSE,"Strtlts &amp; Standby";#N/A,#N/A,FALSE,"A-RTP";#N/A,#N/A,FALSE,"2003mixeduse"}</definedName>
    <definedName name="wrn.Distr." localSheetId="16" hidden="1">{#N/A,#N/A,FALSE,"Dist Rev at PR ";#N/A,#N/A,FALSE,"Spec";#N/A,#N/A,FALSE,"Res";#N/A,#N/A,FALSE,"Small L&amp;P";#N/A,#N/A,FALSE,"Medium L&amp;P";#N/A,#N/A,FALSE,"E-19";#N/A,#N/A,FALSE,"E-20";#N/A,#N/A,FALSE,"Strtlts &amp; Standby";#N/A,#N/A,FALSE,"A-RTP";#N/A,#N/A,FALSE,"2003mixeduse"}</definedName>
    <definedName name="wrn.Distr." localSheetId="17" hidden="1">{#N/A,#N/A,FALSE,"Dist Rev at PR ";#N/A,#N/A,FALSE,"Spec";#N/A,#N/A,FALSE,"Res";#N/A,#N/A,FALSE,"Small L&amp;P";#N/A,#N/A,FALSE,"Medium L&amp;P";#N/A,#N/A,FALSE,"E-19";#N/A,#N/A,FALSE,"E-20";#N/A,#N/A,FALSE,"Strtlts &amp; Standby";#N/A,#N/A,FALSE,"A-RTP";#N/A,#N/A,FALSE,"2003mixeduse"}</definedName>
    <definedName name="wrn.Distr." localSheetId="18" hidden="1">{#N/A,#N/A,FALSE,"Dist Rev at PR ";#N/A,#N/A,FALSE,"Spec";#N/A,#N/A,FALSE,"Res";#N/A,#N/A,FALSE,"Small L&amp;P";#N/A,#N/A,FALSE,"Medium L&amp;P";#N/A,#N/A,FALSE,"E-19";#N/A,#N/A,FALSE,"E-20";#N/A,#N/A,FALSE,"Strtlts &amp; Standby";#N/A,#N/A,FALSE,"A-RTP";#N/A,#N/A,FALSE,"2003mixeduse"}</definedName>
    <definedName name="wrn.Distr." localSheetId="19" hidden="1">{#N/A,#N/A,FALSE,"Dist Rev at PR ";#N/A,#N/A,FALSE,"Spec";#N/A,#N/A,FALSE,"Res";#N/A,#N/A,FALSE,"Small L&amp;P";#N/A,#N/A,FALSE,"Medium L&amp;P";#N/A,#N/A,FALSE,"E-19";#N/A,#N/A,FALSE,"E-20";#N/A,#N/A,FALSE,"Strtlts &amp; Standby";#N/A,#N/A,FALSE,"A-RTP";#N/A,#N/A,FALSE,"2003mixeduse"}</definedName>
    <definedName name="wrn.Distr." hidden="1">{#N/A,#N/A,FALSE,"Dist Rev at PR ";#N/A,#N/A,FALSE,"Spec";#N/A,#N/A,FALSE,"Res";#N/A,#N/A,FALSE,"Small L&amp;P";#N/A,#N/A,FALSE,"Medium L&amp;P";#N/A,#N/A,FALSE,"E-19";#N/A,#N/A,FALSE,"E-20";#N/A,#N/A,FALSE,"Strtlts &amp; Standby";#N/A,#N/A,FALSE,"A-RTP";#N/A,#N/A,FALSE,"2003mixeduse"}</definedName>
    <definedName name="wrn.Div._.Estimators." localSheetId="2"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Estimators." localSheetId="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Estimators." localSheetId="4"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Estimators." localSheetId="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Estimators." localSheetId="7"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Estimators." localSheetId="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Estimators." localSheetId="12"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Estimators." localSheetId="1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Estimators." localSheetId="9"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Estimators." localSheetId="1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Estimators." localSheetId="11"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Estimators." localSheetId="14"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Estimators." localSheetId="1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Estimators." localSheetId="16"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Estimators." localSheetId="17"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Estimators." localSheetId="1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Estimators." localSheetId="19"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Estimators."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wrn.Div._.TandR._.Supersiorsnew." localSheetId="2"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siorsnew." localSheetId="3"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siorsnew." localSheetId="4"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siorsnew." localSheetId="5"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siorsnew." localSheetId="7"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siorsnew." localSheetId="8"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siorsnew." localSheetId="12"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siorsnew." localSheetId="13"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siorsnew." localSheetId="9"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siorsnew." localSheetId="10"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siorsnew." localSheetId="11"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siorsnew." localSheetId="14"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siorsnew." localSheetId="15"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siorsnew." localSheetId="16"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siorsnew." localSheetId="17"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siorsnew." localSheetId="18"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siorsnew." localSheetId="19"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siorsnew."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2"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3"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4"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5"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7"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8"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12"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13"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9"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10"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11"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14"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15"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16"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17"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18"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localSheetId="19"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Div._.TandR._.Supervisors."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wrn.Executive._.Review._.Report." localSheetId="2" hidden="1">{#N/A,#N/A,FALSE,"Executive Review Sheet";#N/A,#N/A,FALSE,"Summary of Estimate Components";#N/A,#N/A,FALSE,"Summary of Allowances"}</definedName>
    <definedName name="wrn.Executive._.Review._.Report." localSheetId="3" hidden="1">{#N/A,#N/A,FALSE,"Executive Review Sheet";#N/A,#N/A,FALSE,"Summary of Estimate Components";#N/A,#N/A,FALSE,"Summary of Allowances"}</definedName>
    <definedName name="wrn.Executive._.Review._.Report." localSheetId="4" hidden="1">{#N/A,#N/A,FALSE,"Executive Review Sheet";#N/A,#N/A,FALSE,"Summary of Estimate Components";#N/A,#N/A,FALSE,"Summary of Allowances"}</definedName>
    <definedName name="wrn.Executive._.Review._.Report." localSheetId="5" hidden="1">{#N/A,#N/A,FALSE,"Executive Review Sheet";#N/A,#N/A,FALSE,"Summary of Estimate Components";#N/A,#N/A,FALSE,"Summary of Allowances"}</definedName>
    <definedName name="wrn.Executive._.Review._.Report." localSheetId="7" hidden="1">{#N/A,#N/A,FALSE,"Executive Review Sheet";#N/A,#N/A,FALSE,"Summary of Estimate Components";#N/A,#N/A,FALSE,"Summary of Allowances"}</definedName>
    <definedName name="wrn.Executive._.Review._.Report." localSheetId="8" hidden="1">{#N/A,#N/A,FALSE,"Executive Review Sheet";#N/A,#N/A,FALSE,"Summary of Estimate Components";#N/A,#N/A,FALSE,"Summary of Allowances"}</definedName>
    <definedName name="wrn.Executive._.Review._.Report." localSheetId="12" hidden="1">{#N/A,#N/A,FALSE,"Executive Review Sheet";#N/A,#N/A,FALSE,"Summary of Estimate Components";#N/A,#N/A,FALSE,"Summary of Allowances"}</definedName>
    <definedName name="wrn.Executive._.Review._.Report." localSheetId="13" hidden="1">{#N/A,#N/A,FALSE,"Executive Review Sheet";#N/A,#N/A,FALSE,"Summary of Estimate Components";#N/A,#N/A,FALSE,"Summary of Allowances"}</definedName>
    <definedName name="wrn.Executive._.Review._.Report." localSheetId="9" hidden="1">{#N/A,#N/A,FALSE,"Executive Review Sheet";#N/A,#N/A,FALSE,"Summary of Estimate Components";#N/A,#N/A,FALSE,"Summary of Allowances"}</definedName>
    <definedName name="wrn.Executive._.Review._.Report." localSheetId="10" hidden="1">{#N/A,#N/A,FALSE,"Executive Review Sheet";#N/A,#N/A,FALSE,"Summary of Estimate Components";#N/A,#N/A,FALSE,"Summary of Allowances"}</definedName>
    <definedName name="wrn.Executive._.Review._.Report." localSheetId="11" hidden="1">{#N/A,#N/A,FALSE,"Executive Review Sheet";#N/A,#N/A,FALSE,"Summary of Estimate Components";#N/A,#N/A,FALSE,"Summary of Allowances"}</definedName>
    <definedName name="wrn.Executive._.Review._.Report." localSheetId="14" hidden="1">{#N/A,#N/A,FALSE,"Executive Review Sheet";#N/A,#N/A,FALSE,"Summary of Estimate Components";#N/A,#N/A,FALSE,"Summary of Allowances"}</definedName>
    <definedName name="wrn.Executive._.Review._.Report." localSheetId="15" hidden="1">{#N/A,#N/A,FALSE,"Executive Review Sheet";#N/A,#N/A,FALSE,"Summary of Estimate Components";#N/A,#N/A,FALSE,"Summary of Allowances"}</definedName>
    <definedName name="wrn.Executive._.Review._.Report." localSheetId="16" hidden="1">{#N/A,#N/A,FALSE,"Executive Review Sheet";#N/A,#N/A,FALSE,"Summary of Estimate Components";#N/A,#N/A,FALSE,"Summary of Allowances"}</definedName>
    <definedName name="wrn.Executive._.Review._.Report." localSheetId="17" hidden="1">{#N/A,#N/A,FALSE,"Executive Review Sheet";#N/A,#N/A,FALSE,"Summary of Estimate Components";#N/A,#N/A,FALSE,"Summary of Allowances"}</definedName>
    <definedName name="wrn.Executive._.Review._.Report." localSheetId="18" hidden="1">{#N/A,#N/A,FALSE,"Executive Review Sheet";#N/A,#N/A,FALSE,"Summary of Estimate Components";#N/A,#N/A,FALSE,"Summary of Allowances"}</definedName>
    <definedName name="wrn.Executive._.Review._.Report." localSheetId="19" hidden="1">{#N/A,#N/A,FALSE,"Executive Review Sheet";#N/A,#N/A,FALSE,"Summary of Estimate Components";#N/A,#N/A,FALSE,"Summary of Allowances"}</definedName>
    <definedName name="wrn.Executive._.Review._.Report." hidden="1">{#N/A,#N/A,FALSE,"Executive Review Sheet";#N/A,#N/A,FALSE,"Summary of Estimate Components";#N/A,#N/A,FALSE,"Summary of Allowances"}</definedName>
    <definedName name="wrn.filecopy." localSheetId="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5"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8"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9"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4"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5"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6"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7"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8"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19"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G_CSP_REPORT." localSheetId="7" hidden="1">{#N/A,#N/A,FALSE,"Summary";#N/A,#N/A,FALSE,"Tariff G-CSP &amp; G-SUR";#N/A,#N/A,FALSE,"Amortization Calculations";#N/A,#N/A,FALSE,"Contracted Volumes";#N/A,#N/A,FALSE,"Reservation"}</definedName>
    <definedName name="wrn.G_CSP_REPORT." hidden="1">{#N/A,#N/A,FALSE,"Summary";#N/A,#N/A,FALSE,"Tariff G-CSP &amp; G-SUR";#N/A,#N/A,FALSE,"Amortization Calculations";#N/A,#N/A,FALSE,"Contracted Volumes";#N/A,#N/A,FALSE,"Reservation"}</definedName>
    <definedName name="wrn.GGR._.Network._.Exhibit." localSheetId="2" hidden="1">{"Network Summary",#N/A,TRUE,"Summary";"Piping Summary",#N/A,TRUE," Piping";"Meters Summary",#N/A,TRUE,"Meters &amp; Connections";"Connections Summary",#N/A,TRUE,"Meters &amp; Connections";"Stations Summary",#N/A,TRUE,"Stations Pivot"}</definedName>
    <definedName name="wrn.GGR._.Network._.Exhibit." localSheetId="3" hidden="1">{"Network Summary",#N/A,TRUE,"Summary";"Piping Summary",#N/A,TRUE," Piping";"Meters Summary",#N/A,TRUE,"Meters &amp; Connections";"Connections Summary",#N/A,TRUE,"Meters &amp; Connections";"Stations Summary",#N/A,TRUE,"Stations Pivot"}</definedName>
    <definedName name="wrn.GGR._.Network._.Exhibit." localSheetId="4" hidden="1">{"Network Summary",#N/A,TRUE,"Summary";"Piping Summary",#N/A,TRUE," Piping";"Meters Summary",#N/A,TRUE,"Meters &amp; Connections";"Connections Summary",#N/A,TRUE,"Meters &amp; Connections";"Stations Summary",#N/A,TRUE,"Stations Pivot"}</definedName>
    <definedName name="wrn.GGR._.Network._.Exhibit." localSheetId="5" hidden="1">{"Network Summary",#N/A,TRUE,"Summary";"Piping Summary",#N/A,TRUE," Piping";"Meters Summary",#N/A,TRUE,"Meters &amp; Connections";"Connections Summary",#N/A,TRUE,"Meters &amp; Connections";"Stations Summary",#N/A,TRUE,"Stations Pivot"}</definedName>
    <definedName name="wrn.GGR._.Network._.Exhibit." localSheetId="7" hidden="1">{"Network Summary",#N/A,TRUE,"Summary";"Piping Summary",#N/A,TRUE," Piping";"Meters Summary",#N/A,TRUE,"Meters &amp; Connections";"Connections Summary",#N/A,TRUE,"Meters &amp; Connections";"Stations Summary",#N/A,TRUE,"Stations Pivot"}</definedName>
    <definedName name="wrn.GGR._.Network._.Exhibit." localSheetId="8" hidden="1">{"Network Summary",#N/A,TRUE,"Summary";"Piping Summary",#N/A,TRUE," Piping";"Meters Summary",#N/A,TRUE,"Meters &amp; Connections";"Connections Summary",#N/A,TRUE,"Meters &amp; Connections";"Stations Summary",#N/A,TRUE,"Stations Pivot"}</definedName>
    <definedName name="wrn.GGR._.Network._.Exhibit." localSheetId="12" hidden="1">{"Network Summary",#N/A,TRUE,"Summary";"Piping Summary",#N/A,TRUE," Piping";"Meters Summary",#N/A,TRUE,"Meters &amp; Connections";"Connections Summary",#N/A,TRUE,"Meters &amp; Connections";"Stations Summary",#N/A,TRUE,"Stations Pivot"}</definedName>
    <definedName name="wrn.GGR._.Network._.Exhibit." localSheetId="13" hidden="1">{"Network Summary",#N/A,TRUE,"Summary";"Piping Summary",#N/A,TRUE," Piping";"Meters Summary",#N/A,TRUE,"Meters &amp; Connections";"Connections Summary",#N/A,TRUE,"Meters &amp; Connections";"Stations Summary",#N/A,TRUE,"Stations Pivot"}</definedName>
    <definedName name="wrn.GGR._.Network._.Exhibit." localSheetId="9" hidden="1">{"Network Summary",#N/A,TRUE,"Summary";"Piping Summary",#N/A,TRUE," Piping";"Meters Summary",#N/A,TRUE,"Meters &amp; Connections";"Connections Summary",#N/A,TRUE,"Meters &amp; Connections";"Stations Summary",#N/A,TRUE,"Stations Pivot"}</definedName>
    <definedName name="wrn.GGR._.Network._.Exhibit." localSheetId="10" hidden="1">{"Network Summary",#N/A,TRUE,"Summary";"Piping Summary",#N/A,TRUE," Piping";"Meters Summary",#N/A,TRUE,"Meters &amp; Connections";"Connections Summary",#N/A,TRUE,"Meters &amp; Connections";"Stations Summary",#N/A,TRUE,"Stations Pivot"}</definedName>
    <definedName name="wrn.GGR._.Network._.Exhibit." localSheetId="11" hidden="1">{"Network Summary",#N/A,TRUE,"Summary";"Piping Summary",#N/A,TRUE," Piping";"Meters Summary",#N/A,TRUE,"Meters &amp; Connections";"Connections Summary",#N/A,TRUE,"Meters &amp; Connections";"Stations Summary",#N/A,TRUE,"Stations Pivot"}</definedName>
    <definedName name="wrn.GGR._.Network._.Exhibit." localSheetId="14" hidden="1">{"Network Summary",#N/A,TRUE,"Summary";"Piping Summary",#N/A,TRUE," Piping";"Meters Summary",#N/A,TRUE,"Meters &amp; Connections";"Connections Summary",#N/A,TRUE,"Meters &amp; Connections";"Stations Summary",#N/A,TRUE,"Stations Pivot"}</definedName>
    <definedName name="wrn.GGR._.Network._.Exhibit." localSheetId="15" hidden="1">{"Network Summary",#N/A,TRUE,"Summary";"Piping Summary",#N/A,TRUE," Piping";"Meters Summary",#N/A,TRUE,"Meters &amp; Connections";"Connections Summary",#N/A,TRUE,"Meters &amp; Connections";"Stations Summary",#N/A,TRUE,"Stations Pivot"}</definedName>
    <definedName name="wrn.GGR._.Network._.Exhibit." localSheetId="16" hidden="1">{"Network Summary",#N/A,TRUE,"Summary";"Piping Summary",#N/A,TRUE," Piping";"Meters Summary",#N/A,TRUE,"Meters &amp; Connections";"Connections Summary",#N/A,TRUE,"Meters &amp; Connections";"Stations Summary",#N/A,TRUE,"Stations Pivot"}</definedName>
    <definedName name="wrn.GGR._.Network._.Exhibit." localSheetId="17" hidden="1">{"Network Summary",#N/A,TRUE,"Summary";"Piping Summary",#N/A,TRUE," Piping";"Meters Summary",#N/A,TRUE,"Meters &amp; Connections";"Connections Summary",#N/A,TRUE,"Meters &amp; Connections";"Stations Summary",#N/A,TRUE,"Stations Pivot"}</definedName>
    <definedName name="wrn.GGR._.Network._.Exhibit." localSheetId="18" hidden="1">{"Network Summary",#N/A,TRUE,"Summary";"Piping Summary",#N/A,TRUE," Piping";"Meters Summary",#N/A,TRUE,"Meters &amp; Connections";"Connections Summary",#N/A,TRUE,"Meters &amp; Connections";"Stations Summary",#N/A,TRUE,"Stations Pivot"}</definedName>
    <definedName name="wrn.GGR._.Network._.Exhibit." localSheetId="19" hidden="1">{"Network Summary",#N/A,TRUE,"Summary";"Piping Summary",#N/A,TRUE," Piping";"Meters Summary",#N/A,TRUE,"Meters &amp; Connections";"Connections Summary",#N/A,TRUE,"Meters &amp; Connections";"Stations Summary",#N/A,TRUE,"Stations Pivot"}</definedName>
    <definedName name="wrn.GGR._.Network._.Exhibit." hidden="1">{"Network Summary",#N/A,TRUE,"Summary";"Piping Summary",#N/A,TRUE," Piping";"Meters Summary",#N/A,TRUE,"Meters &amp; Connections";"Connections Summary",#N/A,TRUE,"Meters &amp; Connections";"Stations Summary",#N/A,TRUE,"Stations Pivot"}</definedName>
    <definedName name="wrn.GS._.Estimators." localSheetId="2"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Estimators." localSheetId="3"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Estimators." localSheetId="4"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Estimators." localSheetId="5"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Estimators." localSheetId="7"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Estimators." localSheetId="8"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Estimators." localSheetId="12"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Estimators." localSheetId="13"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Estimators." localSheetId="9"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Estimators." localSheetId="10"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Estimators." localSheetId="11"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Estimators." localSheetId="14"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Estimators." localSheetId="15"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Estimators." localSheetId="16"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Estimators." localSheetId="17"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Estimators." localSheetId="18"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Estimators." localSheetId="19"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Estimators."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wrn.GS._.Foremen." localSheetId="2"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GS._.Foremen." localSheetId="3"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GS._.Foremen." localSheetId="4"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GS._.Foremen." localSheetId="5"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GS._.Foremen." localSheetId="7"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GS._.Foremen." localSheetId="8"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GS._.Foremen." localSheetId="12"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GS._.Foremen." localSheetId="13"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GS._.Foremen." localSheetId="9"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GS._.Foremen." localSheetId="10"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GS._.Foremen." localSheetId="11"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GS._.Foremen." localSheetId="14"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GS._.Foremen." localSheetId="15"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GS._.Foremen." localSheetId="16"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GS._.Foremen." localSheetId="17"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GS._.Foremen." localSheetId="18"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GS._.Foremen." localSheetId="19"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GS._.Foremen."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wrn.Indirects." localSheetId="2" hidden="1">{"Budget",#N/A,TRUE,"Criteria";"Summary",#N/A,TRUE,"Summary";"Detail",#N/A,TRUE,"Detail";"Staff",#N/A,TRUE,"Staffing";"Equip",#N/A,TRUE,"Equipment"}</definedName>
    <definedName name="wrn.Indirects." localSheetId="3" hidden="1">{"Budget",#N/A,TRUE,"Criteria";"Summary",#N/A,TRUE,"Summary";"Detail",#N/A,TRUE,"Detail";"Staff",#N/A,TRUE,"Staffing";"Equip",#N/A,TRUE,"Equipment"}</definedName>
    <definedName name="wrn.Indirects." localSheetId="4" hidden="1">{"Budget",#N/A,TRUE,"Criteria";"Summary",#N/A,TRUE,"Summary";"Detail",#N/A,TRUE,"Detail";"Staff",#N/A,TRUE,"Staffing";"Equip",#N/A,TRUE,"Equipment"}</definedName>
    <definedName name="wrn.Indirects." localSheetId="5" hidden="1">{"Budget",#N/A,TRUE,"Criteria";"Summary",#N/A,TRUE,"Summary";"Detail",#N/A,TRUE,"Detail";"Staff",#N/A,TRUE,"Staffing";"Equip",#N/A,TRUE,"Equipment"}</definedName>
    <definedName name="wrn.Indirects." localSheetId="7" hidden="1">{"Budget",#N/A,TRUE,"Criteria";"Summary",#N/A,TRUE,"Summary";"Detail",#N/A,TRUE,"Detail";"Staff",#N/A,TRUE,"Staffing";"Equip",#N/A,TRUE,"Equipment"}</definedName>
    <definedName name="wrn.Indirects." localSheetId="8" hidden="1">{"Budget",#N/A,TRUE,"Criteria";"Summary",#N/A,TRUE,"Summary";"Detail",#N/A,TRUE,"Detail";"Staff",#N/A,TRUE,"Staffing";"Equip",#N/A,TRUE,"Equipment"}</definedName>
    <definedName name="wrn.Indirects." localSheetId="12" hidden="1">{"Budget",#N/A,TRUE,"Criteria";"Summary",#N/A,TRUE,"Summary";"Detail",#N/A,TRUE,"Detail";"Staff",#N/A,TRUE,"Staffing";"Equip",#N/A,TRUE,"Equipment"}</definedName>
    <definedName name="wrn.Indirects." localSheetId="13" hidden="1">{"Budget",#N/A,TRUE,"Criteria";"Summary",#N/A,TRUE,"Summary";"Detail",#N/A,TRUE,"Detail";"Staff",#N/A,TRUE,"Staffing";"Equip",#N/A,TRUE,"Equipment"}</definedName>
    <definedName name="wrn.Indirects." localSheetId="9" hidden="1">{"Budget",#N/A,TRUE,"Criteria";"Summary",#N/A,TRUE,"Summary";"Detail",#N/A,TRUE,"Detail";"Staff",#N/A,TRUE,"Staffing";"Equip",#N/A,TRUE,"Equipment"}</definedName>
    <definedName name="wrn.Indirects." localSheetId="10" hidden="1">{"Budget",#N/A,TRUE,"Criteria";"Summary",#N/A,TRUE,"Summary";"Detail",#N/A,TRUE,"Detail";"Staff",#N/A,TRUE,"Staffing";"Equip",#N/A,TRUE,"Equipment"}</definedName>
    <definedName name="wrn.Indirects." localSheetId="11" hidden="1">{"Budget",#N/A,TRUE,"Criteria";"Summary",#N/A,TRUE,"Summary";"Detail",#N/A,TRUE,"Detail";"Staff",#N/A,TRUE,"Staffing";"Equip",#N/A,TRUE,"Equipment"}</definedName>
    <definedName name="wrn.Indirects." localSheetId="14" hidden="1">{"Budget",#N/A,TRUE,"Criteria";"Summary",#N/A,TRUE,"Summary";"Detail",#N/A,TRUE,"Detail";"Staff",#N/A,TRUE,"Staffing";"Equip",#N/A,TRUE,"Equipment"}</definedName>
    <definedName name="wrn.Indirects." localSheetId="15" hidden="1">{"Budget",#N/A,TRUE,"Criteria";"Summary",#N/A,TRUE,"Summary";"Detail",#N/A,TRUE,"Detail";"Staff",#N/A,TRUE,"Staffing";"Equip",#N/A,TRUE,"Equipment"}</definedName>
    <definedName name="wrn.Indirects." localSheetId="16" hidden="1">{"Budget",#N/A,TRUE,"Criteria";"Summary",#N/A,TRUE,"Summary";"Detail",#N/A,TRUE,"Detail";"Staff",#N/A,TRUE,"Staffing";"Equip",#N/A,TRUE,"Equipment"}</definedName>
    <definedName name="wrn.Indirects." localSheetId="17" hidden="1">{"Budget",#N/A,TRUE,"Criteria";"Summary",#N/A,TRUE,"Summary";"Detail",#N/A,TRUE,"Detail";"Staff",#N/A,TRUE,"Staffing";"Equip",#N/A,TRUE,"Equipment"}</definedName>
    <definedName name="wrn.Indirects." localSheetId="18" hidden="1">{"Budget",#N/A,TRUE,"Criteria";"Summary",#N/A,TRUE,"Summary";"Detail",#N/A,TRUE,"Detail";"Staff",#N/A,TRUE,"Staffing";"Equip",#N/A,TRUE,"Equipment"}</definedName>
    <definedName name="wrn.Indirects." localSheetId="19" hidden="1">{"Budget",#N/A,TRUE,"Criteria";"Summary",#N/A,TRUE,"Summary";"Detail",#N/A,TRUE,"Detail";"Staff",#N/A,TRUE,"Staffing";"Equip",#N/A,TRUE,"Equipment"}</definedName>
    <definedName name="wrn.Indirects." hidden="1">{"Budget",#N/A,TRUE,"Criteria";"Summary",#N/A,TRUE,"Summary";"Detail",#N/A,TRUE,"Detail";"Staff",#N/A,TRUE,"Staffing";"Equip",#N/A,TRUE,"Equipment"}</definedName>
    <definedName name="wrn.inventory." localSheetId="7" hidden="1">{"summary",#N/A,TRUE,"Coal Inventory Summary";"view 1",#N/A,TRUE,"Coal Inv. By Station";"view 2",#N/A,TRUE,"Coal inv by sta 2";"view 3",#N/A,TRUE,"Coal inv by sta 3";"oil",#N/A,TRUE,"Oil Purchases"}</definedName>
    <definedName name="wrn.inventory." hidden="1">{"summary",#N/A,TRUE,"Coal Inventory Summary";"view 1",#N/A,TRUE,"Coal Inv. By Station";"view 2",#N/A,TRUE,"Coal inv by sta 2";"view 3",#N/A,TRUE,"Coal inv by sta 3";"oil",#N/A,TRUE,"Oil Purchases"}</definedName>
    <definedName name="wrn.JE9DOLLARS." localSheetId="7" hidden="1">{"JE9DOLLARS",#N/A,FALSE,"JE9"}</definedName>
    <definedName name="wrn.JE9DOLLARS." hidden="1">{"JE9DOLLARS",#N/A,FALSE,"JE9"}</definedName>
    <definedName name="wrn.JE9DTHS." localSheetId="7" hidden="1">{"JE9DTHS",#N/A,FALSE,"JE9"}</definedName>
    <definedName name="wrn.JE9DTHS." hidden="1">{"JE9DTHS",#N/A,FALSE,"JE9"}</definedName>
    <definedName name="wrn.JE9MCF." localSheetId="7" hidden="1">{"JE9MCF",#N/A,FALSE,"JE9"}</definedName>
    <definedName name="wrn.JE9MCF." hidden="1">{"JE9MCF",#N/A,FALSE,"JE9"}</definedName>
    <definedName name="wrn.jim." localSheetId="2" hidden="1">{"Inc_standard",#N/A,TRUE,"Inc"}</definedName>
    <definedName name="wrn.jim." localSheetId="3" hidden="1">{"Inc_standard",#N/A,TRUE,"Inc"}</definedName>
    <definedName name="wrn.jim." localSheetId="4" hidden="1">{"Inc_standard",#N/A,TRUE,"Inc"}</definedName>
    <definedName name="wrn.jim." localSheetId="5" hidden="1">{"Inc_standard",#N/A,TRUE,"Inc"}</definedName>
    <definedName name="wrn.jim." localSheetId="7" hidden="1">{"Inc_standard",#N/A,TRUE,"Inc"}</definedName>
    <definedName name="wrn.jim." localSheetId="8" hidden="1">{"Inc_standard",#N/A,TRUE,"Inc"}</definedName>
    <definedName name="wrn.jim." localSheetId="12" hidden="1">{"Inc_standard",#N/A,TRUE,"Inc"}</definedName>
    <definedName name="wrn.jim." localSheetId="13" hidden="1">{"Inc_standard",#N/A,TRUE,"Inc"}</definedName>
    <definedName name="wrn.jim." localSheetId="9" hidden="1">{"Inc_standard",#N/A,TRUE,"Inc"}</definedName>
    <definedName name="wrn.jim." localSheetId="10" hidden="1">{"Inc_standard",#N/A,TRUE,"Inc"}</definedName>
    <definedName name="wrn.jim." localSheetId="11" hidden="1">{"Inc_standard",#N/A,TRUE,"Inc"}</definedName>
    <definedName name="wrn.jim." localSheetId="14" hidden="1">{"Inc_standard",#N/A,TRUE,"Inc"}</definedName>
    <definedName name="wrn.jim." localSheetId="15" hidden="1">{"Inc_standard",#N/A,TRUE,"Inc"}</definedName>
    <definedName name="wrn.jim." localSheetId="16" hidden="1">{"Inc_standard",#N/A,TRUE,"Inc"}</definedName>
    <definedName name="wrn.jim." localSheetId="17" hidden="1">{"Inc_standard",#N/A,TRUE,"Inc"}</definedName>
    <definedName name="wrn.jim." localSheetId="18" hidden="1">{"Inc_standard",#N/A,TRUE,"Inc"}</definedName>
    <definedName name="wrn.jim." localSheetId="19" hidden="1">{"Inc_standard",#N/A,TRUE,"Inc"}</definedName>
    <definedName name="wrn.jim." hidden="1">{"Inc_standard",#N/A,TRUE,"Inc"}</definedName>
    <definedName name="wrn.leroy." localSheetId="2" hidden="1">{"Summary",#N/A,FALSE,"Summary"}</definedName>
    <definedName name="wrn.leroy." localSheetId="3" hidden="1">{"Summary",#N/A,FALSE,"Summary"}</definedName>
    <definedName name="wrn.leroy." localSheetId="4" hidden="1">{"Summary",#N/A,FALSE,"Summary"}</definedName>
    <definedName name="wrn.leroy." localSheetId="5" hidden="1">{"Summary",#N/A,FALSE,"Summary"}</definedName>
    <definedName name="wrn.leroy." localSheetId="7" hidden="1">{"Summary",#N/A,FALSE,"Summary"}</definedName>
    <definedName name="wrn.leroy." localSheetId="8" hidden="1">{"Summary",#N/A,FALSE,"Summary"}</definedName>
    <definedName name="wrn.leroy." localSheetId="12" hidden="1">{"Summary",#N/A,FALSE,"Summary"}</definedName>
    <definedName name="wrn.leroy." localSheetId="13" hidden="1">{"Summary",#N/A,FALSE,"Summary"}</definedName>
    <definedName name="wrn.leroy." localSheetId="9" hidden="1">{"Summary",#N/A,FALSE,"Summary"}</definedName>
    <definedName name="wrn.leroy." localSheetId="10" hidden="1">{"Summary",#N/A,FALSE,"Summary"}</definedName>
    <definedName name="wrn.leroy." localSheetId="11" hidden="1">{"Summary",#N/A,FALSE,"Summary"}</definedName>
    <definedName name="wrn.leroy." localSheetId="14" hidden="1">{"Summary",#N/A,FALSE,"Summary"}</definedName>
    <definedName name="wrn.leroy." localSheetId="15" hidden="1">{"Summary",#N/A,FALSE,"Summary"}</definedName>
    <definedName name="wrn.leroy." localSheetId="16" hidden="1">{"Summary",#N/A,FALSE,"Summary"}</definedName>
    <definedName name="wrn.leroy." localSheetId="17" hidden="1">{"Summary",#N/A,FALSE,"Summary"}</definedName>
    <definedName name="wrn.leroy." localSheetId="18" hidden="1">{"Summary",#N/A,FALSE,"Summary"}</definedName>
    <definedName name="wrn.leroy." localSheetId="19" hidden="1">{"Summary",#N/A,FALSE,"Summary"}</definedName>
    <definedName name="wrn.leroy." hidden="1">{"Summary",#N/A,FALSE,"Summary"}</definedName>
    <definedName name="wrn.MHHD." localSheetId="2"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localSheetId="3"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localSheetId="4"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localSheetId="5"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localSheetId="7"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localSheetId="8"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localSheetId="12"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localSheetId="13"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localSheetId="9"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localSheetId="10"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localSheetId="11"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localSheetId="14"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localSheetId="15"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localSheetId="16"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localSheetId="17"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localSheetId="18"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localSheetId="19"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HHD." hidden="1">{#N/A,#N/A,FALSE,"MHHD_98LROP PL";#N/A,#N/A,FALSE,"MHHD_98LROP Sales";#N/A,#N/A,FALSE,"MHHD Launches";#N/A,#N/A,FALSE,"Zocor";#N/A,#N/A,FALSE,"Cozaar i";#N/A,#N/A,FALSE,"Cozaar ii";#N/A,#N/A,FALSE,"Fosamax";#N/A,#N/A,FALSE,"Proscar";#N/A,#N/A,FALSE,"Crixivan";#N/A,#N/A,FALSE,"Stocrin";#N/A,#N/A,FALSE,"Singulair";#N/A,#N/A,FALSE,"Aggrastat";#N/A,#N/A,FALSE,"Maxalt";#N/A,#N/A,FALSE,"Propecia";#N/A,#N/A,FALSE,"MHHD Product_P+L (1)";#N/A,#N/A,FALSE,"MHHD Product_P+L (2)";#N/A,#N/A,FALSE,"MHHD LROP Expense_Growth1";#N/A,#N/A,FALSE,"MHHD LROP Expense_Growth1 (2)";#N/A,#N/A,FALSE,"Risks &amp; Opport.";#N/A,#N/A,FALSE,"MHHD LROP Headcount";#N/A,#N/A,FALSE,"LROP 98Capital"}</definedName>
    <definedName name="wrn.MVD." localSheetId="2" hidden="1">{#N/A,#N/A,FALSE,"MVD_98LROP_Pl";#N/A,#N/A,FALSE,"MVD_98LROP_Sales";#N/A,#N/A,FALSE,"MVD LROP Product P+L";#N/A,#N/A,FALSE,"MVD R&amp;O's";#N/A,#N/A,FALSE,"MVD 98LROP Launches"}</definedName>
    <definedName name="wrn.MVD." localSheetId="3" hidden="1">{#N/A,#N/A,FALSE,"MVD_98LROP_Pl";#N/A,#N/A,FALSE,"MVD_98LROP_Sales";#N/A,#N/A,FALSE,"MVD LROP Product P+L";#N/A,#N/A,FALSE,"MVD R&amp;O's";#N/A,#N/A,FALSE,"MVD 98LROP Launches"}</definedName>
    <definedName name="wrn.MVD." localSheetId="4" hidden="1">{#N/A,#N/A,FALSE,"MVD_98LROP_Pl";#N/A,#N/A,FALSE,"MVD_98LROP_Sales";#N/A,#N/A,FALSE,"MVD LROP Product P+L";#N/A,#N/A,FALSE,"MVD R&amp;O's";#N/A,#N/A,FALSE,"MVD 98LROP Launches"}</definedName>
    <definedName name="wrn.MVD." localSheetId="5" hidden="1">{#N/A,#N/A,FALSE,"MVD_98LROP_Pl";#N/A,#N/A,FALSE,"MVD_98LROP_Sales";#N/A,#N/A,FALSE,"MVD LROP Product P+L";#N/A,#N/A,FALSE,"MVD R&amp;O's";#N/A,#N/A,FALSE,"MVD 98LROP Launches"}</definedName>
    <definedName name="wrn.MVD." localSheetId="7" hidden="1">{#N/A,#N/A,FALSE,"MVD_98LROP_Pl";#N/A,#N/A,FALSE,"MVD_98LROP_Sales";#N/A,#N/A,FALSE,"MVD LROP Product P+L";#N/A,#N/A,FALSE,"MVD R&amp;O's";#N/A,#N/A,FALSE,"MVD 98LROP Launches"}</definedName>
    <definedName name="wrn.MVD." localSheetId="8" hidden="1">{#N/A,#N/A,FALSE,"MVD_98LROP_Pl";#N/A,#N/A,FALSE,"MVD_98LROP_Sales";#N/A,#N/A,FALSE,"MVD LROP Product P+L";#N/A,#N/A,FALSE,"MVD R&amp;O's";#N/A,#N/A,FALSE,"MVD 98LROP Launches"}</definedName>
    <definedName name="wrn.MVD." localSheetId="12" hidden="1">{#N/A,#N/A,FALSE,"MVD_98LROP_Pl";#N/A,#N/A,FALSE,"MVD_98LROP_Sales";#N/A,#N/A,FALSE,"MVD LROP Product P+L";#N/A,#N/A,FALSE,"MVD R&amp;O's";#N/A,#N/A,FALSE,"MVD 98LROP Launches"}</definedName>
    <definedName name="wrn.MVD." localSheetId="13" hidden="1">{#N/A,#N/A,FALSE,"MVD_98LROP_Pl";#N/A,#N/A,FALSE,"MVD_98LROP_Sales";#N/A,#N/A,FALSE,"MVD LROP Product P+L";#N/A,#N/A,FALSE,"MVD R&amp;O's";#N/A,#N/A,FALSE,"MVD 98LROP Launches"}</definedName>
    <definedName name="wrn.MVD." localSheetId="9" hidden="1">{#N/A,#N/A,FALSE,"MVD_98LROP_Pl";#N/A,#N/A,FALSE,"MVD_98LROP_Sales";#N/A,#N/A,FALSE,"MVD LROP Product P+L";#N/A,#N/A,FALSE,"MVD R&amp;O's";#N/A,#N/A,FALSE,"MVD 98LROP Launches"}</definedName>
    <definedName name="wrn.MVD." localSheetId="10" hidden="1">{#N/A,#N/A,FALSE,"MVD_98LROP_Pl";#N/A,#N/A,FALSE,"MVD_98LROP_Sales";#N/A,#N/A,FALSE,"MVD LROP Product P+L";#N/A,#N/A,FALSE,"MVD R&amp;O's";#N/A,#N/A,FALSE,"MVD 98LROP Launches"}</definedName>
    <definedName name="wrn.MVD." localSheetId="11" hidden="1">{#N/A,#N/A,FALSE,"MVD_98LROP_Pl";#N/A,#N/A,FALSE,"MVD_98LROP_Sales";#N/A,#N/A,FALSE,"MVD LROP Product P+L";#N/A,#N/A,FALSE,"MVD R&amp;O's";#N/A,#N/A,FALSE,"MVD 98LROP Launches"}</definedName>
    <definedName name="wrn.MVD." localSheetId="14" hidden="1">{#N/A,#N/A,FALSE,"MVD_98LROP_Pl";#N/A,#N/A,FALSE,"MVD_98LROP_Sales";#N/A,#N/A,FALSE,"MVD LROP Product P+L";#N/A,#N/A,FALSE,"MVD R&amp;O's";#N/A,#N/A,FALSE,"MVD 98LROP Launches"}</definedName>
    <definedName name="wrn.MVD." localSheetId="15" hidden="1">{#N/A,#N/A,FALSE,"MVD_98LROP_Pl";#N/A,#N/A,FALSE,"MVD_98LROP_Sales";#N/A,#N/A,FALSE,"MVD LROP Product P+L";#N/A,#N/A,FALSE,"MVD R&amp;O's";#N/A,#N/A,FALSE,"MVD 98LROP Launches"}</definedName>
    <definedName name="wrn.MVD." localSheetId="16" hidden="1">{#N/A,#N/A,FALSE,"MVD_98LROP_Pl";#N/A,#N/A,FALSE,"MVD_98LROP_Sales";#N/A,#N/A,FALSE,"MVD LROP Product P+L";#N/A,#N/A,FALSE,"MVD R&amp;O's";#N/A,#N/A,FALSE,"MVD 98LROP Launches"}</definedName>
    <definedName name="wrn.MVD." localSheetId="17" hidden="1">{#N/A,#N/A,FALSE,"MVD_98LROP_Pl";#N/A,#N/A,FALSE,"MVD_98LROP_Sales";#N/A,#N/A,FALSE,"MVD LROP Product P+L";#N/A,#N/A,FALSE,"MVD R&amp;O's";#N/A,#N/A,FALSE,"MVD 98LROP Launches"}</definedName>
    <definedName name="wrn.MVD." localSheetId="18" hidden="1">{#N/A,#N/A,FALSE,"MVD_98LROP_Pl";#N/A,#N/A,FALSE,"MVD_98LROP_Sales";#N/A,#N/A,FALSE,"MVD LROP Product P+L";#N/A,#N/A,FALSE,"MVD R&amp;O's";#N/A,#N/A,FALSE,"MVD 98LROP Launches"}</definedName>
    <definedName name="wrn.MVD." localSheetId="19" hidden="1">{#N/A,#N/A,FALSE,"MVD_98LROP_Pl";#N/A,#N/A,FALSE,"MVD_98LROP_Sales";#N/A,#N/A,FALSE,"MVD LROP Product P+L";#N/A,#N/A,FALSE,"MVD R&amp;O's";#N/A,#N/A,FALSE,"MVD 98LROP Launches"}</definedName>
    <definedName name="wrn.MVD." hidden="1">{#N/A,#N/A,FALSE,"MVD_98LROP_Pl";#N/A,#N/A,FALSE,"MVD_98LROP_Sales";#N/A,#N/A,FALSE,"MVD LROP Product P+L";#N/A,#N/A,FALSE,"MVD R&amp;O's";#N/A,#N/A,FALSE,"MVD 98LROP Launches"}</definedName>
    <definedName name="wrn.ND." localSheetId="2" hidden="1">{#N/A,#N/A,FALSE,"ND Rev at Pres Rates";#N/A,#N/A,FALSE,"Res - Unadj sales";#N/A,#N/A,FALSE,"Small L&amp;P";#N/A,#N/A,FALSE,"Medium L&amp;P";#N/A,#N/A,FALSE,"E-19";#N/A,#N/A,FALSE,"E-20";#N/A,#N/A,FALSE,"Strtlts &amp; Standby";#N/A,#N/A,FALSE,"AG";#N/A,#N/A,FALSE,"A-RTP";#N/A,#N/A,FALSE,"Spec"}</definedName>
    <definedName name="wrn.ND." localSheetId="3" hidden="1">{#N/A,#N/A,FALSE,"ND Rev at Pres Rates";#N/A,#N/A,FALSE,"Res - Unadj sales";#N/A,#N/A,FALSE,"Small L&amp;P";#N/A,#N/A,FALSE,"Medium L&amp;P";#N/A,#N/A,FALSE,"E-19";#N/A,#N/A,FALSE,"E-20";#N/A,#N/A,FALSE,"Strtlts &amp; Standby";#N/A,#N/A,FALSE,"AG";#N/A,#N/A,FALSE,"A-RTP";#N/A,#N/A,FALSE,"Spec"}</definedName>
    <definedName name="wrn.ND." localSheetId="4" hidden="1">{#N/A,#N/A,FALSE,"ND Rev at Pres Rates";#N/A,#N/A,FALSE,"Res - Unadj sales";#N/A,#N/A,FALSE,"Small L&amp;P";#N/A,#N/A,FALSE,"Medium L&amp;P";#N/A,#N/A,FALSE,"E-19";#N/A,#N/A,FALSE,"E-20";#N/A,#N/A,FALSE,"Strtlts &amp; Standby";#N/A,#N/A,FALSE,"AG";#N/A,#N/A,FALSE,"A-RTP";#N/A,#N/A,FALSE,"Spec"}</definedName>
    <definedName name="wrn.ND." localSheetId="5" hidden="1">{#N/A,#N/A,FALSE,"ND Rev at Pres Rates";#N/A,#N/A,FALSE,"Res - Unadj sales";#N/A,#N/A,FALSE,"Small L&amp;P";#N/A,#N/A,FALSE,"Medium L&amp;P";#N/A,#N/A,FALSE,"E-19";#N/A,#N/A,FALSE,"E-20";#N/A,#N/A,FALSE,"Strtlts &amp; Standby";#N/A,#N/A,FALSE,"AG";#N/A,#N/A,FALSE,"A-RTP";#N/A,#N/A,FALSE,"Spec"}</definedName>
    <definedName name="wrn.ND." localSheetId="7" hidden="1">{#N/A,#N/A,FALSE,"ND Rev at Pres Rates";#N/A,#N/A,FALSE,"Res - Unadj sales";#N/A,#N/A,FALSE,"Small L&amp;P";#N/A,#N/A,FALSE,"Medium L&amp;P";#N/A,#N/A,FALSE,"E-19";#N/A,#N/A,FALSE,"E-20";#N/A,#N/A,FALSE,"Strtlts &amp; Standby";#N/A,#N/A,FALSE,"AG";#N/A,#N/A,FALSE,"A-RTP";#N/A,#N/A,FALSE,"Spec"}</definedName>
    <definedName name="wrn.ND." localSheetId="8" hidden="1">{#N/A,#N/A,FALSE,"ND Rev at Pres Rates";#N/A,#N/A,FALSE,"Res - Unadj sales";#N/A,#N/A,FALSE,"Small L&amp;P";#N/A,#N/A,FALSE,"Medium L&amp;P";#N/A,#N/A,FALSE,"E-19";#N/A,#N/A,FALSE,"E-20";#N/A,#N/A,FALSE,"Strtlts &amp; Standby";#N/A,#N/A,FALSE,"AG";#N/A,#N/A,FALSE,"A-RTP";#N/A,#N/A,FALSE,"Spec"}</definedName>
    <definedName name="wrn.ND." localSheetId="12" hidden="1">{#N/A,#N/A,FALSE,"ND Rev at Pres Rates";#N/A,#N/A,FALSE,"Res - Unadj sales";#N/A,#N/A,FALSE,"Small L&amp;P";#N/A,#N/A,FALSE,"Medium L&amp;P";#N/A,#N/A,FALSE,"E-19";#N/A,#N/A,FALSE,"E-20";#N/A,#N/A,FALSE,"Strtlts &amp; Standby";#N/A,#N/A,FALSE,"AG";#N/A,#N/A,FALSE,"A-RTP";#N/A,#N/A,FALSE,"Spec"}</definedName>
    <definedName name="wrn.ND." localSheetId="13" hidden="1">{#N/A,#N/A,FALSE,"ND Rev at Pres Rates";#N/A,#N/A,FALSE,"Res - Unadj sales";#N/A,#N/A,FALSE,"Small L&amp;P";#N/A,#N/A,FALSE,"Medium L&amp;P";#N/A,#N/A,FALSE,"E-19";#N/A,#N/A,FALSE,"E-20";#N/A,#N/A,FALSE,"Strtlts &amp; Standby";#N/A,#N/A,FALSE,"AG";#N/A,#N/A,FALSE,"A-RTP";#N/A,#N/A,FALSE,"Spec"}</definedName>
    <definedName name="wrn.ND." localSheetId="9" hidden="1">{#N/A,#N/A,FALSE,"ND Rev at Pres Rates";#N/A,#N/A,FALSE,"Res - Unadj sales";#N/A,#N/A,FALSE,"Small L&amp;P";#N/A,#N/A,FALSE,"Medium L&amp;P";#N/A,#N/A,FALSE,"E-19";#N/A,#N/A,FALSE,"E-20";#N/A,#N/A,FALSE,"Strtlts &amp; Standby";#N/A,#N/A,FALSE,"AG";#N/A,#N/A,FALSE,"A-RTP";#N/A,#N/A,FALSE,"Spec"}</definedName>
    <definedName name="wrn.ND." localSheetId="10" hidden="1">{#N/A,#N/A,FALSE,"ND Rev at Pres Rates";#N/A,#N/A,FALSE,"Res - Unadj sales";#N/A,#N/A,FALSE,"Small L&amp;P";#N/A,#N/A,FALSE,"Medium L&amp;P";#N/A,#N/A,FALSE,"E-19";#N/A,#N/A,FALSE,"E-20";#N/A,#N/A,FALSE,"Strtlts &amp; Standby";#N/A,#N/A,FALSE,"AG";#N/A,#N/A,FALSE,"A-RTP";#N/A,#N/A,FALSE,"Spec"}</definedName>
    <definedName name="wrn.ND." localSheetId="11" hidden="1">{#N/A,#N/A,FALSE,"ND Rev at Pres Rates";#N/A,#N/A,FALSE,"Res - Unadj sales";#N/A,#N/A,FALSE,"Small L&amp;P";#N/A,#N/A,FALSE,"Medium L&amp;P";#N/A,#N/A,FALSE,"E-19";#N/A,#N/A,FALSE,"E-20";#N/A,#N/A,FALSE,"Strtlts &amp; Standby";#N/A,#N/A,FALSE,"AG";#N/A,#N/A,FALSE,"A-RTP";#N/A,#N/A,FALSE,"Spec"}</definedName>
    <definedName name="wrn.ND." localSheetId="14" hidden="1">{#N/A,#N/A,FALSE,"ND Rev at Pres Rates";#N/A,#N/A,FALSE,"Res - Unadj sales";#N/A,#N/A,FALSE,"Small L&amp;P";#N/A,#N/A,FALSE,"Medium L&amp;P";#N/A,#N/A,FALSE,"E-19";#N/A,#N/A,FALSE,"E-20";#N/A,#N/A,FALSE,"Strtlts &amp; Standby";#N/A,#N/A,FALSE,"AG";#N/A,#N/A,FALSE,"A-RTP";#N/A,#N/A,FALSE,"Spec"}</definedName>
    <definedName name="wrn.ND." localSheetId="15" hidden="1">{#N/A,#N/A,FALSE,"ND Rev at Pres Rates";#N/A,#N/A,FALSE,"Res - Unadj sales";#N/A,#N/A,FALSE,"Small L&amp;P";#N/A,#N/A,FALSE,"Medium L&amp;P";#N/A,#N/A,FALSE,"E-19";#N/A,#N/A,FALSE,"E-20";#N/A,#N/A,FALSE,"Strtlts &amp; Standby";#N/A,#N/A,FALSE,"AG";#N/A,#N/A,FALSE,"A-RTP";#N/A,#N/A,FALSE,"Spec"}</definedName>
    <definedName name="wrn.ND." localSheetId="16" hidden="1">{#N/A,#N/A,FALSE,"ND Rev at Pres Rates";#N/A,#N/A,FALSE,"Res - Unadj sales";#N/A,#N/A,FALSE,"Small L&amp;P";#N/A,#N/A,FALSE,"Medium L&amp;P";#N/A,#N/A,FALSE,"E-19";#N/A,#N/A,FALSE,"E-20";#N/A,#N/A,FALSE,"Strtlts &amp; Standby";#N/A,#N/A,FALSE,"AG";#N/A,#N/A,FALSE,"A-RTP";#N/A,#N/A,FALSE,"Spec"}</definedName>
    <definedName name="wrn.ND." localSheetId="17" hidden="1">{#N/A,#N/A,FALSE,"ND Rev at Pres Rates";#N/A,#N/A,FALSE,"Res - Unadj sales";#N/A,#N/A,FALSE,"Small L&amp;P";#N/A,#N/A,FALSE,"Medium L&amp;P";#N/A,#N/A,FALSE,"E-19";#N/A,#N/A,FALSE,"E-20";#N/A,#N/A,FALSE,"Strtlts &amp; Standby";#N/A,#N/A,FALSE,"AG";#N/A,#N/A,FALSE,"A-RTP";#N/A,#N/A,FALSE,"Spec"}</definedName>
    <definedName name="wrn.ND." localSheetId="18" hidden="1">{#N/A,#N/A,FALSE,"ND Rev at Pres Rates";#N/A,#N/A,FALSE,"Res - Unadj sales";#N/A,#N/A,FALSE,"Small L&amp;P";#N/A,#N/A,FALSE,"Medium L&amp;P";#N/A,#N/A,FALSE,"E-19";#N/A,#N/A,FALSE,"E-20";#N/A,#N/A,FALSE,"Strtlts &amp; Standby";#N/A,#N/A,FALSE,"AG";#N/A,#N/A,FALSE,"A-RTP";#N/A,#N/A,FALSE,"Spec"}</definedName>
    <definedName name="wrn.ND." localSheetId="19" hidden="1">{#N/A,#N/A,FALSE,"ND Rev at Pres Rates";#N/A,#N/A,FALSE,"Res - Unadj sales";#N/A,#N/A,FALSE,"Small L&amp;P";#N/A,#N/A,FALSE,"Medium L&amp;P";#N/A,#N/A,FALSE,"E-19";#N/A,#N/A,FALSE,"E-20";#N/A,#N/A,FALSE,"Strtlts &amp; Standby";#N/A,#N/A,FALSE,"AG";#N/A,#N/A,FALSE,"A-RTP";#N/A,#N/A,FALSE,"Spec"}</definedName>
    <definedName name="wrn.ND." hidden="1">{#N/A,#N/A,FALSE,"ND Rev at Pres Rates";#N/A,#N/A,FALSE,"Res - Unadj sales";#N/A,#N/A,FALSE,"Small L&amp;P";#N/A,#N/A,FALSE,"Medium L&amp;P";#N/A,#N/A,FALSE,"E-19";#N/A,#N/A,FALSE,"E-20";#N/A,#N/A,FALSE,"Strtlts &amp; Standby";#N/A,#N/A,FALSE,"AG";#N/A,#N/A,FALSE,"A-RTP";#N/A,#N/A,FALSE,"Spec"}</definedName>
    <definedName name="wrn.PI_Report." localSheetId="2" hidden="1">{"PI_Data",#N/A,TRUE,"P&amp;I Data"}</definedName>
    <definedName name="wrn.PI_Report." localSheetId="3" hidden="1">{"PI_Data",#N/A,TRUE,"P&amp;I Data"}</definedName>
    <definedName name="wrn.PI_Report." localSheetId="4" hidden="1">{"PI_Data",#N/A,TRUE,"P&amp;I Data"}</definedName>
    <definedName name="wrn.PI_Report." localSheetId="5" hidden="1">{"PI_Data",#N/A,TRUE,"P&amp;I Data"}</definedName>
    <definedName name="wrn.PI_Report." localSheetId="7" hidden="1">{"PI_Data",#N/A,TRUE,"P&amp;I Data"}</definedName>
    <definedName name="wrn.PI_Report." localSheetId="8" hidden="1">{"PI_Data",#N/A,TRUE,"P&amp;I Data"}</definedName>
    <definedName name="wrn.PI_Report." localSheetId="12" hidden="1">{"PI_Data",#N/A,TRUE,"P&amp;I Data"}</definedName>
    <definedName name="wrn.PI_Report." localSheetId="13" hidden="1">{"PI_Data",#N/A,TRUE,"P&amp;I Data"}</definedName>
    <definedName name="wrn.PI_Report." localSheetId="9" hidden="1">{"PI_Data",#N/A,TRUE,"P&amp;I Data"}</definedName>
    <definedName name="wrn.PI_Report." localSheetId="10" hidden="1">{"PI_Data",#N/A,TRUE,"P&amp;I Data"}</definedName>
    <definedName name="wrn.PI_Report." localSheetId="11" hidden="1">{"PI_Data",#N/A,TRUE,"P&amp;I Data"}</definedName>
    <definedName name="wrn.PI_Report." localSheetId="14" hidden="1">{"PI_Data",#N/A,TRUE,"P&amp;I Data"}</definedName>
    <definedName name="wrn.PI_Report." localSheetId="15" hidden="1">{"PI_Data",#N/A,TRUE,"P&amp;I Data"}</definedName>
    <definedName name="wrn.PI_Report." localSheetId="16" hidden="1">{"PI_Data",#N/A,TRUE,"P&amp;I Data"}</definedName>
    <definedName name="wrn.PI_Report." localSheetId="17" hidden="1">{"PI_Data",#N/A,TRUE,"P&amp;I Data"}</definedName>
    <definedName name="wrn.PI_Report." localSheetId="18" hidden="1">{"PI_Data",#N/A,TRUE,"P&amp;I Data"}</definedName>
    <definedName name="wrn.PI_Report." localSheetId="19" hidden="1">{"PI_Data",#N/A,TRUE,"P&amp;I Data"}</definedName>
    <definedName name="wrn.PI_Report." hidden="1">{"PI_Data",#N/A,TRUE,"P&amp;I Data"}</definedName>
    <definedName name="wrn.PI_Report._1" localSheetId="2" hidden="1">{"PI_Data",#N/A,TRUE,"P&amp;I Data"}</definedName>
    <definedName name="wrn.PI_Report._1" localSheetId="3" hidden="1">{"PI_Data",#N/A,TRUE,"P&amp;I Data"}</definedName>
    <definedName name="wrn.PI_Report._1" localSheetId="4" hidden="1">{"PI_Data",#N/A,TRUE,"P&amp;I Data"}</definedName>
    <definedName name="wrn.PI_Report._1" localSheetId="5" hidden="1">{"PI_Data",#N/A,TRUE,"P&amp;I Data"}</definedName>
    <definedName name="wrn.PI_Report._1" localSheetId="7" hidden="1">{"PI_Data",#N/A,TRUE,"P&amp;I Data"}</definedName>
    <definedName name="wrn.PI_Report._1" localSheetId="8" hidden="1">{"PI_Data",#N/A,TRUE,"P&amp;I Data"}</definedName>
    <definedName name="wrn.PI_Report._1" localSheetId="12" hidden="1">{"PI_Data",#N/A,TRUE,"P&amp;I Data"}</definedName>
    <definedName name="wrn.PI_Report._1" localSheetId="13" hidden="1">{"PI_Data",#N/A,TRUE,"P&amp;I Data"}</definedName>
    <definedName name="wrn.PI_Report._1" localSheetId="9" hidden="1">{"PI_Data",#N/A,TRUE,"P&amp;I Data"}</definedName>
    <definedName name="wrn.PI_Report._1" localSheetId="10" hidden="1">{"PI_Data",#N/A,TRUE,"P&amp;I Data"}</definedName>
    <definedName name="wrn.PI_Report._1" localSheetId="11" hidden="1">{"PI_Data",#N/A,TRUE,"P&amp;I Data"}</definedName>
    <definedName name="wrn.PI_Report._1" localSheetId="14" hidden="1">{"PI_Data",#N/A,TRUE,"P&amp;I Data"}</definedName>
    <definedName name="wrn.PI_Report._1" localSheetId="15" hidden="1">{"PI_Data",#N/A,TRUE,"P&amp;I Data"}</definedName>
    <definedName name="wrn.PI_Report._1" localSheetId="16" hidden="1">{"PI_Data",#N/A,TRUE,"P&amp;I Data"}</definedName>
    <definedName name="wrn.PI_Report._1" localSheetId="17" hidden="1">{"PI_Data",#N/A,TRUE,"P&amp;I Data"}</definedName>
    <definedName name="wrn.PI_Report._1" localSheetId="18" hidden="1">{"PI_Data",#N/A,TRUE,"P&amp;I Data"}</definedName>
    <definedName name="wrn.PI_Report._1" localSheetId="19" hidden="1">{"PI_Data",#N/A,TRUE,"P&amp;I Data"}</definedName>
    <definedName name="wrn.PI_Report._1" hidden="1">{"PI_Data",#N/A,TRUE,"P&amp;I Data"}</definedName>
    <definedName name="wrn.PI_Report._2" localSheetId="2" hidden="1">{"PI_Data",#N/A,TRUE,"P&amp;I Data"}</definedName>
    <definedName name="wrn.PI_Report._2" localSheetId="3" hidden="1">{"PI_Data",#N/A,TRUE,"P&amp;I Data"}</definedName>
    <definedName name="wrn.PI_Report._2" localSheetId="4" hidden="1">{"PI_Data",#N/A,TRUE,"P&amp;I Data"}</definedName>
    <definedName name="wrn.PI_Report._2" localSheetId="5" hidden="1">{"PI_Data",#N/A,TRUE,"P&amp;I Data"}</definedName>
    <definedName name="wrn.PI_Report._2" localSheetId="7" hidden="1">{"PI_Data",#N/A,TRUE,"P&amp;I Data"}</definedName>
    <definedName name="wrn.PI_Report._2" localSheetId="8" hidden="1">{"PI_Data",#N/A,TRUE,"P&amp;I Data"}</definedName>
    <definedName name="wrn.PI_Report._2" localSheetId="12" hidden="1">{"PI_Data",#N/A,TRUE,"P&amp;I Data"}</definedName>
    <definedName name="wrn.PI_Report._2" localSheetId="13" hidden="1">{"PI_Data",#N/A,TRUE,"P&amp;I Data"}</definedName>
    <definedName name="wrn.PI_Report._2" localSheetId="9" hidden="1">{"PI_Data",#N/A,TRUE,"P&amp;I Data"}</definedName>
    <definedName name="wrn.PI_Report._2" localSheetId="10" hidden="1">{"PI_Data",#N/A,TRUE,"P&amp;I Data"}</definedName>
    <definedName name="wrn.PI_Report._2" localSheetId="11" hidden="1">{"PI_Data",#N/A,TRUE,"P&amp;I Data"}</definedName>
    <definedName name="wrn.PI_Report._2" localSheetId="14" hidden="1">{"PI_Data",#N/A,TRUE,"P&amp;I Data"}</definedName>
    <definedName name="wrn.PI_Report._2" localSheetId="15" hidden="1">{"PI_Data",#N/A,TRUE,"P&amp;I Data"}</definedName>
    <definedName name="wrn.PI_Report._2" localSheetId="16" hidden="1">{"PI_Data",#N/A,TRUE,"P&amp;I Data"}</definedName>
    <definedName name="wrn.PI_Report._2" localSheetId="17" hidden="1">{"PI_Data",#N/A,TRUE,"P&amp;I Data"}</definedName>
    <definedName name="wrn.PI_Report._2" localSheetId="18" hidden="1">{"PI_Data",#N/A,TRUE,"P&amp;I Data"}</definedName>
    <definedName name="wrn.PI_Report._2" localSheetId="19" hidden="1">{"PI_Data",#N/A,TRUE,"P&amp;I Data"}</definedName>
    <definedName name="wrn.PI_Report._2" hidden="1">{"PI_Data",#N/A,TRUE,"P&amp;I Data"}</definedName>
    <definedName name="wrn.PI_Report._3" localSheetId="2" hidden="1">{"PI_Data",#N/A,TRUE,"P&amp;I Data"}</definedName>
    <definedName name="wrn.PI_Report._3" localSheetId="3" hidden="1">{"PI_Data",#N/A,TRUE,"P&amp;I Data"}</definedName>
    <definedName name="wrn.PI_Report._3" localSheetId="4" hidden="1">{"PI_Data",#N/A,TRUE,"P&amp;I Data"}</definedName>
    <definedName name="wrn.PI_Report._3" localSheetId="5" hidden="1">{"PI_Data",#N/A,TRUE,"P&amp;I Data"}</definedName>
    <definedName name="wrn.PI_Report._3" localSheetId="7" hidden="1">{"PI_Data",#N/A,TRUE,"P&amp;I Data"}</definedName>
    <definedName name="wrn.PI_Report._3" localSheetId="8" hidden="1">{"PI_Data",#N/A,TRUE,"P&amp;I Data"}</definedName>
    <definedName name="wrn.PI_Report._3" localSheetId="12" hidden="1">{"PI_Data",#N/A,TRUE,"P&amp;I Data"}</definedName>
    <definedName name="wrn.PI_Report._3" localSheetId="13" hidden="1">{"PI_Data",#N/A,TRUE,"P&amp;I Data"}</definedName>
    <definedName name="wrn.PI_Report._3" localSheetId="9" hidden="1">{"PI_Data",#N/A,TRUE,"P&amp;I Data"}</definedName>
    <definedName name="wrn.PI_Report._3" localSheetId="10" hidden="1">{"PI_Data",#N/A,TRUE,"P&amp;I Data"}</definedName>
    <definedName name="wrn.PI_Report._3" localSheetId="11" hidden="1">{"PI_Data",#N/A,TRUE,"P&amp;I Data"}</definedName>
    <definedName name="wrn.PI_Report._3" localSheetId="14" hidden="1">{"PI_Data",#N/A,TRUE,"P&amp;I Data"}</definedName>
    <definedName name="wrn.PI_Report._3" localSheetId="15" hidden="1">{"PI_Data",#N/A,TRUE,"P&amp;I Data"}</definedName>
    <definedName name="wrn.PI_Report._3" localSheetId="16" hidden="1">{"PI_Data",#N/A,TRUE,"P&amp;I Data"}</definedName>
    <definedName name="wrn.PI_Report._3" localSheetId="17" hidden="1">{"PI_Data",#N/A,TRUE,"P&amp;I Data"}</definedName>
    <definedName name="wrn.PI_Report._3" localSheetId="18" hidden="1">{"PI_Data",#N/A,TRUE,"P&amp;I Data"}</definedName>
    <definedName name="wrn.PI_Report._3" localSheetId="19" hidden="1">{"PI_Data",#N/A,TRUE,"P&amp;I Data"}</definedName>
    <definedName name="wrn.PI_Report._3" hidden="1">{"PI_Data",#N/A,TRUE,"P&amp;I Data"}</definedName>
    <definedName name="wrn.Portfolio." localSheetId="7" hidden="1">{"Portfolio",#N/A,FALSE,"PORTFOLIO"}</definedName>
    <definedName name="wrn.Portfolio." hidden="1">{"Portfolio",#N/A,FALSE,"PORTFOLIO"}</definedName>
    <definedName name="wrn.print." localSheetId="2" hidden="1">{#N/A,#N/A,FALSE,"Japan 2003";#N/A,#N/A,FALSE,"Sheet2"}</definedName>
    <definedName name="wrn.print." localSheetId="3" hidden="1">{#N/A,#N/A,FALSE,"Japan 2003";#N/A,#N/A,FALSE,"Sheet2"}</definedName>
    <definedName name="wrn.print." localSheetId="4" hidden="1">{#N/A,#N/A,FALSE,"Japan 2003";#N/A,#N/A,FALSE,"Sheet2"}</definedName>
    <definedName name="wrn.print." localSheetId="5" hidden="1">{#N/A,#N/A,FALSE,"Japan 2003";#N/A,#N/A,FALSE,"Sheet2"}</definedName>
    <definedName name="wrn.print." localSheetId="7" hidden="1">{#N/A,#N/A,FALSE,"Japan 2003";#N/A,#N/A,FALSE,"Sheet2"}</definedName>
    <definedName name="wrn.print." localSheetId="8" hidden="1">{#N/A,#N/A,FALSE,"Japan 2003";#N/A,#N/A,FALSE,"Sheet2"}</definedName>
    <definedName name="wrn.print." localSheetId="12" hidden="1">{#N/A,#N/A,FALSE,"Japan 2003";#N/A,#N/A,FALSE,"Sheet2"}</definedName>
    <definedName name="wrn.print." localSheetId="13" hidden="1">{#N/A,#N/A,FALSE,"Japan 2003";#N/A,#N/A,FALSE,"Sheet2"}</definedName>
    <definedName name="wrn.print." localSheetId="9" hidden="1">{#N/A,#N/A,FALSE,"Japan 2003";#N/A,#N/A,FALSE,"Sheet2"}</definedName>
    <definedName name="wrn.print." localSheetId="10" hidden="1">{#N/A,#N/A,FALSE,"Japan 2003";#N/A,#N/A,FALSE,"Sheet2"}</definedName>
    <definedName name="wrn.print." localSheetId="11" hidden="1">{#N/A,#N/A,FALSE,"Japan 2003";#N/A,#N/A,FALSE,"Sheet2"}</definedName>
    <definedName name="wrn.print." localSheetId="14" hidden="1">{#N/A,#N/A,FALSE,"Japan 2003";#N/A,#N/A,FALSE,"Sheet2"}</definedName>
    <definedName name="wrn.print." localSheetId="15" hidden="1">{#N/A,#N/A,FALSE,"Japan 2003";#N/A,#N/A,FALSE,"Sheet2"}</definedName>
    <definedName name="wrn.print." localSheetId="16" hidden="1">{#N/A,#N/A,FALSE,"Japan 2003";#N/A,#N/A,FALSE,"Sheet2"}</definedName>
    <definedName name="wrn.print." localSheetId="17" hidden="1">{#N/A,#N/A,FALSE,"Japan 2003";#N/A,#N/A,FALSE,"Sheet2"}</definedName>
    <definedName name="wrn.print." localSheetId="18" hidden="1">{#N/A,#N/A,FALSE,"Japan 2003";#N/A,#N/A,FALSE,"Sheet2"}</definedName>
    <definedName name="wrn.print." localSheetId="19" hidden="1">{#N/A,#N/A,FALSE,"Japan 2003";#N/A,#N/A,FALSE,"Sheet2"}</definedName>
    <definedName name="wrn.print." hidden="1">{#N/A,#N/A,FALSE,"Japan 2003";#N/A,#N/A,FALSE,"Sheet2"}</definedName>
    <definedName name="wrn.Print._.1_8." localSheetId="7"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1_8."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wrn.Print._.9_16." localSheetId="7"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9_16."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wrn.Print._.Out." localSheetId="2" hidden="1">{#N/A,#N/A,FALSE,"Workpaper Tables 4-1 &amp; 4-2";#N/A,#N/A,FALSE,"Revenue Allocation Results";#N/A,#N/A,FALSE,"FERC Rev @ PR";#N/A,#N/A,FALSE,"Distribution Revenue Allocation";#N/A,#N/A,FALSE,"Nonallocated Revenues ";#N/A,#N/A,FALSE,"2000mixuse";#N/A,#N/A,FALSE,"MC Revenues- 00 sales, 96 MC's"}</definedName>
    <definedName name="wrn.Print._.Out." localSheetId="3" hidden="1">{#N/A,#N/A,FALSE,"Workpaper Tables 4-1 &amp; 4-2";#N/A,#N/A,FALSE,"Revenue Allocation Results";#N/A,#N/A,FALSE,"FERC Rev @ PR";#N/A,#N/A,FALSE,"Distribution Revenue Allocation";#N/A,#N/A,FALSE,"Nonallocated Revenues ";#N/A,#N/A,FALSE,"2000mixuse";#N/A,#N/A,FALSE,"MC Revenues- 00 sales, 96 MC's"}</definedName>
    <definedName name="wrn.Print._.Out." localSheetId="4" hidden="1">{#N/A,#N/A,FALSE,"Workpaper Tables 4-1 &amp; 4-2";#N/A,#N/A,FALSE,"Revenue Allocation Results";#N/A,#N/A,FALSE,"FERC Rev @ PR";#N/A,#N/A,FALSE,"Distribution Revenue Allocation";#N/A,#N/A,FALSE,"Nonallocated Revenues ";#N/A,#N/A,FALSE,"2000mixuse";#N/A,#N/A,FALSE,"MC Revenues- 00 sales, 96 MC's"}</definedName>
    <definedName name="wrn.Print._.Out." localSheetId="5" hidden="1">{#N/A,#N/A,FALSE,"Workpaper Tables 4-1 &amp; 4-2";#N/A,#N/A,FALSE,"Revenue Allocation Results";#N/A,#N/A,FALSE,"FERC Rev @ PR";#N/A,#N/A,FALSE,"Distribution Revenue Allocation";#N/A,#N/A,FALSE,"Nonallocated Revenues ";#N/A,#N/A,FALSE,"2000mixuse";#N/A,#N/A,FALSE,"MC Revenues- 00 sales, 96 MC's"}</definedName>
    <definedName name="wrn.print._.out." localSheetId="7"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wrn.Print._.Out." localSheetId="8" hidden="1">{#N/A,#N/A,FALSE,"Workpaper Tables 4-1 &amp; 4-2";#N/A,#N/A,FALSE,"Revenue Allocation Results";#N/A,#N/A,FALSE,"FERC Rev @ PR";#N/A,#N/A,FALSE,"Distribution Revenue Allocation";#N/A,#N/A,FALSE,"Nonallocated Revenues ";#N/A,#N/A,FALSE,"2000mixuse";#N/A,#N/A,FALSE,"MC Revenues- 00 sales, 96 MC's"}</definedName>
    <definedName name="wrn.Print._.Out." localSheetId="12" hidden="1">{#N/A,#N/A,FALSE,"Workpaper Tables 4-1 &amp; 4-2";#N/A,#N/A,FALSE,"Revenue Allocation Results";#N/A,#N/A,FALSE,"FERC Rev @ PR";#N/A,#N/A,FALSE,"Distribution Revenue Allocation";#N/A,#N/A,FALSE,"Nonallocated Revenues ";#N/A,#N/A,FALSE,"2000mixuse";#N/A,#N/A,FALSE,"MC Revenues- 00 sales, 96 MC's"}</definedName>
    <definedName name="wrn.Print._.Out." localSheetId="13" hidden="1">{#N/A,#N/A,FALSE,"Workpaper Tables 4-1 &amp; 4-2";#N/A,#N/A,FALSE,"Revenue Allocation Results";#N/A,#N/A,FALSE,"FERC Rev @ PR";#N/A,#N/A,FALSE,"Distribution Revenue Allocation";#N/A,#N/A,FALSE,"Nonallocated Revenues ";#N/A,#N/A,FALSE,"2000mixuse";#N/A,#N/A,FALSE,"MC Revenues- 00 sales, 96 MC's"}</definedName>
    <definedName name="wrn.Print._.Out." localSheetId="9" hidden="1">{#N/A,#N/A,FALSE,"Workpaper Tables 4-1 &amp; 4-2";#N/A,#N/A,FALSE,"Revenue Allocation Results";#N/A,#N/A,FALSE,"FERC Rev @ PR";#N/A,#N/A,FALSE,"Distribution Revenue Allocation";#N/A,#N/A,FALSE,"Nonallocated Revenues ";#N/A,#N/A,FALSE,"2000mixuse";#N/A,#N/A,FALSE,"MC Revenues- 00 sales, 96 MC's"}</definedName>
    <definedName name="wrn.Print._.Out." localSheetId="10" hidden="1">{#N/A,#N/A,FALSE,"Workpaper Tables 4-1 &amp; 4-2";#N/A,#N/A,FALSE,"Revenue Allocation Results";#N/A,#N/A,FALSE,"FERC Rev @ PR";#N/A,#N/A,FALSE,"Distribution Revenue Allocation";#N/A,#N/A,FALSE,"Nonallocated Revenues ";#N/A,#N/A,FALSE,"2000mixuse";#N/A,#N/A,FALSE,"MC Revenues- 00 sales, 96 MC's"}</definedName>
    <definedName name="wrn.Print._.Out." localSheetId="11" hidden="1">{#N/A,#N/A,FALSE,"Workpaper Tables 4-1 &amp; 4-2";#N/A,#N/A,FALSE,"Revenue Allocation Results";#N/A,#N/A,FALSE,"FERC Rev @ PR";#N/A,#N/A,FALSE,"Distribution Revenue Allocation";#N/A,#N/A,FALSE,"Nonallocated Revenues ";#N/A,#N/A,FALSE,"2000mixuse";#N/A,#N/A,FALSE,"MC Revenues- 00 sales, 96 MC's"}</definedName>
    <definedName name="wrn.Print._.Out." localSheetId="14" hidden="1">{#N/A,#N/A,FALSE,"Workpaper Tables 4-1 &amp; 4-2";#N/A,#N/A,FALSE,"Revenue Allocation Results";#N/A,#N/A,FALSE,"FERC Rev @ PR";#N/A,#N/A,FALSE,"Distribution Revenue Allocation";#N/A,#N/A,FALSE,"Nonallocated Revenues ";#N/A,#N/A,FALSE,"2000mixuse";#N/A,#N/A,FALSE,"MC Revenues- 00 sales, 96 MC's"}</definedName>
    <definedName name="wrn.Print._.Out." localSheetId="15" hidden="1">{#N/A,#N/A,FALSE,"Workpaper Tables 4-1 &amp; 4-2";#N/A,#N/A,FALSE,"Revenue Allocation Results";#N/A,#N/A,FALSE,"FERC Rev @ PR";#N/A,#N/A,FALSE,"Distribution Revenue Allocation";#N/A,#N/A,FALSE,"Nonallocated Revenues ";#N/A,#N/A,FALSE,"2000mixuse";#N/A,#N/A,FALSE,"MC Revenues- 00 sales, 96 MC's"}</definedName>
    <definedName name="wrn.Print._.Out." localSheetId="16" hidden="1">{#N/A,#N/A,FALSE,"Workpaper Tables 4-1 &amp; 4-2";#N/A,#N/A,FALSE,"Revenue Allocation Results";#N/A,#N/A,FALSE,"FERC Rev @ PR";#N/A,#N/A,FALSE,"Distribution Revenue Allocation";#N/A,#N/A,FALSE,"Nonallocated Revenues ";#N/A,#N/A,FALSE,"2000mixuse";#N/A,#N/A,FALSE,"MC Revenues- 00 sales, 96 MC's"}</definedName>
    <definedName name="wrn.Print._.Out." localSheetId="17" hidden="1">{#N/A,#N/A,FALSE,"Workpaper Tables 4-1 &amp; 4-2";#N/A,#N/A,FALSE,"Revenue Allocation Results";#N/A,#N/A,FALSE,"FERC Rev @ PR";#N/A,#N/A,FALSE,"Distribution Revenue Allocation";#N/A,#N/A,FALSE,"Nonallocated Revenues ";#N/A,#N/A,FALSE,"2000mixuse";#N/A,#N/A,FALSE,"MC Revenues- 00 sales, 96 MC's"}</definedName>
    <definedName name="wrn.Print._.Out." localSheetId="18" hidden="1">{#N/A,#N/A,FALSE,"Workpaper Tables 4-1 &amp; 4-2";#N/A,#N/A,FALSE,"Revenue Allocation Results";#N/A,#N/A,FALSE,"FERC Rev @ PR";#N/A,#N/A,FALSE,"Distribution Revenue Allocation";#N/A,#N/A,FALSE,"Nonallocated Revenues ";#N/A,#N/A,FALSE,"2000mixuse";#N/A,#N/A,FALSE,"MC Revenues- 00 sales, 96 MC's"}</definedName>
    <definedName name="wrn.Print._.Out." localSheetId="19" hidden="1">{#N/A,#N/A,FALSE,"Workpaper Tables 4-1 &amp; 4-2";#N/A,#N/A,FALSE,"Revenue Allocation Results";#N/A,#N/A,FALSE,"FERC Rev @ PR";#N/A,#N/A,FALSE,"Distribution Revenue Allocation";#N/A,#N/A,FALSE,"Nonallocated Revenues ";#N/A,#N/A,FALSE,"2000mixuse";#N/A,#N/A,FALSE,"MC Revenues- 00 sales, 96 MC's"}</definedName>
    <definedName name="wrn.print._.out."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wrn.Profile._.and._.Basis." localSheetId="2" hidden="1">{#N/A,#N/A,FALSE,"Project Profile";#N/A,#N/A,FALSE,"Basis of Estimate"}</definedName>
    <definedName name="wrn.Profile._.and._.Basis." localSheetId="3" hidden="1">{#N/A,#N/A,FALSE,"Project Profile";#N/A,#N/A,FALSE,"Basis of Estimate"}</definedName>
    <definedName name="wrn.Profile._.and._.Basis." localSheetId="4" hidden="1">{#N/A,#N/A,FALSE,"Project Profile";#N/A,#N/A,FALSE,"Basis of Estimate"}</definedName>
    <definedName name="wrn.Profile._.and._.Basis." localSheetId="5" hidden="1">{#N/A,#N/A,FALSE,"Project Profile";#N/A,#N/A,FALSE,"Basis of Estimate"}</definedName>
    <definedName name="wrn.Profile._.and._.Basis." localSheetId="7" hidden="1">{#N/A,#N/A,FALSE,"Project Profile";#N/A,#N/A,FALSE,"Basis of Estimate"}</definedName>
    <definedName name="wrn.Profile._.and._.Basis." localSheetId="8" hidden="1">{#N/A,#N/A,FALSE,"Project Profile";#N/A,#N/A,FALSE,"Basis of Estimate"}</definedName>
    <definedName name="wrn.Profile._.and._.Basis." localSheetId="12" hidden="1">{#N/A,#N/A,FALSE,"Project Profile";#N/A,#N/A,FALSE,"Basis of Estimate"}</definedName>
    <definedName name="wrn.Profile._.and._.Basis." localSheetId="13" hidden="1">{#N/A,#N/A,FALSE,"Project Profile";#N/A,#N/A,FALSE,"Basis of Estimate"}</definedName>
    <definedName name="wrn.Profile._.and._.Basis." localSheetId="9" hidden="1">{#N/A,#N/A,FALSE,"Project Profile";#N/A,#N/A,FALSE,"Basis of Estimate"}</definedName>
    <definedName name="wrn.Profile._.and._.Basis." localSheetId="10" hidden="1">{#N/A,#N/A,FALSE,"Project Profile";#N/A,#N/A,FALSE,"Basis of Estimate"}</definedName>
    <definedName name="wrn.Profile._.and._.Basis." localSheetId="11" hidden="1">{#N/A,#N/A,FALSE,"Project Profile";#N/A,#N/A,FALSE,"Basis of Estimate"}</definedName>
    <definedName name="wrn.Profile._.and._.Basis." localSheetId="14" hidden="1">{#N/A,#N/A,FALSE,"Project Profile";#N/A,#N/A,FALSE,"Basis of Estimate"}</definedName>
    <definedName name="wrn.Profile._.and._.Basis." localSheetId="15" hidden="1">{#N/A,#N/A,FALSE,"Project Profile";#N/A,#N/A,FALSE,"Basis of Estimate"}</definedName>
    <definedName name="wrn.Profile._.and._.Basis." localSheetId="16" hidden="1">{#N/A,#N/A,FALSE,"Project Profile";#N/A,#N/A,FALSE,"Basis of Estimate"}</definedName>
    <definedName name="wrn.Profile._.and._.Basis." localSheetId="17" hidden="1">{#N/A,#N/A,FALSE,"Project Profile";#N/A,#N/A,FALSE,"Basis of Estimate"}</definedName>
    <definedName name="wrn.Profile._.and._.Basis." localSheetId="18" hidden="1">{#N/A,#N/A,FALSE,"Project Profile";#N/A,#N/A,FALSE,"Basis of Estimate"}</definedName>
    <definedName name="wrn.Profile._.and._.Basis." localSheetId="19" hidden="1">{#N/A,#N/A,FALSE,"Project Profile";#N/A,#N/A,FALSE,"Basis of Estimate"}</definedName>
    <definedName name="wrn.Profile._.and._.Basis." hidden="1">{#N/A,#N/A,FALSE,"Project Profile";#N/A,#N/A,FALSE,"Basis of Estimate"}</definedName>
    <definedName name="wrn.RAP." localSheetId="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8"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2"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3"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9"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0"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1"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4"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5"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6"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7"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8"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localSheetId="19"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AP." hidden="1">{#N/A,#N/A,FALSE,"Assumptions";#N/A,#N/A,FALSE,"RRQ inputs and toggles";#N/A,#N/A,FALSE,"Revenue Allocation Results";#N/A,#N/A,FALSE,"Nuclear Decommissioning Rates";#N/A,#N/A,FALSE,"FERC Rev @ PR";#N/A,#N/A,FALSE,"Distribution Revenue Allocation";#N/A,#N/A,FALSE,"Public Purpose Program Allocate";#N/A,#N/A,FALSE,"Nuclear Decommissioning";#N/A,#N/A,FALSE,"Transmission AG and A-10";#N/A,#N/A,FALSE,"PCTs for billing with TRBAA";#N/A,#N/A,FALSE,"Nonallocated Revenues";#N/A,#N/A,FALSE,"MC Revenues-02 sales, 96 MC's";#N/A,#N/A,FALSE,"ESR";#N/A,#N/A,FALSE,"FTA";#N/A,#N/A,FALSE,"1996 marginal costs -ECAC Adopt"}</definedName>
    <definedName name="wrn.Receipt._.Stats." localSheetId="7" hidden="1">{"CM Dollars",#N/A,FALSE,"Rec Dollars";"YTD Dollars",#N/A,FALSE,"Rec Dollars";"CM Rec Stats",#N/A,FALSE,"Rec Dollars";"YTD Rec Stats",#N/A,FALSE,"Rec Dollars"}</definedName>
    <definedName name="wrn.Receipt._.Stats." hidden="1">{"CM Dollars",#N/A,FALSE,"Rec Dollars";"YTD Dollars",#N/A,FALSE,"Rec Dollars";"CM Rec Stats",#N/A,FALSE,"Rec Dollars";"YTD Rec Stats",#N/A,FALSE,"Rec Dollars"}</definedName>
    <definedName name="wrn.Res." localSheetId="7" hidden="1">{#N/A,#N/A,FALSE,"E-1, EM, ES";#N/A,#N/A,FALSE,"ESR, ET";#N/A,#N/A,FALSE,"E-7, E-A7";#N/A,#N/A,FALSE,"E-8";#N/A,#N/A,FALSE,"E-9 A, B, C, D";#N/A,#N/A,FALSE,"EL-1, EML";#N/A,#N/A,FALSE,"ESL, ESRL";#N/A,#N/A,FALSE,"ETL, EL-7";#N/A,#N/A,FALSE,"EL-A7, EL-8"}</definedName>
    <definedName name="wrn.Res." hidden="1">{#N/A,#N/A,FALSE,"E-1, EM, ES";#N/A,#N/A,FALSE,"ESR, ET";#N/A,#N/A,FALSE,"E-7, E-A7";#N/A,#N/A,FALSE,"E-8";#N/A,#N/A,FALSE,"E-9 A, B, C, D";#N/A,#N/A,FALSE,"EL-1, EML";#N/A,#N/A,FALSE,"ESL, ESRL";#N/A,#N/A,FALSE,"ETL, EL-7";#N/A,#N/A,FALSE,"EL-A7, EL-8"}</definedName>
    <definedName name="wrn.Rev._.0." localSheetId="2" hidden="1">{"Rev 0 Normal",#N/A,FALSE,"FNM Plan-Rev 0";"Rev 0 Pricing",#N/A,FALSE,"FNM Plan-Rev 0"}</definedName>
    <definedName name="wrn.Rev._.0." localSheetId="3" hidden="1">{"Rev 0 Normal",#N/A,FALSE,"FNM Plan-Rev 0";"Rev 0 Pricing",#N/A,FALSE,"FNM Plan-Rev 0"}</definedName>
    <definedName name="wrn.Rev._.0." localSheetId="4" hidden="1">{"Rev 0 Normal",#N/A,FALSE,"FNM Plan-Rev 0";"Rev 0 Pricing",#N/A,FALSE,"FNM Plan-Rev 0"}</definedName>
    <definedName name="wrn.Rev._.0." localSheetId="5" hidden="1">{"Rev 0 Normal",#N/A,FALSE,"FNM Plan-Rev 0";"Rev 0 Pricing",#N/A,FALSE,"FNM Plan-Rev 0"}</definedName>
    <definedName name="wrn.Rev._.0." localSheetId="7" hidden="1">{"Rev 0 Normal",#N/A,FALSE,"FNM Plan-Rev 0";"Rev 0 Pricing",#N/A,FALSE,"FNM Plan-Rev 0"}</definedName>
    <definedName name="wrn.Rev._.0." localSheetId="8" hidden="1">{"Rev 0 Normal",#N/A,FALSE,"FNM Plan-Rev 0";"Rev 0 Pricing",#N/A,FALSE,"FNM Plan-Rev 0"}</definedName>
    <definedName name="wrn.Rev._.0." localSheetId="12" hidden="1">{"Rev 0 Normal",#N/A,FALSE,"FNM Plan-Rev 0";"Rev 0 Pricing",#N/A,FALSE,"FNM Plan-Rev 0"}</definedName>
    <definedName name="wrn.Rev._.0." localSheetId="13" hidden="1">{"Rev 0 Normal",#N/A,FALSE,"FNM Plan-Rev 0";"Rev 0 Pricing",#N/A,FALSE,"FNM Plan-Rev 0"}</definedName>
    <definedName name="wrn.Rev._.0." localSheetId="9" hidden="1">{"Rev 0 Normal",#N/A,FALSE,"FNM Plan-Rev 0";"Rev 0 Pricing",#N/A,FALSE,"FNM Plan-Rev 0"}</definedName>
    <definedName name="wrn.Rev._.0." localSheetId="10" hidden="1">{"Rev 0 Normal",#N/A,FALSE,"FNM Plan-Rev 0";"Rev 0 Pricing",#N/A,FALSE,"FNM Plan-Rev 0"}</definedName>
    <definedName name="wrn.Rev._.0." localSheetId="11" hidden="1">{"Rev 0 Normal",#N/A,FALSE,"FNM Plan-Rev 0";"Rev 0 Pricing",#N/A,FALSE,"FNM Plan-Rev 0"}</definedName>
    <definedName name="wrn.Rev._.0." localSheetId="14" hidden="1">{"Rev 0 Normal",#N/A,FALSE,"FNM Plan-Rev 0";"Rev 0 Pricing",#N/A,FALSE,"FNM Plan-Rev 0"}</definedName>
    <definedName name="wrn.Rev._.0." localSheetId="15" hidden="1">{"Rev 0 Normal",#N/A,FALSE,"FNM Plan-Rev 0";"Rev 0 Pricing",#N/A,FALSE,"FNM Plan-Rev 0"}</definedName>
    <definedName name="wrn.Rev._.0." localSheetId="16" hidden="1">{"Rev 0 Normal",#N/A,FALSE,"FNM Plan-Rev 0";"Rev 0 Pricing",#N/A,FALSE,"FNM Plan-Rev 0"}</definedName>
    <definedName name="wrn.Rev._.0." localSheetId="17" hidden="1">{"Rev 0 Normal",#N/A,FALSE,"FNM Plan-Rev 0";"Rev 0 Pricing",#N/A,FALSE,"FNM Plan-Rev 0"}</definedName>
    <definedName name="wrn.Rev._.0." localSheetId="18" hidden="1">{"Rev 0 Normal",#N/A,FALSE,"FNM Plan-Rev 0";"Rev 0 Pricing",#N/A,FALSE,"FNM Plan-Rev 0"}</definedName>
    <definedName name="wrn.Rev._.0." localSheetId="19" hidden="1">{"Rev 0 Normal",#N/A,FALSE,"FNM Plan-Rev 0";"Rev 0 Pricing",#N/A,FALSE,"FNM Plan-Rev 0"}</definedName>
    <definedName name="wrn.Rev._.0." hidden="1">{"Rev 0 Normal",#N/A,FALSE,"FNM Plan-Rev 0";"Rev 0 Pricing",#N/A,FALSE,"FNM Plan-Rev 0"}</definedName>
    <definedName name="wrn.Rev._.Alloc." localSheetId="2" hidden="1">{#N/A,#N/A,FALSE,"RRQ inputs ";#N/A,#N/A,FALSE,"FERC Rev @ PR";#N/A,#N/A,FALSE,"Distribution Revenue Allocation";#N/A,#N/A,FALSE,"Nonallocated Revenues";#N/A,#N/A,FALSE,"MC Revenues-03 sales, 96 MC's";#N/A,#N/A,FALSE,"FTA"}</definedName>
    <definedName name="wrn.Rev._.Alloc." localSheetId="3" hidden="1">{#N/A,#N/A,FALSE,"RRQ inputs ";#N/A,#N/A,FALSE,"FERC Rev @ PR";#N/A,#N/A,FALSE,"Distribution Revenue Allocation";#N/A,#N/A,FALSE,"Nonallocated Revenues";#N/A,#N/A,FALSE,"MC Revenues-03 sales, 96 MC's";#N/A,#N/A,FALSE,"FTA"}</definedName>
    <definedName name="wrn.Rev._.Alloc." localSheetId="4" hidden="1">{#N/A,#N/A,FALSE,"RRQ inputs ";#N/A,#N/A,FALSE,"FERC Rev @ PR";#N/A,#N/A,FALSE,"Distribution Revenue Allocation";#N/A,#N/A,FALSE,"Nonallocated Revenues";#N/A,#N/A,FALSE,"MC Revenues-03 sales, 96 MC's";#N/A,#N/A,FALSE,"FTA"}</definedName>
    <definedName name="wrn.Rev._.Alloc." localSheetId="5" hidden="1">{#N/A,#N/A,FALSE,"RRQ inputs ";#N/A,#N/A,FALSE,"FERC Rev @ PR";#N/A,#N/A,FALSE,"Distribution Revenue Allocation";#N/A,#N/A,FALSE,"Nonallocated Revenues";#N/A,#N/A,FALSE,"MC Revenues-03 sales, 96 MC's";#N/A,#N/A,FALSE,"FTA"}</definedName>
    <definedName name="wrn.Rev._.Alloc." localSheetId="7" hidden="1">{#N/A,#N/A,FALSE,"RRQ inputs ";#N/A,#N/A,FALSE,"FERC Rev @ PR";#N/A,#N/A,FALSE,"Distribution Revenue Allocation";#N/A,#N/A,FALSE,"Nonallocated Revenues";#N/A,#N/A,FALSE,"MC Revenues-03 sales, 96 MC's";#N/A,#N/A,FALSE,"FTA"}</definedName>
    <definedName name="wrn.Rev._.Alloc." localSheetId="8" hidden="1">{#N/A,#N/A,FALSE,"RRQ inputs ";#N/A,#N/A,FALSE,"FERC Rev @ PR";#N/A,#N/A,FALSE,"Distribution Revenue Allocation";#N/A,#N/A,FALSE,"Nonallocated Revenues";#N/A,#N/A,FALSE,"MC Revenues-03 sales, 96 MC's";#N/A,#N/A,FALSE,"FTA"}</definedName>
    <definedName name="wrn.Rev._.Alloc." localSheetId="12" hidden="1">{#N/A,#N/A,FALSE,"RRQ inputs ";#N/A,#N/A,FALSE,"FERC Rev @ PR";#N/A,#N/A,FALSE,"Distribution Revenue Allocation";#N/A,#N/A,FALSE,"Nonallocated Revenues";#N/A,#N/A,FALSE,"MC Revenues-03 sales, 96 MC's";#N/A,#N/A,FALSE,"FTA"}</definedName>
    <definedName name="wrn.Rev._.Alloc." localSheetId="13" hidden="1">{#N/A,#N/A,FALSE,"RRQ inputs ";#N/A,#N/A,FALSE,"FERC Rev @ PR";#N/A,#N/A,FALSE,"Distribution Revenue Allocation";#N/A,#N/A,FALSE,"Nonallocated Revenues";#N/A,#N/A,FALSE,"MC Revenues-03 sales, 96 MC's";#N/A,#N/A,FALSE,"FTA"}</definedName>
    <definedName name="wrn.Rev._.Alloc." localSheetId="9" hidden="1">{#N/A,#N/A,FALSE,"RRQ inputs ";#N/A,#N/A,FALSE,"FERC Rev @ PR";#N/A,#N/A,FALSE,"Distribution Revenue Allocation";#N/A,#N/A,FALSE,"Nonallocated Revenues";#N/A,#N/A,FALSE,"MC Revenues-03 sales, 96 MC's";#N/A,#N/A,FALSE,"FTA"}</definedName>
    <definedName name="wrn.Rev._.Alloc." localSheetId="10" hidden="1">{#N/A,#N/A,FALSE,"RRQ inputs ";#N/A,#N/A,FALSE,"FERC Rev @ PR";#N/A,#N/A,FALSE,"Distribution Revenue Allocation";#N/A,#N/A,FALSE,"Nonallocated Revenues";#N/A,#N/A,FALSE,"MC Revenues-03 sales, 96 MC's";#N/A,#N/A,FALSE,"FTA"}</definedName>
    <definedName name="wrn.Rev._.Alloc." localSheetId="11" hidden="1">{#N/A,#N/A,FALSE,"RRQ inputs ";#N/A,#N/A,FALSE,"FERC Rev @ PR";#N/A,#N/A,FALSE,"Distribution Revenue Allocation";#N/A,#N/A,FALSE,"Nonallocated Revenues";#N/A,#N/A,FALSE,"MC Revenues-03 sales, 96 MC's";#N/A,#N/A,FALSE,"FTA"}</definedName>
    <definedName name="wrn.Rev._.Alloc." localSheetId="14" hidden="1">{#N/A,#N/A,FALSE,"RRQ inputs ";#N/A,#N/A,FALSE,"FERC Rev @ PR";#N/A,#N/A,FALSE,"Distribution Revenue Allocation";#N/A,#N/A,FALSE,"Nonallocated Revenues";#N/A,#N/A,FALSE,"MC Revenues-03 sales, 96 MC's";#N/A,#N/A,FALSE,"FTA"}</definedName>
    <definedName name="wrn.Rev._.Alloc." localSheetId="15" hidden="1">{#N/A,#N/A,FALSE,"RRQ inputs ";#N/A,#N/A,FALSE,"FERC Rev @ PR";#N/A,#N/A,FALSE,"Distribution Revenue Allocation";#N/A,#N/A,FALSE,"Nonallocated Revenues";#N/A,#N/A,FALSE,"MC Revenues-03 sales, 96 MC's";#N/A,#N/A,FALSE,"FTA"}</definedName>
    <definedName name="wrn.Rev._.Alloc." localSheetId="16" hidden="1">{#N/A,#N/A,FALSE,"RRQ inputs ";#N/A,#N/A,FALSE,"FERC Rev @ PR";#N/A,#N/A,FALSE,"Distribution Revenue Allocation";#N/A,#N/A,FALSE,"Nonallocated Revenues";#N/A,#N/A,FALSE,"MC Revenues-03 sales, 96 MC's";#N/A,#N/A,FALSE,"FTA"}</definedName>
    <definedName name="wrn.Rev._.Alloc." localSheetId="17" hidden="1">{#N/A,#N/A,FALSE,"RRQ inputs ";#N/A,#N/A,FALSE,"FERC Rev @ PR";#N/A,#N/A,FALSE,"Distribution Revenue Allocation";#N/A,#N/A,FALSE,"Nonallocated Revenues";#N/A,#N/A,FALSE,"MC Revenues-03 sales, 96 MC's";#N/A,#N/A,FALSE,"FTA"}</definedName>
    <definedName name="wrn.Rev._.Alloc." localSheetId="18" hidden="1">{#N/A,#N/A,FALSE,"RRQ inputs ";#N/A,#N/A,FALSE,"FERC Rev @ PR";#N/A,#N/A,FALSE,"Distribution Revenue Allocation";#N/A,#N/A,FALSE,"Nonallocated Revenues";#N/A,#N/A,FALSE,"MC Revenues-03 sales, 96 MC's";#N/A,#N/A,FALSE,"FTA"}</definedName>
    <definedName name="wrn.Rev._.Alloc." localSheetId="19" hidden="1">{#N/A,#N/A,FALSE,"RRQ inputs ";#N/A,#N/A,FALSE,"FERC Rev @ PR";#N/A,#N/A,FALSE,"Distribution Revenue Allocation";#N/A,#N/A,FALSE,"Nonallocated Revenues";#N/A,#N/A,FALSE,"MC Revenues-03 sales, 96 MC's";#N/A,#N/A,FALSE,"FTA"}</definedName>
    <definedName name="wrn.Rev._.Alloc." hidden="1">{#N/A,#N/A,FALSE,"RRQ inputs ";#N/A,#N/A,FALSE,"FERC Rev @ PR";#N/A,#N/A,FALSE,"Distribution Revenue Allocation";#N/A,#N/A,FALSE,"Nonallocated Revenues";#N/A,#N/A,FALSE,"MC Revenues-03 sales, 96 MC's";#N/A,#N/A,FALSE,"FTA"}</definedName>
    <definedName name="wrn.schedules." localSheetId="2" hidden="1">{#N/A,#N/A,FALSE,"ND Rev at Pres Rates";#N/A,#N/A,FALSE,"Res - Unadj";#N/A,#N/A,FALSE,"Small L&amp;P";#N/A,#N/A,FALSE,"Medium L&amp;P";#N/A,#N/A,FALSE,"E-19";#N/A,#N/A,FALSE,"E-20";#N/A,#N/A,FALSE,"A-RTP";#N/A,#N/A,FALSE,"Strtlts &amp; Standby";#N/A,#N/A,FALSE,"AG";#N/A,#N/A,FALSE,"2001mixeduse"}</definedName>
    <definedName name="wrn.schedules." localSheetId="3" hidden="1">{#N/A,#N/A,FALSE,"ND Rev at Pres Rates";#N/A,#N/A,FALSE,"Res - Unadj";#N/A,#N/A,FALSE,"Small L&amp;P";#N/A,#N/A,FALSE,"Medium L&amp;P";#N/A,#N/A,FALSE,"E-19";#N/A,#N/A,FALSE,"E-20";#N/A,#N/A,FALSE,"A-RTP";#N/A,#N/A,FALSE,"Strtlts &amp; Standby";#N/A,#N/A,FALSE,"AG";#N/A,#N/A,FALSE,"2001mixeduse"}</definedName>
    <definedName name="wrn.schedules." localSheetId="4" hidden="1">{#N/A,#N/A,FALSE,"ND Rev at Pres Rates";#N/A,#N/A,FALSE,"Res - Unadj";#N/A,#N/A,FALSE,"Small L&amp;P";#N/A,#N/A,FALSE,"Medium L&amp;P";#N/A,#N/A,FALSE,"E-19";#N/A,#N/A,FALSE,"E-20";#N/A,#N/A,FALSE,"A-RTP";#N/A,#N/A,FALSE,"Strtlts &amp; Standby";#N/A,#N/A,FALSE,"AG";#N/A,#N/A,FALSE,"2001mixeduse"}</definedName>
    <definedName name="wrn.schedules." localSheetId="5" hidden="1">{#N/A,#N/A,FALSE,"ND Rev at Pres Rates";#N/A,#N/A,FALSE,"Res - Unadj";#N/A,#N/A,FALSE,"Small L&amp;P";#N/A,#N/A,FALSE,"Medium L&amp;P";#N/A,#N/A,FALSE,"E-19";#N/A,#N/A,FALSE,"E-20";#N/A,#N/A,FALSE,"A-RTP";#N/A,#N/A,FALSE,"Strtlts &amp; Standby";#N/A,#N/A,FALSE,"AG";#N/A,#N/A,FALSE,"2001mixeduse"}</definedName>
    <definedName name="wrn.schedules." localSheetId="7" hidden="1">{#N/A,#N/A,FALSE,"Res - Unadj";#N/A,#N/A,FALSE,"Small L&amp;P";#N/A,#N/A,FALSE,"Medium L&amp;P";#N/A,#N/A,FALSE,"E-19";#N/A,#N/A,FALSE,"E-20";#N/A,#N/A,FALSE,"A-RTP";#N/A,#N/A,FALSE,"Strtlts &amp; Standby";#N/A,#N/A,FALSE,"AG";#N/A,#N/A,FALSE,"2001mixeduse"}</definedName>
    <definedName name="wrn.schedules." localSheetId="8" hidden="1">{#N/A,#N/A,FALSE,"ND Rev at Pres Rates";#N/A,#N/A,FALSE,"Res - Unadj";#N/A,#N/A,FALSE,"Small L&amp;P";#N/A,#N/A,FALSE,"Medium L&amp;P";#N/A,#N/A,FALSE,"E-19";#N/A,#N/A,FALSE,"E-20";#N/A,#N/A,FALSE,"A-RTP";#N/A,#N/A,FALSE,"Strtlts &amp; Standby";#N/A,#N/A,FALSE,"AG";#N/A,#N/A,FALSE,"2001mixeduse"}</definedName>
    <definedName name="wrn.schedules." localSheetId="12" hidden="1">{#N/A,#N/A,FALSE,"ND Rev at Pres Rates";#N/A,#N/A,FALSE,"Res - Unadj";#N/A,#N/A,FALSE,"Small L&amp;P";#N/A,#N/A,FALSE,"Medium L&amp;P";#N/A,#N/A,FALSE,"E-19";#N/A,#N/A,FALSE,"E-20";#N/A,#N/A,FALSE,"A-RTP";#N/A,#N/A,FALSE,"Strtlts &amp; Standby";#N/A,#N/A,FALSE,"AG";#N/A,#N/A,FALSE,"2001mixeduse"}</definedName>
    <definedName name="wrn.schedules." localSheetId="13" hidden="1">{#N/A,#N/A,FALSE,"ND Rev at Pres Rates";#N/A,#N/A,FALSE,"Res - Unadj";#N/A,#N/A,FALSE,"Small L&amp;P";#N/A,#N/A,FALSE,"Medium L&amp;P";#N/A,#N/A,FALSE,"E-19";#N/A,#N/A,FALSE,"E-20";#N/A,#N/A,FALSE,"A-RTP";#N/A,#N/A,FALSE,"Strtlts &amp; Standby";#N/A,#N/A,FALSE,"AG";#N/A,#N/A,FALSE,"2001mixeduse"}</definedName>
    <definedName name="wrn.schedules." localSheetId="9" hidden="1">{#N/A,#N/A,FALSE,"ND Rev at Pres Rates";#N/A,#N/A,FALSE,"Res - Unadj";#N/A,#N/A,FALSE,"Small L&amp;P";#N/A,#N/A,FALSE,"Medium L&amp;P";#N/A,#N/A,FALSE,"E-19";#N/A,#N/A,FALSE,"E-20";#N/A,#N/A,FALSE,"A-RTP";#N/A,#N/A,FALSE,"Strtlts &amp; Standby";#N/A,#N/A,FALSE,"AG";#N/A,#N/A,FALSE,"2001mixeduse"}</definedName>
    <definedName name="wrn.schedules." localSheetId="10" hidden="1">{#N/A,#N/A,FALSE,"ND Rev at Pres Rates";#N/A,#N/A,FALSE,"Res - Unadj";#N/A,#N/A,FALSE,"Small L&amp;P";#N/A,#N/A,FALSE,"Medium L&amp;P";#N/A,#N/A,FALSE,"E-19";#N/A,#N/A,FALSE,"E-20";#N/A,#N/A,FALSE,"A-RTP";#N/A,#N/A,FALSE,"Strtlts &amp; Standby";#N/A,#N/A,FALSE,"AG";#N/A,#N/A,FALSE,"2001mixeduse"}</definedName>
    <definedName name="wrn.schedules." localSheetId="11" hidden="1">{#N/A,#N/A,FALSE,"ND Rev at Pres Rates";#N/A,#N/A,FALSE,"Res - Unadj";#N/A,#N/A,FALSE,"Small L&amp;P";#N/A,#N/A,FALSE,"Medium L&amp;P";#N/A,#N/A,FALSE,"E-19";#N/A,#N/A,FALSE,"E-20";#N/A,#N/A,FALSE,"A-RTP";#N/A,#N/A,FALSE,"Strtlts &amp; Standby";#N/A,#N/A,FALSE,"AG";#N/A,#N/A,FALSE,"2001mixeduse"}</definedName>
    <definedName name="wrn.schedules." localSheetId="14" hidden="1">{#N/A,#N/A,FALSE,"ND Rev at Pres Rates";#N/A,#N/A,FALSE,"Res - Unadj";#N/A,#N/A,FALSE,"Small L&amp;P";#N/A,#N/A,FALSE,"Medium L&amp;P";#N/A,#N/A,FALSE,"E-19";#N/A,#N/A,FALSE,"E-20";#N/A,#N/A,FALSE,"A-RTP";#N/A,#N/A,FALSE,"Strtlts &amp; Standby";#N/A,#N/A,FALSE,"AG";#N/A,#N/A,FALSE,"2001mixeduse"}</definedName>
    <definedName name="wrn.schedules." localSheetId="15" hidden="1">{#N/A,#N/A,FALSE,"ND Rev at Pres Rates";#N/A,#N/A,FALSE,"Res - Unadj";#N/A,#N/A,FALSE,"Small L&amp;P";#N/A,#N/A,FALSE,"Medium L&amp;P";#N/A,#N/A,FALSE,"E-19";#N/A,#N/A,FALSE,"E-20";#N/A,#N/A,FALSE,"A-RTP";#N/A,#N/A,FALSE,"Strtlts &amp; Standby";#N/A,#N/A,FALSE,"AG";#N/A,#N/A,FALSE,"2001mixeduse"}</definedName>
    <definedName name="wrn.schedules." localSheetId="16" hidden="1">{#N/A,#N/A,FALSE,"ND Rev at Pres Rates";#N/A,#N/A,FALSE,"Res - Unadj";#N/A,#N/A,FALSE,"Small L&amp;P";#N/A,#N/A,FALSE,"Medium L&amp;P";#N/A,#N/A,FALSE,"E-19";#N/A,#N/A,FALSE,"E-20";#N/A,#N/A,FALSE,"A-RTP";#N/A,#N/A,FALSE,"Strtlts &amp; Standby";#N/A,#N/A,FALSE,"AG";#N/A,#N/A,FALSE,"2001mixeduse"}</definedName>
    <definedName name="wrn.schedules." localSheetId="17" hidden="1">{#N/A,#N/A,FALSE,"ND Rev at Pres Rates";#N/A,#N/A,FALSE,"Res - Unadj";#N/A,#N/A,FALSE,"Small L&amp;P";#N/A,#N/A,FALSE,"Medium L&amp;P";#N/A,#N/A,FALSE,"E-19";#N/A,#N/A,FALSE,"E-20";#N/A,#N/A,FALSE,"A-RTP";#N/A,#N/A,FALSE,"Strtlts &amp; Standby";#N/A,#N/A,FALSE,"AG";#N/A,#N/A,FALSE,"2001mixeduse"}</definedName>
    <definedName name="wrn.schedules." localSheetId="18" hidden="1">{#N/A,#N/A,FALSE,"ND Rev at Pres Rates";#N/A,#N/A,FALSE,"Res - Unadj";#N/A,#N/A,FALSE,"Small L&amp;P";#N/A,#N/A,FALSE,"Medium L&amp;P";#N/A,#N/A,FALSE,"E-19";#N/A,#N/A,FALSE,"E-20";#N/A,#N/A,FALSE,"A-RTP";#N/A,#N/A,FALSE,"Strtlts &amp; Standby";#N/A,#N/A,FALSE,"AG";#N/A,#N/A,FALSE,"2001mixeduse"}</definedName>
    <definedName name="wrn.schedules." localSheetId="19" hidden="1">{#N/A,#N/A,FALSE,"ND Rev at Pres Rates";#N/A,#N/A,FALSE,"Res - Unadj";#N/A,#N/A,FALSE,"Small L&amp;P";#N/A,#N/A,FALSE,"Medium L&amp;P";#N/A,#N/A,FALSE,"E-19";#N/A,#N/A,FALSE,"E-20";#N/A,#N/A,FALSE,"A-RTP";#N/A,#N/A,FALSE,"Strtlts &amp; Standby";#N/A,#N/A,FALSE,"AG";#N/A,#N/A,FALSE,"2001mixeduse"}</definedName>
    <definedName name="wrn.schedules." hidden="1">{#N/A,#N/A,FALSE,"Res - Unadj";#N/A,#N/A,FALSE,"Small L&amp;P";#N/A,#N/A,FALSE,"Medium L&amp;P";#N/A,#N/A,FALSE,"E-19";#N/A,#N/A,FALSE,"E-20";#N/A,#N/A,FALSE,"A-RTP";#N/A,#N/A,FALSE,"Strtlts &amp; Standby";#N/A,#N/A,FALSE,"AG";#N/A,#N/A,FALSE,"2001mixeduse"}</definedName>
    <definedName name="wrn.sum1." localSheetId="7" hidden="1">{"Summary","1",FALSE,"Summary"}</definedName>
    <definedName name="wrn.sum1." hidden="1">{"Summary","1",FALSE,"Summary"}</definedName>
    <definedName name="wrn.Summary." localSheetId="2" hidden="1">{"Summary",#N/A,FALSE,"Summary"}</definedName>
    <definedName name="wrn.Summary." localSheetId="3" hidden="1">{"Summary",#N/A,FALSE,"Summary"}</definedName>
    <definedName name="wrn.Summary." localSheetId="4" hidden="1">{"Summary",#N/A,FALSE,"Summary"}</definedName>
    <definedName name="wrn.Summary." localSheetId="5" hidden="1">{"Summary",#N/A,FALSE,"Summary"}</definedName>
    <definedName name="wrn.Summary." localSheetId="7" hidden="1">{"Summary",#N/A,FALSE,"Summary"}</definedName>
    <definedName name="wrn.Summary." localSheetId="8" hidden="1">{"Summary",#N/A,FALSE,"Summary"}</definedName>
    <definedName name="wrn.Summary." localSheetId="12" hidden="1">{"Summary",#N/A,FALSE,"Summary"}</definedName>
    <definedName name="wrn.Summary." localSheetId="13" hidden="1">{"Summary",#N/A,FALSE,"Summary"}</definedName>
    <definedName name="wrn.Summary." localSheetId="9" hidden="1">{"Summary",#N/A,FALSE,"Summary"}</definedName>
    <definedName name="wrn.Summary." localSheetId="10" hidden="1">{"Summary",#N/A,FALSE,"Summary"}</definedName>
    <definedName name="wrn.Summary." localSheetId="11" hidden="1">{"Summary",#N/A,FALSE,"Summary"}</definedName>
    <definedName name="wrn.Summary." localSheetId="14" hidden="1">{"Summary",#N/A,FALSE,"Summary"}</definedName>
    <definedName name="wrn.Summary." localSheetId="15" hidden="1">{"Summary",#N/A,FALSE,"Summary"}</definedName>
    <definedName name="wrn.Summary." localSheetId="16" hidden="1">{"Summary",#N/A,FALSE,"Summary"}</definedName>
    <definedName name="wrn.Summary." localSheetId="17" hidden="1">{"Summary",#N/A,FALSE,"Summary"}</definedName>
    <definedName name="wrn.Summary." localSheetId="18" hidden="1">{"Summary",#N/A,FALSE,"Summary"}</definedName>
    <definedName name="wrn.Summary." localSheetId="19" hidden="1">{"Summary",#N/A,FALSE,"Summary"}</definedName>
    <definedName name="wrn.Summary." hidden="1">{"Summary",#N/A,FALSE,"Summary"}</definedName>
    <definedName name="wrn.workpaper2." localSheetId="2" hidden="1">{#N/A,#N/A,FALSE,"Inputs And Assumptions";#N/A,#N/A,FALSE,"Revenue Allocation";#N/A,#N/A,FALSE,"RSP Surch Allocations";#N/A,#N/A,FALSE,"Generation Calculations";#N/A,#N/A,FALSE,"Test Year 2001 Sales and Revs."}</definedName>
    <definedName name="wrn.workpaper2." localSheetId="3" hidden="1">{#N/A,#N/A,FALSE,"Inputs And Assumptions";#N/A,#N/A,FALSE,"Revenue Allocation";#N/A,#N/A,FALSE,"RSP Surch Allocations";#N/A,#N/A,FALSE,"Generation Calculations";#N/A,#N/A,FALSE,"Test Year 2001 Sales and Revs."}</definedName>
    <definedName name="wrn.workpaper2." localSheetId="4" hidden="1">{#N/A,#N/A,FALSE,"Inputs And Assumptions";#N/A,#N/A,FALSE,"Revenue Allocation";#N/A,#N/A,FALSE,"RSP Surch Allocations";#N/A,#N/A,FALSE,"Generation Calculations";#N/A,#N/A,FALSE,"Test Year 2001 Sales and Revs."}</definedName>
    <definedName name="wrn.workpaper2." localSheetId="5" hidden="1">{#N/A,#N/A,FALSE,"Inputs And Assumptions";#N/A,#N/A,FALSE,"Revenue Allocation";#N/A,#N/A,FALSE,"RSP Surch Allocations";#N/A,#N/A,FALSE,"Generation Calculations";#N/A,#N/A,FALSE,"Test Year 2001 Sales and Revs."}</definedName>
    <definedName name="wrn.workpaper2." localSheetId="7" hidden="1">{#N/A,#N/A,FALSE,"Inputs And Assumptions";#N/A,#N/A,FALSE,"Revenue Allocation";#N/A,#N/A,FALSE,"RSP Surch Allocations";#N/A,#N/A,FALSE,"Generation Calculations";#N/A,#N/A,FALSE,"Test Year 2001 Sales and Revs."}</definedName>
    <definedName name="wrn.workpaper2." localSheetId="8" hidden="1">{#N/A,#N/A,FALSE,"Inputs And Assumptions";#N/A,#N/A,FALSE,"Revenue Allocation";#N/A,#N/A,FALSE,"RSP Surch Allocations";#N/A,#N/A,FALSE,"Generation Calculations";#N/A,#N/A,FALSE,"Test Year 2001 Sales and Revs."}</definedName>
    <definedName name="wrn.workpaper2." localSheetId="12" hidden="1">{#N/A,#N/A,FALSE,"Inputs And Assumptions";#N/A,#N/A,FALSE,"Revenue Allocation";#N/A,#N/A,FALSE,"RSP Surch Allocations";#N/A,#N/A,FALSE,"Generation Calculations";#N/A,#N/A,FALSE,"Test Year 2001 Sales and Revs."}</definedName>
    <definedName name="wrn.workpaper2." localSheetId="13" hidden="1">{#N/A,#N/A,FALSE,"Inputs And Assumptions";#N/A,#N/A,FALSE,"Revenue Allocation";#N/A,#N/A,FALSE,"RSP Surch Allocations";#N/A,#N/A,FALSE,"Generation Calculations";#N/A,#N/A,FALSE,"Test Year 2001 Sales and Revs."}</definedName>
    <definedName name="wrn.workpaper2." localSheetId="9" hidden="1">{#N/A,#N/A,FALSE,"Inputs And Assumptions";#N/A,#N/A,FALSE,"Revenue Allocation";#N/A,#N/A,FALSE,"RSP Surch Allocations";#N/A,#N/A,FALSE,"Generation Calculations";#N/A,#N/A,FALSE,"Test Year 2001 Sales and Revs."}</definedName>
    <definedName name="wrn.workpaper2." localSheetId="10" hidden="1">{#N/A,#N/A,FALSE,"Inputs And Assumptions";#N/A,#N/A,FALSE,"Revenue Allocation";#N/A,#N/A,FALSE,"RSP Surch Allocations";#N/A,#N/A,FALSE,"Generation Calculations";#N/A,#N/A,FALSE,"Test Year 2001 Sales and Revs."}</definedName>
    <definedName name="wrn.workpaper2." localSheetId="11" hidden="1">{#N/A,#N/A,FALSE,"Inputs And Assumptions";#N/A,#N/A,FALSE,"Revenue Allocation";#N/A,#N/A,FALSE,"RSP Surch Allocations";#N/A,#N/A,FALSE,"Generation Calculations";#N/A,#N/A,FALSE,"Test Year 2001 Sales and Revs."}</definedName>
    <definedName name="wrn.workpaper2." localSheetId="14" hidden="1">{#N/A,#N/A,FALSE,"Inputs And Assumptions";#N/A,#N/A,FALSE,"Revenue Allocation";#N/A,#N/A,FALSE,"RSP Surch Allocations";#N/A,#N/A,FALSE,"Generation Calculations";#N/A,#N/A,FALSE,"Test Year 2001 Sales and Revs."}</definedName>
    <definedName name="wrn.workpaper2." localSheetId="15" hidden="1">{#N/A,#N/A,FALSE,"Inputs And Assumptions";#N/A,#N/A,FALSE,"Revenue Allocation";#N/A,#N/A,FALSE,"RSP Surch Allocations";#N/A,#N/A,FALSE,"Generation Calculations";#N/A,#N/A,FALSE,"Test Year 2001 Sales and Revs."}</definedName>
    <definedName name="wrn.workpaper2." localSheetId="16" hidden="1">{#N/A,#N/A,FALSE,"Inputs And Assumptions";#N/A,#N/A,FALSE,"Revenue Allocation";#N/A,#N/A,FALSE,"RSP Surch Allocations";#N/A,#N/A,FALSE,"Generation Calculations";#N/A,#N/A,FALSE,"Test Year 2001 Sales and Revs."}</definedName>
    <definedName name="wrn.workpaper2." localSheetId="17" hidden="1">{#N/A,#N/A,FALSE,"Inputs And Assumptions";#N/A,#N/A,FALSE,"Revenue Allocation";#N/A,#N/A,FALSE,"RSP Surch Allocations";#N/A,#N/A,FALSE,"Generation Calculations";#N/A,#N/A,FALSE,"Test Year 2001 Sales and Revs."}</definedName>
    <definedName name="wrn.workpaper2." localSheetId="18" hidden="1">{#N/A,#N/A,FALSE,"Inputs And Assumptions";#N/A,#N/A,FALSE,"Revenue Allocation";#N/A,#N/A,FALSE,"RSP Surch Allocations";#N/A,#N/A,FALSE,"Generation Calculations";#N/A,#N/A,FALSE,"Test Year 2001 Sales and Revs."}</definedName>
    <definedName name="wrn.workpaper2." localSheetId="19" hidden="1">{#N/A,#N/A,FALSE,"Inputs And Assumptions";#N/A,#N/A,FALSE,"Revenue Allocation";#N/A,#N/A,FALSE,"RSP Surch Allocations";#N/A,#N/A,FALSE,"Generation Calculations";#N/A,#N/A,FALSE,"Test Year 2001 Sales and Revs."}</definedName>
    <definedName name="wrn.workpaper2." hidden="1">{#N/A,#N/A,FALSE,"Inputs And Assumptions";#N/A,#N/A,FALSE,"Revenue Allocation";#N/A,#N/A,FALSE,"RSP Surch Allocations";#N/A,#N/A,FALSE,"Generation Calculations";#N/A,#N/A,FALSE,"Test Year 2001 Sales and Revs."}</definedName>
    <definedName name="wrn.workpapers." localSheetId="2" hidden="1">{#N/A,#N/A,FALSE,"Inputs And Assumptions";#N/A,#N/A,FALSE,"Revenue Allocation";#N/A,#N/A,FALSE,"RSP Surch Allocations";#N/A,#N/A,FALSE,"Generation Calculations";#N/A,#N/A,FALSE,"Test Year 2001 Sales and Revs."}</definedName>
    <definedName name="wrn.workpapers." localSheetId="3" hidden="1">{#N/A,#N/A,FALSE,"Inputs And Assumptions";#N/A,#N/A,FALSE,"Revenue Allocation";#N/A,#N/A,FALSE,"RSP Surch Allocations";#N/A,#N/A,FALSE,"Generation Calculations";#N/A,#N/A,FALSE,"Test Year 2001 Sales and Revs."}</definedName>
    <definedName name="wrn.workpapers." localSheetId="4" hidden="1">{#N/A,#N/A,FALSE,"Inputs And Assumptions";#N/A,#N/A,FALSE,"Revenue Allocation";#N/A,#N/A,FALSE,"RSP Surch Allocations";#N/A,#N/A,FALSE,"Generation Calculations";#N/A,#N/A,FALSE,"Test Year 2001 Sales and Revs."}</definedName>
    <definedName name="wrn.workpapers." localSheetId="5" hidden="1">{#N/A,#N/A,FALSE,"Inputs And Assumptions";#N/A,#N/A,FALSE,"Revenue Allocation";#N/A,#N/A,FALSE,"RSP Surch Allocations";#N/A,#N/A,FALSE,"Generation Calculations";#N/A,#N/A,FALSE,"Test Year 2001 Sales and Revs."}</definedName>
    <definedName name="wrn.workpapers." localSheetId="7" hidden="1">{#N/A,#N/A,FALSE,"Inputs And Assumptions";#N/A,#N/A,FALSE,"Revenue Allocation";#N/A,#N/A,FALSE,"RSP Surch Allocations";#N/A,#N/A,FALSE,"Generation Calculations";#N/A,#N/A,FALSE,"Test Year 2001 Sales and Revs."}</definedName>
    <definedName name="wrn.workpapers." localSheetId="8" hidden="1">{#N/A,#N/A,FALSE,"Inputs And Assumptions";#N/A,#N/A,FALSE,"Revenue Allocation";#N/A,#N/A,FALSE,"RSP Surch Allocations";#N/A,#N/A,FALSE,"Generation Calculations";#N/A,#N/A,FALSE,"Test Year 2001 Sales and Revs."}</definedName>
    <definedName name="wrn.workpapers." localSheetId="12" hidden="1">{#N/A,#N/A,FALSE,"Inputs And Assumptions";#N/A,#N/A,FALSE,"Revenue Allocation";#N/A,#N/A,FALSE,"RSP Surch Allocations";#N/A,#N/A,FALSE,"Generation Calculations";#N/A,#N/A,FALSE,"Test Year 2001 Sales and Revs."}</definedName>
    <definedName name="wrn.workpapers." localSheetId="13" hidden="1">{#N/A,#N/A,FALSE,"Inputs And Assumptions";#N/A,#N/A,FALSE,"Revenue Allocation";#N/A,#N/A,FALSE,"RSP Surch Allocations";#N/A,#N/A,FALSE,"Generation Calculations";#N/A,#N/A,FALSE,"Test Year 2001 Sales and Revs."}</definedName>
    <definedName name="wrn.workpapers." localSheetId="9" hidden="1">{#N/A,#N/A,FALSE,"Inputs And Assumptions";#N/A,#N/A,FALSE,"Revenue Allocation";#N/A,#N/A,FALSE,"RSP Surch Allocations";#N/A,#N/A,FALSE,"Generation Calculations";#N/A,#N/A,FALSE,"Test Year 2001 Sales and Revs."}</definedName>
    <definedName name="wrn.workpapers." localSheetId="10" hidden="1">{#N/A,#N/A,FALSE,"Inputs And Assumptions";#N/A,#N/A,FALSE,"Revenue Allocation";#N/A,#N/A,FALSE,"RSP Surch Allocations";#N/A,#N/A,FALSE,"Generation Calculations";#N/A,#N/A,FALSE,"Test Year 2001 Sales and Revs."}</definedName>
    <definedName name="wrn.workpapers." localSheetId="11" hidden="1">{#N/A,#N/A,FALSE,"Inputs And Assumptions";#N/A,#N/A,FALSE,"Revenue Allocation";#N/A,#N/A,FALSE,"RSP Surch Allocations";#N/A,#N/A,FALSE,"Generation Calculations";#N/A,#N/A,FALSE,"Test Year 2001 Sales and Revs."}</definedName>
    <definedName name="wrn.workpapers." localSheetId="14" hidden="1">{#N/A,#N/A,FALSE,"Inputs And Assumptions";#N/A,#N/A,FALSE,"Revenue Allocation";#N/A,#N/A,FALSE,"RSP Surch Allocations";#N/A,#N/A,FALSE,"Generation Calculations";#N/A,#N/A,FALSE,"Test Year 2001 Sales and Revs."}</definedName>
    <definedName name="wrn.workpapers." localSheetId="15" hidden="1">{#N/A,#N/A,FALSE,"Inputs And Assumptions";#N/A,#N/A,FALSE,"Revenue Allocation";#N/A,#N/A,FALSE,"RSP Surch Allocations";#N/A,#N/A,FALSE,"Generation Calculations";#N/A,#N/A,FALSE,"Test Year 2001 Sales and Revs."}</definedName>
    <definedName name="wrn.workpapers." localSheetId="16" hidden="1">{#N/A,#N/A,FALSE,"Inputs And Assumptions";#N/A,#N/A,FALSE,"Revenue Allocation";#N/A,#N/A,FALSE,"RSP Surch Allocations";#N/A,#N/A,FALSE,"Generation Calculations";#N/A,#N/A,FALSE,"Test Year 2001 Sales and Revs."}</definedName>
    <definedName name="wrn.workpapers." localSheetId="17" hidden="1">{#N/A,#N/A,FALSE,"Inputs And Assumptions";#N/A,#N/A,FALSE,"Revenue Allocation";#N/A,#N/A,FALSE,"RSP Surch Allocations";#N/A,#N/A,FALSE,"Generation Calculations";#N/A,#N/A,FALSE,"Test Year 2001 Sales and Revs."}</definedName>
    <definedName name="wrn.workpapers." localSheetId="18" hidden="1">{#N/A,#N/A,FALSE,"Inputs And Assumptions";#N/A,#N/A,FALSE,"Revenue Allocation";#N/A,#N/A,FALSE,"RSP Surch Allocations";#N/A,#N/A,FALSE,"Generation Calculations";#N/A,#N/A,FALSE,"Test Year 2001 Sales and Revs."}</definedName>
    <definedName name="wrn.workpapers." localSheetId="19" hidden="1">{#N/A,#N/A,FALSE,"Inputs And Assumptions";#N/A,#N/A,FALSE,"Revenue Allocation";#N/A,#N/A,FALSE,"RSP Surch Allocations";#N/A,#N/A,FALSE,"Generation Calculations";#N/A,#N/A,FALSE,"Test Year 2001 Sales and Revs."}</definedName>
    <definedName name="wrn.workpapers." hidden="1">{#N/A,#N/A,FALSE,"Inputs And Assumptions";#N/A,#N/A,FALSE,"Revenue Allocation";#N/A,#N/A,FALSE,"RSP Surch Allocations";#N/A,#N/A,FALSE,"Generation Calculations";#N/A,#N/A,FALSE,"Test Year 2001 Sales and Revs."}</definedName>
    <definedName name="wro.Cost._.Report." localSheetId="2" hidden="1">{#N/A,#N/A,FALSE,"Cost Report"}</definedName>
    <definedName name="wro.Cost._.Report." localSheetId="3" hidden="1">{#N/A,#N/A,FALSE,"Cost Report"}</definedName>
    <definedName name="wro.Cost._.Report." localSheetId="4" hidden="1">{#N/A,#N/A,FALSE,"Cost Report"}</definedName>
    <definedName name="wro.Cost._.Report." localSheetId="5" hidden="1">{#N/A,#N/A,FALSE,"Cost Report"}</definedName>
    <definedName name="wro.Cost._.Report." localSheetId="7" hidden="1">{#N/A,#N/A,FALSE,"Cost Report"}</definedName>
    <definedName name="wro.Cost._.Report." localSheetId="8" hidden="1">{#N/A,#N/A,FALSE,"Cost Report"}</definedName>
    <definedName name="wro.Cost._.Report." localSheetId="12" hidden="1">{#N/A,#N/A,FALSE,"Cost Report"}</definedName>
    <definedName name="wro.Cost._.Report." localSheetId="13" hidden="1">{#N/A,#N/A,FALSE,"Cost Report"}</definedName>
    <definedName name="wro.Cost._.Report." localSheetId="9" hidden="1">{#N/A,#N/A,FALSE,"Cost Report"}</definedName>
    <definedName name="wro.Cost._.Report." localSheetId="10" hidden="1">{#N/A,#N/A,FALSE,"Cost Report"}</definedName>
    <definedName name="wro.Cost._.Report." localSheetId="11" hidden="1">{#N/A,#N/A,FALSE,"Cost Report"}</definedName>
    <definedName name="wro.Cost._.Report." localSheetId="14" hidden="1">{#N/A,#N/A,FALSE,"Cost Report"}</definedName>
    <definedName name="wro.Cost._.Report." localSheetId="15" hidden="1">{#N/A,#N/A,FALSE,"Cost Report"}</definedName>
    <definedName name="wro.Cost._.Report." localSheetId="16" hidden="1">{#N/A,#N/A,FALSE,"Cost Report"}</definedName>
    <definedName name="wro.Cost._.Report." localSheetId="17" hidden="1">{#N/A,#N/A,FALSE,"Cost Report"}</definedName>
    <definedName name="wro.Cost._.Report." localSheetId="18" hidden="1">{#N/A,#N/A,FALSE,"Cost Report"}</definedName>
    <definedName name="wro.Cost._.Report." localSheetId="19" hidden="1">{#N/A,#N/A,FALSE,"Cost Report"}</definedName>
    <definedName name="wro.Cost._.Report." hidden="1">{#N/A,#N/A,FALSE,"Cost Report"}</definedName>
    <definedName name="x" localSheetId="2" hidden="1">{#N/A,#N/A,FALSE,"CTC Summary - EOY";#N/A,#N/A,FALSE,"CTC Summary - Wtavg"}</definedName>
    <definedName name="x" localSheetId="3" hidden="1">{#N/A,#N/A,FALSE,"CTC Summary - EOY";#N/A,#N/A,FALSE,"CTC Summary - Wtavg"}</definedName>
    <definedName name="x" localSheetId="4" hidden="1">{#N/A,#N/A,FALSE,"CTC Summary - EOY";#N/A,#N/A,FALSE,"CTC Summary - Wtavg"}</definedName>
    <definedName name="x" localSheetId="5" hidden="1">{#N/A,#N/A,FALSE,"CTC Summary - EOY";#N/A,#N/A,FALSE,"CTC Summary - Wtavg"}</definedName>
    <definedName name="x" localSheetId="7" hidden="1">{#N/A,#N/A,FALSE,"Aging Summary";#N/A,#N/A,FALSE,"Ratio Analysis";#N/A,#N/A,FALSE,"Test 120 Day Accts";#N/A,#N/A,FALSE,"Tickmarks"}</definedName>
    <definedName name="x" localSheetId="8" hidden="1">{#N/A,#N/A,FALSE,"CTC Summary - EOY";#N/A,#N/A,FALSE,"CTC Summary - Wtavg"}</definedName>
    <definedName name="x" localSheetId="12" hidden="1">{#N/A,#N/A,FALSE,"CTC Summary - EOY";#N/A,#N/A,FALSE,"CTC Summary - Wtavg"}</definedName>
    <definedName name="x" localSheetId="13" hidden="1">{#N/A,#N/A,FALSE,"CTC Summary - EOY";#N/A,#N/A,FALSE,"CTC Summary - Wtavg"}</definedName>
    <definedName name="x" localSheetId="9" hidden="1">{#N/A,#N/A,FALSE,"CTC Summary - EOY";#N/A,#N/A,FALSE,"CTC Summary - Wtavg"}</definedName>
    <definedName name="x" localSheetId="10" hidden="1">{#N/A,#N/A,FALSE,"CTC Summary - EOY";#N/A,#N/A,FALSE,"CTC Summary - Wtavg"}</definedName>
    <definedName name="x" localSheetId="11" hidden="1">{#N/A,#N/A,FALSE,"CTC Summary - EOY";#N/A,#N/A,FALSE,"CTC Summary - Wtavg"}</definedName>
    <definedName name="x" localSheetId="14" hidden="1">{#N/A,#N/A,FALSE,"CTC Summary - EOY";#N/A,#N/A,FALSE,"CTC Summary - Wtavg"}</definedName>
    <definedName name="x" localSheetId="15" hidden="1">{#N/A,#N/A,FALSE,"CTC Summary - EOY";#N/A,#N/A,FALSE,"CTC Summary - Wtavg"}</definedName>
    <definedName name="x" localSheetId="16" hidden="1">{#N/A,#N/A,FALSE,"CTC Summary - EOY";#N/A,#N/A,FALSE,"CTC Summary - Wtavg"}</definedName>
    <definedName name="x" localSheetId="17" hidden="1">{#N/A,#N/A,FALSE,"CTC Summary - EOY";#N/A,#N/A,FALSE,"CTC Summary - Wtavg"}</definedName>
    <definedName name="x" localSheetId="18" hidden="1">{#N/A,#N/A,FALSE,"CTC Summary - EOY";#N/A,#N/A,FALSE,"CTC Summary - Wtavg"}</definedName>
    <definedName name="x" localSheetId="19" hidden="1">{#N/A,#N/A,FALSE,"CTC Summary - EOY";#N/A,#N/A,FALSE,"CTC Summary - Wtavg"}</definedName>
    <definedName name="x" hidden="1">{#N/A,#N/A,FALSE,"Aging Summary";#N/A,#N/A,FALSE,"Ratio Analysis";#N/A,#N/A,FALSE,"Test 120 Day Accts";#N/A,#N/A,FALSE,"Tickmarks"}</definedName>
    <definedName name="xb" localSheetId="2"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b" localSheetId="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b" localSheetId="4"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b" localSheetId="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b" localSheetId="7"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b" localSheetId="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b" localSheetId="12"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b" localSheetId="1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b" localSheetId="9"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b" localSheetId="1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b" localSheetId="11"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b" localSheetId="14"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b" localSheetId="1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b" localSheetId="16"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b" localSheetId="17"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b" localSheetId="1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b" localSheetId="19"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b"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Classifications";#N/A,#N/A,TRUE,"GSM Common";#N/A,#N/A,TRUE,"Burney";#N/A,#N/A,TRUE,"Central Coast";#N/A,#N/A,TRUE,"De Anza";#N/A,#N/A,TRUE,"Diablo";#N/A,#N/A,TRUE,"East Bay";#N/A,#N/A,TRUE,"Fresno";#N/A,#N/A,TRUE,"Hinkley";#N/A,#N/A,TRUE,"Kern";#N/A,#N/A,TRUE,"Kettleman";#N/A,#N/A,TRUE,"Los Medanos";#N/A,#N/A,TRUE,"McDonald Island";#N/A,#N/A,TRUE,"Meridian-Orland";#N/A,#N/A,TRUE,"Milpitas-Hollister";#N/A,#N/A,TRUE,"Mission";#N/A,#N/A,TRUE,"North Bay";#N/A,#N/A,TRUE,"North Coast";#N/A,#N/A,TRUE,"North Valley";#N/A,#N/A,TRUE,"Peninsula";#N/A,#N/A,TRUE,"Rio Vista";#N/A,#N/A,TRUE,"Sacramento";#N/A,#N/A,TRUE,"San Francisco";#N/A,#N/A,TRUE,"San Jose";#N/A,#N/A,TRUE,"Sierra";#N/A,#N/A,TRUE,"Stockton";#N/A,#N/A,TRUE,"Topock";#N/A,#N/A,TRUE,"Tracy";#N/A,#N/A,TRUE,"Willows";#N/A,#N/A,TRUE,"Yosemite";#N/A,#N/A,TRUE,"Non-GSM"}</definedName>
    <definedName name="xc" localSheetId="2"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c" localSheetId="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c" localSheetId="4"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c" localSheetId="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c" localSheetId="7"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c" localSheetId="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c" localSheetId="12"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c" localSheetId="1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c" localSheetId="9"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c" localSheetId="1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c" localSheetId="11"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c" localSheetId="14"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c" localSheetId="1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c" localSheetId="16"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c" localSheetId="17"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c" localSheetId="1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c" localSheetId="19"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c"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d" localSheetId="2"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d" localSheetId="3"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d" localSheetId="4"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d" localSheetId="5"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d" localSheetId="7"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d" localSheetId="8"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d" localSheetId="12"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d" localSheetId="13"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d" localSheetId="9"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d" localSheetId="10"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d" localSheetId="11"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d" localSheetId="14"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d" localSheetId="15"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d" localSheetId="16"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d" localSheetId="17"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d" localSheetId="18"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d" localSheetId="19"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d"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2"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3"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4"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5"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7"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8"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12"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13"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9"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10"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11"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14"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15"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16"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17"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18"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localSheetId="19"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e" hidden="1">{#N/A,#N/A,TRUE,"Title Page";#N/A,#N/A,TRUE,"Table of Contents";#N/A,#N/A,TRUE,"Guidelines 1";#N/A,#N/A,TRUE,"Guidelines 2";#N/A,#N/A,TRUE,"Central Coast";#N/A,#N/A,TRUE,"De Anza";#N/A,#N/A,TRUE,"Diablo";#N/A,#N/A,TRUE,"East Bay";#N/A,#N/A,TRUE,"Fresno";#N/A,#N/A,TRUE,"Kern";#N/A,#N/A,TRUE,"Mission";#N/A,#N/A,TRUE,"North Bay";#N/A,#N/A,TRUE,"North Coast";#N/A,#N/A,TRUE,"North Valley";#N/A,#N/A,TRUE,"Peninsula";#N/A,#N/A,TRUE,"Sacramento";#N/A,#N/A,TRUE,"San Francisco";#N/A,#N/A,TRUE,"San Jose";#N/A,#N/A,TRUE,"Sierra";#N/A,#N/A,TRUE,"Stockton";#N/A,#N/A,TRUE,"Yosemite"}</definedName>
    <definedName name="xf" localSheetId="2"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f" localSheetId="3"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f" localSheetId="4"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f" localSheetId="5"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f" localSheetId="7"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f" localSheetId="8"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f" localSheetId="12"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f" localSheetId="13"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f" localSheetId="9"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f" localSheetId="10"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f" localSheetId="11"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f" localSheetId="14"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f" localSheetId="15"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f" localSheetId="16"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f" localSheetId="17"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f" localSheetId="18"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f" localSheetId="19"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f" hidden="1">{#N/A,#N/A,TRUE,"Guidelines 1";#N/A,#N/A,TRUE,"Table of Contents";#N/A,#N/A,TRUE,"Title Page";#N/A,#N/A,TRUE,"Guidelines 2";#N/A,#N/A,TRUE,"SAP Help";#N/A,#N/A,TRUE,"PCC Activity Types (GSM)";#N/A,#N/A,TRUE,"PCC Activity Types (non-GSM)";#N/A,#N/A,TRUE,"Bus Areas, MWC's, &amp; Plan Orders";#N/A,#N/A,TRUE,"Receiver Cost Centers";#N/A,#N/A,TRUE,"Responsible Cost Centers";#N/A,#N/A,TRUE,"FERC Regulatory Accounts";#N/A,#N/A,TRUE,"Counties";#N/A,#N/A,TRUE,"Cost Elements";#N/A,#N/A,TRUE,"Asset Classifications"}</definedName>
    <definedName name="xg" localSheetId="2"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g" localSheetId="3"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g" localSheetId="4"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g" localSheetId="5"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g" localSheetId="7"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g" localSheetId="8"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g" localSheetId="12"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g" localSheetId="13"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g" localSheetId="9"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g" localSheetId="10"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g" localSheetId="11"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g" localSheetId="14"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g" localSheetId="15"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g" localSheetId="16"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g" localSheetId="17"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g" localSheetId="18"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g" localSheetId="19"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g" hidden="1">{#N/A,#N/A,TRUE,"Title Page";#N/A,#N/A,TRUE,"Table of Contents";#N/A,#N/A,TRUE,"Guidelines 1";#N/A,#N/A,TRUE,"Guidelines 2";#N/A,#N/A,TRUE,"SAP Help";#N/A,#N/A,TRUE,"PCC Activity Types (GSM)";#N/A,#N/A,TRUE,"PCC Activity Types (non-GSM)";#N/A,#N/A,TRUE,"Cost Elements";#N/A,#N/A,TRUE,"GSM Common";#N/A,#N/A,TRUE,"Burney";#N/A,#N/A,TRUE,"Hinkley";#N/A,#N/A,TRUE,"Kettleman";#N/A,#N/A,TRUE,"Los Medanos";#N/A,#N/A,TRUE,"McDonald Island";#N/A,#N/A,TRUE,"Meridian-Orland";#N/A,#N/A,TRUE,"Milpitas-Hollister";#N/A,#N/A,TRUE,"Rio Vista";#N/A,#N/A,TRUE,"Topock";#N/A,#N/A,TRUE,"Tracy";#N/A,#N/A,TRUE,"Willows";#N/A,#N/A,TRUE,"Non-GSM"}</definedName>
    <definedName name="xh" localSheetId="7"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xh" hidden="1">{"spreadsheet1-8","1",FALSE,"Scenarios 1-8";"spreadsheet1-8","2",FALSE,"Scenarios 1-8";"spreadsheet1-8","3",FALSE,"Scenarios 1-8";"spreadsheet1-8","4",FALSE,"Scenarios 1-8";"spreadsheet1-8","5",FALSE,"Scenarios 1-8";"spreadsheet1-8","6",FALSE,"Scenarios 1-8";"spreadsheet1-8","7",FALSE,"Scenarios 1-8";"spreadsheet1-8","8",FALSE,"Scenarios 1-8"}</definedName>
    <definedName name="xi" localSheetId="7"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i" hidden="1">{"Spreadsheet9-16","9",FALSE,"Scenarios 9-16";"Spreadsheet9-16","10",FALSE,"Scenarios 9-16";"Spreadsheet9-16","11",FALSE,"Scenarios 9-16";"Spreadsheet9-16","12",FALSE,"Scenarios 9-16";"Spreadsheet9-16","13",FALSE,"Scenarios 9-16";"Spreadsheet9-16","14",FALSE,"Scenarios 9-16";"Spreadsheet9-16","15",FALSE,"Scenarios 9-16";"Spreadsheet9-16","16",FALSE,"Scenarios 9-16"}</definedName>
    <definedName name="xj" localSheetId="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j" localSheetId="3"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j" localSheetId="4"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j" localSheetId="5"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j" localSheetId="7"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j" localSheetId="8"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j" localSheetId="12"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j" localSheetId="13"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j" localSheetId="9"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j" localSheetId="10"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j" localSheetId="11"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j" localSheetId="14"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j" localSheetId="15"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j" localSheetId="16"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j" localSheetId="17"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j" localSheetId="18"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j" localSheetId="19"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j" hidden="1">{#N/A,#N/A,FALSE,"Assumptions";#N/A,#N/A,FALSE,"RRQ inputs and toggles";#N/A,#N/A,FALSE,"Revenue Allocation Results";#N/A,#N/A,FALSE,"Table2";#N/A,#N/A,FALSE,"Distribution Revenue Allocation";#N/A,#N/A,FALSE,"FERC Rev @ PR";#N/A,#N/A,FALSE,"Public Purpose Program Allocate";#N/A,#N/A,FALSE,"CTC";#N/A,#N/A,FALSE,"UCS";#N/A,#N/A,FALSE,"Nuclear Decommissioning";#N/A,#N/A,FALSE,"FTA";#N/A,#N/A,FALSE,"RRB";#N/A,#N/A,FALSE,"Nonallocated Revenues";#N/A,#N/A,FALSE,"MC Revenues-01 sales, 96 MC's"}</definedName>
    <definedName name="xk" localSheetId="2" hidden="1">{#N/A,#N/A,FALSE,"Res - Unadj";#N/A,#N/A,FALSE,"Small L&amp;P";#N/A,#N/A,FALSE,"Medium L&amp;P";#N/A,#N/A,FALSE,"E-19";#N/A,#N/A,FALSE,"E-20";#N/A,#N/A,FALSE,"A-RTP";#N/A,#N/A,FALSE,"Strtlts &amp; Standby";#N/A,#N/A,FALSE,"AG";#N/A,#N/A,FALSE,"2001mixeduse"}</definedName>
    <definedName name="xk" localSheetId="3" hidden="1">{#N/A,#N/A,FALSE,"Res - Unadj";#N/A,#N/A,FALSE,"Small L&amp;P";#N/A,#N/A,FALSE,"Medium L&amp;P";#N/A,#N/A,FALSE,"E-19";#N/A,#N/A,FALSE,"E-20";#N/A,#N/A,FALSE,"A-RTP";#N/A,#N/A,FALSE,"Strtlts &amp; Standby";#N/A,#N/A,FALSE,"AG";#N/A,#N/A,FALSE,"2001mixeduse"}</definedName>
    <definedName name="xk" localSheetId="4" hidden="1">{#N/A,#N/A,FALSE,"Res - Unadj";#N/A,#N/A,FALSE,"Small L&amp;P";#N/A,#N/A,FALSE,"Medium L&amp;P";#N/A,#N/A,FALSE,"E-19";#N/A,#N/A,FALSE,"E-20";#N/A,#N/A,FALSE,"A-RTP";#N/A,#N/A,FALSE,"Strtlts &amp; Standby";#N/A,#N/A,FALSE,"AG";#N/A,#N/A,FALSE,"2001mixeduse"}</definedName>
    <definedName name="xk" localSheetId="5" hidden="1">{#N/A,#N/A,FALSE,"Res - Unadj";#N/A,#N/A,FALSE,"Small L&amp;P";#N/A,#N/A,FALSE,"Medium L&amp;P";#N/A,#N/A,FALSE,"E-19";#N/A,#N/A,FALSE,"E-20";#N/A,#N/A,FALSE,"A-RTP";#N/A,#N/A,FALSE,"Strtlts &amp; Standby";#N/A,#N/A,FALSE,"AG";#N/A,#N/A,FALSE,"2001mixeduse"}</definedName>
    <definedName name="xk" localSheetId="7" hidden="1">{#N/A,#N/A,FALSE,"Res - Unadj";#N/A,#N/A,FALSE,"Small L&amp;P";#N/A,#N/A,FALSE,"Medium L&amp;P";#N/A,#N/A,FALSE,"E-19";#N/A,#N/A,FALSE,"E-20";#N/A,#N/A,FALSE,"A-RTP";#N/A,#N/A,FALSE,"Strtlts &amp; Standby";#N/A,#N/A,FALSE,"AG";#N/A,#N/A,FALSE,"2001mixeduse"}</definedName>
    <definedName name="xk" localSheetId="8" hidden="1">{#N/A,#N/A,FALSE,"Res - Unadj";#N/A,#N/A,FALSE,"Small L&amp;P";#N/A,#N/A,FALSE,"Medium L&amp;P";#N/A,#N/A,FALSE,"E-19";#N/A,#N/A,FALSE,"E-20";#N/A,#N/A,FALSE,"A-RTP";#N/A,#N/A,FALSE,"Strtlts &amp; Standby";#N/A,#N/A,FALSE,"AG";#N/A,#N/A,FALSE,"2001mixeduse"}</definedName>
    <definedName name="xk" localSheetId="12" hidden="1">{#N/A,#N/A,FALSE,"Res - Unadj";#N/A,#N/A,FALSE,"Small L&amp;P";#N/A,#N/A,FALSE,"Medium L&amp;P";#N/A,#N/A,FALSE,"E-19";#N/A,#N/A,FALSE,"E-20";#N/A,#N/A,FALSE,"A-RTP";#N/A,#N/A,FALSE,"Strtlts &amp; Standby";#N/A,#N/A,FALSE,"AG";#N/A,#N/A,FALSE,"2001mixeduse"}</definedName>
    <definedName name="xk" localSheetId="13" hidden="1">{#N/A,#N/A,FALSE,"Res - Unadj";#N/A,#N/A,FALSE,"Small L&amp;P";#N/A,#N/A,FALSE,"Medium L&amp;P";#N/A,#N/A,FALSE,"E-19";#N/A,#N/A,FALSE,"E-20";#N/A,#N/A,FALSE,"A-RTP";#N/A,#N/A,FALSE,"Strtlts &amp; Standby";#N/A,#N/A,FALSE,"AG";#N/A,#N/A,FALSE,"2001mixeduse"}</definedName>
    <definedName name="xk" localSheetId="9" hidden="1">{#N/A,#N/A,FALSE,"Res - Unadj";#N/A,#N/A,FALSE,"Small L&amp;P";#N/A,#N/A,FALSE,"Medium L&amp;P";#N/A,#N/A,FALSE,"E-19";#N/A,#N/A,FALSE,"E-20";#N/A,#N/A,FALSE,"A-RTP";#N/A,#N/A,FALSE,"Strtlts &amp; Standby";#N/A,#N/A,FALSE,"AG";#N/A,#N/A,FALSE,"2001mixeduse"}</definedName>
    <definedName name="xk" localSheetId="10" hidden="1">{#N/A,#N/A,FALSE,"Res - Unadj";#N/A,#N/A,FALSE,"Small L&amp;P";#N/A,#N/A,FALSE,"Medium L&amp;P";#N/A,#N/A,FALSE,"E-19";#N/A,#N/A,FALSE,"E-20";#N/A,#N/A,FALSE,"A-RTP";#N/A,#N/A,FALSE,"Strtlts &amp; Standby";#N/A,#N/A,FALSE,"AG";#N/A,#N/A,FALSE,"2001mixeduse"}</definedName>
    <definedName name="xk" localSheetId="11" hidden="1">{#N/A,#N/A,FALSE,"Res - Unadj";#N/A,#N/A,FALSE,"Small L&amp;P";#N/A,#N/A,FALSE,"Medium L&amp;P";#N/A,#N/A,FALSE,"E-19";#N/A,#N/A,FALSE,"E-20";#N/A,#N/A,FALSE,"A-RTP";#N/A,#N/A,FALSE,"Strtlts &amp; Standby";#N/A,#N/A,FALSE,"AG";#N/A,#N/A,FALSE,"2001mixeduse"}</definedName>
    <definedName name="xk" localSheetId="14" hidden="1">{#N/A,#N/A,FALSE,"Res - Unadj";#N/A,#N/A,FALSE,"Small L&amp;P";#N/A,#N/A,FALSE,"Medium L&amp;P";#N/A,#N/A,FALSE,"E-19";#N/A,#N/A,FALSE,"E-20";#N/A,#N/A,FALSE,"A-RTP";#N/A,#N/A,FALSE,"Strtlts &amp; Standby";#N/A,#N/A,FALSE,"AG";#N/A,#N/A,FALSE,"2001mixeduse"}</definedName>
    <definedName name="xk" localSheetId="15" hidden="1">{#N/A,#N/A,FALSE,"Res - Unadj";#N/A,#N/A,FALSE,"Small L&amp;P";#N/A,#N/A,FALSE,"Medium L&amp;P";#N/A,#N/A,FALSE,"E-19";#N/A,#N/A,FALSE,"E-20";#N/A,#N/A,FALSE,"A-RTP";#N/A,#N/A,FALSE,"Strtlts &amp; Standby";#N/A,#N/A,FALSE,"AG";#N/A,#N/A,FALSE,"2001mixeduse"}</definedName>
    <definedName name="xk" localSheetId="16" hidden="1">{#N/A,#N/A,FALSE,"Res - Unadj";#N/A,#N/A,FALSE,"Small L&amp;P";#N/A,#N/A,FALSE,"Medium L&amp;P";#N/A,#N/A,FALSE,"E-19";#N/A,#N/A,FALSE,"E-20";#N/A,#N/A,FALSE,"A-RTP";#N/A,#N/A,FALSE,"Strtlts &amp; Standby";#N/A,#N/A,FALSE,"AG";#N/A,#N/A,FALSE,"2001mixeduse"}</definedName>
    <definedName name="xk" localSheetId="17" hidden="1">{#N/A,#N/A,FALSE,"Res - Unadj";#N/A,#N/A,FALSE,"Small L&amp;P";#N/A,#N/A,FALSE,"Medium L&amp;P";#N/A,#N/A,FALSE,"E-19";#N/A,#N/A,FALSE,"E-20";#N/A,#N/A,FALSE,"A-RTP";#N/A,#N/A,FALSE,"Strtlts &amp; Standby";#N/A,#N/A,FALSE,"AG";#N/A,#N/A,FALSE,"2001mixeduse"}</definedName>
    <definedName name="xk" localSheetId="18" hidden="1">{#N/A,#N/A,FALSE,"Res - Unadj";#N/A,#N/A,FALSE,"Small L&amp;P";#N/A,#N/A,FALSE,"Medium L&amp;P";#N/A,#N/A,FALSE,"E-19";#N/A,#N/A,FALSE,"E-20";#N/A,#N/A,FALSE,"A-RTP";#N/A,#N/A,FALSE,"Strtlts &amp; Standby";#N/A,#N/A,FALSE,"AG";#N/A,#N/A,FALSE,"2001mixeduse"}</definedName>
    <definedName name="xk" localSheetId="19" hidden="1">{#N/A,#N/A,FALSE,"Res - Unadj";#N/A,#N/A,FALSE,"Small L&amp;P";#N/A,#N/A,FALSE,"Medium L&amp;P";#N/A,#N/A,FALSE,"E-19";#N/A,#N/A,FALSE,"E-20";#N/A,#N/A,FALSE,"A-RTP";#N/A,#N/A,FALSE,"Strtlts &amp; Standby";#N/A,#N/A,FALSE,"AG";#N/A,#N/A,FALSE,"2001mixeduse"}</definedName>
    <definedName name="xk" hidden="1">{#N/A,#N/A,FALSE,"Res - Unadj";#N/A,#N/A,FALSE,"Small L&amp;P";#N/A,#N/A,FALSE,"Medium L&amp;P";#N/A,#N/A,FALSE,"E-19";#N/A,#N/A,FALSE,"E-20";#N/A,#N/A,FALSE,"A-RTP";#N/A,#N/A,FALSE,"Strtlts &amp; Standby";#N/A,#N/A,FALSE,"AG";#N/A,#N/A,FALSE,"2001mixeduse"}</definedName>
    <definedName name="xl" localSheetId="7" hidden="1">{"Summary","1",FALSE,"Summary"}</definedName>
    <definedName name="xl" hidden="1">{"Summary","1",FALSE,"Summary"}</definedName>
    <definedName name="xm" localSheetId="2"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m" localSheetId="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m" localSheetId="4"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m" localSheetId="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m" localSheetId="7"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m" localSheetId="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m" localSheetId="12"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m" localSheetId="1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m" localSheetId="9"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m" localSheetId="1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m" localSheetId="11"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m" localSheetId="14"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m" localSheetId="1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m" localSheetId="16"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m" localSheetId="17"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m" localSheetId="1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m" localSheetId="19"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m"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 localSheetId="7" hidden="1">{"PI_Data",#N/A,TRUE,"P&amp;I Data"}</definedName>
    <definedName name="xx" hidden="1">{"PI_Data",#N/A,TRUE,"P&amp;I Data"}</definedName>
    <definedName name="xxx" localSheetId="2"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localSheetId="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localSheetId="4"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localSheetId="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localSheetId="7"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localSheetId="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localSheetId="12"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localSheetId="13"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localSheetId="9"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localSheetId="10"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localSheetId="11"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localSheetId="14"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localSheetId="15"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localSheetId="16"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localSheetId="17"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localSheetId="18"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localSheetId="19"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 hidden="1">{#N/A,#N/A,TRUE,"Title Page";#N/A,#N/A,TRUE,"Table of Contents";#N/A,#N/A,TRUE,"Guidelines 1";#N/A,#N/A,TRUE,"Guidelines 2";#N/A,#N/A,TRUE,"SAP Help";#N/A,#N/A,TRUE,"PCC Activity Types (GSM)";#N/A,#N/A,TRUE,"PCC Activity Types (non-GSM)";#N/A,#N/A,TRUE,"Bus Areas, MWC's, &amp; Plan Orders";#N/A,#N/A,TRUE,"Receiver Cost Centers";#N/A,#N/A,TRUE,"Responsible Cost Centers";#N/A,#N/A,TRUE,"FERC Regulatory Accounts";#N/A,#N/A,TRUE,"Counties"}</definedName>
    <definedName name="xxxxxxx" localSheetId="2" hidden="1">{#N/A,#N/A,FALSE,"Sum6 (1)"}</definedName>
    <definedName name="xxxxxxx" localSheetId="3" hidden="1">{#N/A,#N/A,FALSE,"Sum6 (1)"}</definedName>
    <definedName name="xxxxxxx" localSheetId="4" hidden="1">{#N/A,#N/A,FALSE,"Sum6 (1)"}</definedName>
    <definedName name="xxxxxxx" localSheetId="5" hidden="1">{#N/A,#N/A,FALSE,"Sum6 (1)"}</definedName>
    <definedName name="xxxxxxx" localSheetId="7" hidden="1">{#N/A,#N/A,FALSE,"Sum6 (1)"}</definedName>
    <definedName name="xxxxxxx" localSheetId="8" hidden="1">{#N/A,#N/A,FALSE,"Sum6 (1)"}</definedName>
    <definedName name="xxxxxxx" localSheetId="12" hidden="1">{#N/A,#N/A,FALSE,"Sum6 (1)"}</definedName>
    <definedName name="xxxxxxx" localSheetId="13" hidden="1">{#N/A,#N/A,FALSE,"Sum6 (1)"}</definedName>
    <definedName name="xxxxxxx" localSheetId="9" hidden="1">{#N/A,#N/A,FALSE,"Sum6 (1)"}</definedName>
    <definedName name="xxxxxxx" localSheetId="10" hidden="1">{#N/A,#N/A,FALSE,"Sum6 (1)"}</definedName>
    <definedName name="xxxxxxx" localSheetId="11" hidden="1">{#N/A,#N/A,FALSE,"Sum6 (1)"}</definedName>
    <definedName name="xxxxxxx" localSheetId="14" hidden="1">{#N/A,#N/A,FALSE,"Sum6 (1)"}</definedName>
    <definedName name="xxxxxxx" localSheetId="15" hidden="1">{#N/A,#N/A,FALSE,"Sum6 (1)"}</definedName>
    <definedName name="xxxxxxx" localSheetId="16" hidden="1">{#N/A,#N/A,FALSE,"Sum6 (1)"}</definedName>
    <definedName name="xxxxxxx" localSheetId="17" hidden="1">{#N/A,#N/A,FALSE,"Sum6 (1)"}</definedName>
    <definedName name="xxxxxxx" localSheetId="18" hidden="1">{#N/A,#N/A,FALSE,"Sum6 (1)"}</definedName>
    <definedName name="xxxxxxx" localSheetId="19" hidden="1">{#N/A,#N/A,FALSE,"Sum6 (1)"}</definedName>
    <definedName name="xxxxxxx" hidden="1">{#N/A,#N/A,FALSE,"Sum6 (1)"}</definedName>
    <definedName name="yn" localSheetId="7" hidden="1">{#N/A,#N/A,FALSE,"Workpaper Tables 4-1 &amp; 4-2";#N/A,#N/A,FALSE,"Revenue Allocation Results";#N/A,#N/A,FALSE,"FERC Rev @ PR";#N/A,#N/A,FALSE,"Distribution Revenue Allocation";#N/A,#N/A,FALSE,"Nonallocated Revenues ";#N/A,#N/A,FALSE,"2000mixuse";#N/A,#N/A,FALSE,"MC Revenues- 00 sales, 96 MC's"}</definedName>
    <definedName name="yn" hidden="1">{#N/A,#N/A,FALSE,"Workpaper Tables 4-1 &amp; 4-2";#N/A,#N/A,FALSE,"Revenue Allocation Results";#N/A,#N/A,FALSE,"FERC Rev @ PR";#N/A,#N/A,FALSE,"Distribution Revenue Allocation";#N/A,#N/A,FALSE,"Nonallocated Revenues ";#N/A,#N/A,FALSE,"2000mixuse";#N/A,#N/A,FALSE,"MC Revenues- 00 sales, 96 MC's"}</definedName>
    <definedName name="yrh" localSheetId="2" hidden="1">{#N/A,#N/A,FALSE,"Aging Summary";#N/A,#N/A,FALSE,"Ratio Analysis";#N/A,#N/A,FALSE,"Test 120 Day Accts";#N/A,#N/A,FALSE,"Tickmarks"}</definedName>
    <definedName name="yrh" localSheetId="3" hidden="1">{#N/A,#N/A,FALSE,"Aging Summary";#N/A,#N/A,FALSE,"Ratio Analysis";#N/A,#N/A,FALSE,"Test 120 Day Accts";#N/A,#N/A,FALSE,"Tickmarks"}</definedName>
    <definedName name="yrh" localSheetId="4" hidden="1">{#N/A,#N/A,FALSE,"Aging Summary";#N/A,#N/A,FALSE,"Ratio Analysis";#N/A,#N/A,FALSE,"Test 120 Day Accts";#N/A,#N/A,FALSE,"Tickmarks"}</definedName>
    <definedName name="yrh" localSheetId="5" hidden="1">{#N/A,#N/A,FALSE,"Aging Summary";#N/A,#N/A,FALSE,"Ratio Analysis";#N/A,#N/A,FALSE,"Test 120 Day Accts";#N/A,#N/A,FALSE,"Tickmarks"}</definedName>
    <definedName name="yrh" localSheetId="7" hidden="1">{#N/A,#N/A,FALSE,"Aging Summary";#N/A,#N/A,FALSE,"Ratio Analysis";#N/A,#N/A,FALSE,"Test 120 Day Accts";#N/A,#N/A,FALSE,"Tickmarks"}</definedName>
    <definedName name="yrh" localSheetId="8" hidden="1">{#N/A,#N/A,FALSE,"Aging Summary";#N/A,#N/A,FALSE,"Ratio Analysis";#N/A,#N/A,FALSE,"Test 120 Day Accts";#N/A,#N/A,FALSE,"Tickmarks"}</definedName>
    <definedName name="yrh" localSheetId="12" hidden="1">{#N/A,#N/A,FALSE,"Aging Summary";#N/A,#N/A,FALSE,"Ratio Analysis";#N/A,#N/A,FALSE,"Test 120 Day Accts";#N/A,#N/A,FALSE,"Tickmarks"}</definedName>
    <definedName name="yrh" localSheetId="13" hidden="1">{#N/A,#N/A,FALSE,"Aging Summary";#N/A,#N/A,FALSE,"Ratio Analysis";#N/A,#N/A,FALSE,"Test 120 Day Accts";#N/A,#N/A,FALSE,"Tickmarks"}</definedName>
    <definedName name="yrh" localSheetId="9" hidden="1">{#N/A,#N/A,FALSE,"Aging Summary";#N/A,#N/A,FALSE,"Ratio Analysis";#N/A,#N/A,FALSE,"Test 120 Day Accts";#N/A,#N/A,FALSE,"Tickmarks"}</definedName>
    <definedName name="yrh" localSheetId="10" hidden="1">{#N/A,#N/A,FALSE,"Aging Summary";#N/A,#N/A,FALSE,"Ratio Analysis";#N/A,#N/A,FALSE,"Test 120 Day Accts";#N/A,#N/A,FALSE,"Tickmarks"}</definedName>
    <definedName name="yrh" localSheetId="11" hidden="1">{#N/A,#N/A,FALSE,"Aging Summary";#N/A,#N/A,FALSE,"Ratio Analysis";#N/A,#N/A,FALSE,"Test 120 Day Accts";#N/A,#N/A,FALSE,"Tickmarks"}</definedName>
    <definedName name="yrh" localSheetId="14" hidden="1">{#N/A,#N/A,FALSE,"Aging Summary";#N/A,#N/A,FALSE,"Ratio Analysis";#N/A,#N/A,FALSE,"Test 120 Day Accts";#N/A,#N/A,FALSE,"Tickmarks"}</definedName>
    <definedName name="yrh" localSheetId="15" hidden="1">{#N/A,#N/A,FALSE,"Aging Summary";#N/A,#N/A,FALSE,"Ratio Analysis";#N/A,#N/A,FALSE,"Test 120 Day Accts";#N/A,#N/A,FALSE,"Tickmarks"}</definedName>
    <definedName name="yrh" localSheetId="16" hidden="1">{#N/A,#N/A,FALSE,"Aging Summary";#N/A,#N/A,FALSE,"Ratio Analysis";#N/A,#N/A,FALSE,"Test 120 Day Accts";#N/A,#N/A,FALSE,"Tickmarks"}</definedName>
    <definedName name="yrh" localSheetId="17" hidden="1">{#N/A,#N/A,FALSE,"Aging Summary";#N/A,#N/A,FALSE,"Ratio Analysis";#N/A,#N/A,FALSE,"Test 120 Day Accts";#N/A,#N/A,FALSE,"Tickmarks"}</definedName>
    <definedName name="yrh" localSheetId="18" hidden="1">{#N/A,#N/A,FALSE,"Aging Summary";#N/A,#N/A,FALSE,"Ratio Analysis";#N/A,#N/A,FALSE,"Test 120 Day Accts";#N/A,#N/A,FALSE,"Tickmarks"}</definedName>
    <definedName name="yrh" localSheetId="19" hidden="1">{#N/A,#N/A,FALSE,"Aging Summary";#N/A,#N/A,FALSE,"Ratio Analysis";#N/A,#N/A,FALSE,"Test 120 Day Accts";#N/A,#N/A,FALSE,"Tickmarks"}</definedName>
    <definedName name="yrh" hidden="1">{#N/A,#N/A,FALSE,"Aging Summary";#N/A,#N/A,FALSE,"Ratio Analysis";#N/A,#N/A,FALSE,"Test 120 Day Accts";#N/A,#N/A,FALSE,"Tickmarks"}</definedName>
    <definedName name="ytkytyky" localSheetId="7" hidden="1">{"PI_Data",#N/A,TRUE,"P&amp;I Data"}</definedName>
    <definedName name="ytkytyky" hidden="1">{"PI_Data",#N/A,TRUE,"P&amp;I Data"}</definedName>
    <definedName name="yy" localSheetId="2" hidden="1">{#N/A,#N/A,FALSE,"Sum6 (1)"}</definedName>
    <definedName name="yy" localSheetId="3" hidden="1">{#N/A,#N/A,FALSE,"Sum6 (1)"}</definedName>
    <definedName name="yy" localSheetId="4" hidden="1">{#N/A,#N/A,FALSE,"Sum6 (1)"}</definedName>
    <definedName name="yy" localSheetId="5" hidden="1">{#N/A,#N/A,FALSE,"Sum6 (1)"}</definedName>
    <definedName name="yy" localSheetId="7" hidden="1">{#N/A,#N/A,FALSE,"Sum6 (1)"}</definedName>
    <definedName name="yy" localSheetId="8" hidden="1">{#N/A,#N/A,FALSE,"Sum6 (1)"}</definedName>
    <definedName name="yy" localSheetId="12" hidden="1">{#N/A,#N/A,FALSE,"Sum6 (1)"}</definedName>
    <definedName name="yy" localSheetId="13" hidden="1">{#N/A,#N/A,FALSE,"Sum6 (1)"}</definedName>
    <definedName name="yy" localSheetId="9" hidden="1">{#N/A,#N/A,FALSE,"Sum6 (1)"}</definedName>
    <definedName name="yy" localSheetId="10" hidden="1">{#N/A,#N/A,FALSE,"Sum6 (1)"}</definedName>
    <definedName name="yy" localSheetId="11" hidden="1">{#N/A,#N/A,FALSE,"Sum6 (1)"}</definedName>
    <definedName name="yy" localSheetId="14" hidden="1">{#N/A,#N/A,FALSE,"Sum6 (1)"}</definedName>
    <definedName name="yy" localSheetId="15" hidden="1">{#N/A,#N/A,FALSE,"Sum6 (1)"}</definedName>
    <definedName name="yy" localSheetId="16" hidden="1">{#N/A,#N/A,FALSE,"Sum6 (1)"}</definedName>
    <definedName name="yy" localSheetId="17" hidden="1">{#N/A,#N/A,FALSE,"Sum6 (1)"}</definedName>
    <definedName name="yy" localSheetId="18" hidden="1">{#N/A,#N/A,FALSE,"Sum6 (1)"}</definedName>
    <definedName name="yy" localSheetId="19" hidden="1">{#N/A,#N/A,FALSE,"Sum6 (1)"}</definedName>
    <definedName name="yy" hidden="1">{#N/A,#N/A,FALSE,"Sum6 (1)"}</definedName>
    <definedName name="z" localSheetId="2" hidden="1">{#N/A,#N/A,FALSE,"Aging Summary";#N/A,#N/A,FALSE,"Ratio Analysis";#N/A,#N/A,FALSE,"Test 120 Day Accts";#N/A,#N/A,FALSE,"Tickmarks"}</definedName>
    <definedName name="z" localSheetId="3" hidden="1">{#N/A,#N/A,FALSE,"Aging Summary";#N/A,#N/A,FALSE,"Ratio Analysis";#N/A,#N/A,FALSE,"Test 120 Day Accts";#N/A,#N/A,FALSE,"Tickmarks"}</definedName>
    <definedName name="z" localSheetId="4" hidden="1">{#N/A,#N/A,FALSE,"Aging Summary";#N/A,#N/A,FALSE,"Ratio Analysis";#N/A,#N/A,FALSE,"Test 120 Day Accts";#N/A,#N/A,FALSE,"Tickmarks"}</definedName>
    <definedName name="z" localSheetId="5" hidden="1">{#N/A,#N/A,FALSE,"Aging Summary";#N/A,#N/A,FALSE,"Ratio Analysis";#N/A,#N/A,FALSE,"Test 120 Day Accts";#N/A,#N/A,FALSE,"Tickmarks"}</definedName>
    <definedName name="z" localSheetId="7" hidden="1">{#N/A,#N/A,FALSE,"Aging Summary";#N/A,#N/A,FALSE,"Ratio Analysis";#N/A,#N/A,FALSE,"Test 120 Day Accts";#N/A,#N/A,FALSE,"Tickmarks"}</definedName>
    <definedName name="z" localSheetId="8" hidden="1">{#N/A,#N/A,FALSE,"Aging Summary";#N/A,#N/A,FALSE,"Ratio Analysis";#N/A,#N/A,FALSE,"Test 120 Day Accts";#N/A,#N/A,FALSE,"Tickmarks"}</definedName>
    <definedName name="z" localSheetId="12" hidden="1">{#N/A,#N/A,FALSE,"Aging Summary";#N/A,#N/A,FALSE,"Ratio Analysis";#N/A,#N/A,FALSE,"Test 120 Day Accts";#N/A,#N/A,FALSE,"Tickmarks"}</definedName>
    <definedName name="z" localSheetId="13" hidden="1">{#N/A,#N/A,FALSE,"Aging Summary";#N/A,#N/A,FALSE,"Ratio Analysis";#N/A,#N/A,FALSE,"Test 120 Day Accts";#N/A,#N/A,FALSE,"Tickmarks"}</definedName>
    <definedName name="z" localSheetId="9" hidden="1">{#N/A,#N/A,FALSE,"Aging Summary";#N/A,#N/A,FALSE,"Ratio Analysis";#N/A,#N/A,FALSE,"Test 120 Day Accts";#N/A,#N/A,FALSE,"Tickmarks"}</definedName>
    <definedName name="z" localSheetId="10" hidden="1">{#N/A,#N/A,FALSE,"Aging Summary";#N/A,#N/A,FALSE,"Ratio Analysis";#N/A,#N/A,FALSE,"Test 120 Day Accts";#N/A,#N/A,FALSE,"Tickmarks"}</definedName>
    <definedName name="z" localSheetId="11" hidden="1">{#N/A,#N/A,FALSE,"Aging Summary";#N/A,#N/A,FALSE,"Ratio Analysis";#N/A,#N/A,FALSE,"Test 120 Day Accts";#N/A,#N/A,FALSE,"Tickmarks"}</definedName>
    <definedName name="z" localSheetId="14" hidden="1">{#N/A,#N/A,FALSE,"Aging Summary";#N/A,#N/A,FALSE,"Ratio Analysis";#N/A,#N/A,FALSE,"Test 120 Day Accts";#N/A,#N/A,FALSE,"Tickmarks"}</definedName>
    <definedName name="z" localSheetId="15" hidden="1">{#N/A,#N/A,FALSE,"Aging Summary";#N/A,#N/A,FALSE,"Ratio Analysis";#N/A,#N/A,FALSE,"Test 120 Day Accts";#N/A,#N/A,FALSE,"Tickmarks"}</definedName>
    <definedName name="z" localSheetId="16" hidden="1">{#N/A,#N/A,FALSE,"Aging Summary";#N/A,#N/A,FALSE,"Ratio Analysis";#N/A,#N/A,FALSE,"Test 120 Day Accts";#N/A,#N/A,FALSE,"Tickmarks"}</definedName>
    <definedName name="z" localSheetId="17" hidden="1">{#N/A,#N/A,FALSE,"Aging Summary";#N/A,#N/A,FALSE,"Ratio Analysis";#N/A,#N/A,FALSE,"Test 120 Day Accts";#N/A,#N/A,FALSE,"Tickmarks"}</definedName>
    <definedName name="z" localSheetId="18" hidden="1">{#N/A,#N/A,FALSE,"Aging Summary";#N/A,#N/A,FALSE,"Ratio Analysis";#N/A,#N/A,FALSE,"Test 120 Day Accts";#N/A,#N/A,FALSE,"Tickmarks"}</definedName>
    <definedName name="z" localSheetId="19" hidden="1">{#N/A,#N/A,FALSE,"Aging Summary";#N/A,#N/A,FALSE,"Ratio Analysis";#N/A,#N/A,FALSE,"Test 120 Day Accts";#N/A,#N/A,FALSE,"Tickmarks"}</definedName>
    <definedName name="z" hidden="1">{#N/A,#N/A,FALSE,"Aging Summary";#N/A,#N/A,FALSE,"Ratio Analysis";#N/A,#N/A,FALSE,"Test 120 Day Accts";#N/A,#N/A,FALSE,"Tickmarks"}</definedName>
    <definedName name="zzz" localSheetId="2" hidden="1">{#N/A,#N/A,FALSE,"MVD_98LROP_Pl";#N/A,#N/A,FALSE,"MVD_98LROP_Sales";#N/A,#N/A,FALSE,"MVD LROP Product P+L";#N/A,#N/A,FALSE,"MVD R&amp;O's";#N/A,#N/A,FALSE,"MVD 98LROP Launches"}</definedName>
    <definedName name="zzz" localSheetId="3" hidden="1">{#N/A,#N/A,FALSE,"MVD_98LROP_Pl";#N/A,#N/A,FALSE,"MVD_98LROP_Sales";#N/A,#N/A,FALSE,"MVD LROP Product P+L";#N/A,#N/A,FALSE,"MVD R&amp;O's";#N/A,#N/A,FALSE,"MVD 98LROP Launches"}</definedName>
    <definedName name="zzz" localSheetId="4" hidden="1">{#N/A,#N/A,FALSE,"MVD_98LROP_Pl";#N/A,#N/A,FALSE,"MVD_98LROP_Sales";#N/A,#N/A,FALSE,"MVD LROP Product P+L";#N/A,#N/A,FALSE,"MVD R&amp;O's";#N/A,#N/A,FALSE,"MVD 98LROP Launches"}</definedName>
    <definedName name="zzz" localSheetId="5" hidden="1">{#N/A,#N/A,FALSE,"MVD_98LROP_Pl";#N/A,#N/A,FALSE,"MVD_98LROP_Sales";#N/A,#N/A,FALSE,"MVD LROP Product P+L";#N/A,#N/A,FALSE,"MVD R&amp;O's";#N/A,#N/A,FALSE,"MVD 98LROP Launches"}</definedName>
    <definedName name="zzz" localSheetId="7" hidden="1">{#N/A,#N/A,FALSE,"MVD_98LROP_Pl";#N/A,#N/A,FALSE,"MVD_98LROP_Sales";#N/A,#N/A,FALSE,"MVD LROP Product P+L";#N/A,#N/A,FALSE,"MVD R&amp;O's";#N/A,#N/A,FALSE,"MVD 98LROP Launches"}</definedName>
    <definedName name="zzz" localSheetId="8" hidden="1">{#N/A,#N/A,FALSE,"MVD_98LROP_Pl";#N/A,#N/A,FALSE,"MVD_98LROP_Sales";#N/A,#N/A,FALSE,"MVD LROP Product P+L";#N/A,#N/A,FALSE,"MVD R&amp;O's";#N/A,#N/A,FALSE,"MVD 98LROP Launches"}</definedName>
    <definedName name="zzz" localSheetId="12" hidden="1">{#N/A,#N/A,FALSE,"MVD_98LROP_Pl";#N/A,#N/A,FALSE,"MVD_98LROP_Sales";#N/A,#N/A,FALSE,"MVD LROP Product P+L";#N/A,#N/A,FALSE,"MVD R&amp;O's";#N/A,#N/A,FALSE,"MVD 98LROP Launches"}</definedName>
    <definedName name="zzz" localSheetId="13" hidden="1">{#N/A,#N/A,FALSE,"MVD_98LROP_Pl";#N/A,#N/A,FALSE,"MVD_98LROP_Sales";#N/A,#N/A,FALSE,"MVD LROP Product P+L";#N/A,#N/A,FALSE,"MVD R&amp;O's";#N/A,#N/A,FALSE,"MVD 98LROP Launches"}</definedName>
    <definedName name="zzz" localSheetId="9" hidden="1">{#N/A,#N/A,FALSE,"MVD_98LROP_Pl";#N/A,#N/A,FALSE,"MVD_98LROP_Sales";#N/A,#N/A,FALSE,"MVD LROP Product P+L";#N/A,#N/A,FALSE,"MVD R&amp;O's";#N/A,#N/A,FALSE,"MVD 98LROP Launches"}</definedName>
    <definedName name="zzz" localSheetId="10" hidden="1">{#N/A,#N/A,FALSE,"MVD_98LROP_Pl";#N/A,#N/A,FALSE,"MVD_98LROP_Sales";#N/A,#N/A,FALSE,"MVD LROP Product P+L";#N/A,#N/A,FALSE,"MVD R&amp;O's";#N/A,#N/A,FALSE,"MVD 98LROP Launches"}</definedName>
    <definedName name="zzz" localSheetId="11" hidden="1">{#N/A,#N/A,FALSE,"MVD_98LROP_Pl";#N/A,#N/A,FALSE,"MVD_98LROP_Sales";#N/A,#N/A,FALSE,"MVD LROP Product P+L";#N/A,#N/A,FALSE,"MVD R&amp;O's";#N/A,#N/A,FALSE,"MVD 98LROP Launches"}</definedName>
    <definedName name="zzz" localSheetId="14" hidden="1">{#N/A,#N/A,FALSE,"MVD_98LROP_Pl";#N/A,#N/A,FALSE,"MVD_98LROP_Sales";#N/A,#N/A,FALSE,"MVD LROP Product P+L";#N/A,#N/A,FALSE,"MVD R&amp;O's";#N/A,#N/A,FALSE,"MVD 98LROP Launches"}</definedName>
    <definedName name="zzz" localSheetId="15" hidden="1">{#N/A,#N/A,FALSE,"MVD_98LROP_Pl";#N/A,#N/A,FALSE,"MVD_98LROP_Sales";#N/A,#N/A,FALSE,"MVD LROP Product P+L";#N/A,#N/A,FALSE,"MVD R&amp;O's";#N/A,#N/A,FALSE,"MVD 98LROP Launches"}</definedName>
    <definedName name="zzz" localSheetId="16" hidden="1">{#N/A,#N/A,FALSE,"MVD_98LROP_Pl";#N/A,#N/A,FALSE,"MVD_98LROP_Sales";#N/A,#N/A,FALSE,"MVD LROP Product P+L";#N/A,#N/A,FALSE,"MVD R&amp;O's";#N/A,#N/A,FALSE,"MVD 98LROP Launches"}</definedName>
    <definedName name="zzz" localSheetId="17" hidden="1">{#N/A,#N/A,FALSE,"MVD_98LROP_Pl";#N/A,#N/A,FALSE,"MVD_98LROP_Sales";#N/A,#N/A,FALSE,"MVD LROP Product P+L";#N/A,#N/A,FALSE,"MVD R&amp;O's";#N/A,#N/A,FALSE,"MVD 98LROP Launches"}</definedName>
    <definedName name="zzz" localSheetId="18" hidden="1">{#N/A,#N/A,FALSE,"MVD_98LROP_Pl";#N/A,#N/A,FALSE,"MVD_98LROP_Sales";#N/A,#N/A,FALSE,"MVD LROP Product P+L";#N/A,#N/A,FALSE,"MVD R&amp;O's";#N/A,#N/A,FALSE,"MVD 98LROP Launches"}</definedName>
    <definedName name="zzz" localSheetId="19" hidden="1">{#N/A,#N/A,FALSE,"MVD_98LROP_Pl";#N/A,#N/A,FALSE,"MVD_98LROP_Sales";#N/A,#N/A,FALSE,"MVD LROP Product P+L";#N/A,#N/A,FALSE,"MVD R&amp;O's";#N/A,#N/A,FALSE,"MVD 98LROP Launches"}</definedName>
    <definedName name="zzz" hidden="1">{#N/A,#N/A,FALSE,"MVD_98LROP_Pl";#N/A,#N/A,FALSE,"MVD_98LROP_Sales";#N/A,#N/A,FALSE,"MVD LROP Product P+L";#N/A,#N/A,FALSE,"MVD R&amp;O's";#N/A,#N/A,FALSE,"MVD 98LROP Launches"}</definedName>
    <definedName name="zzzzzzzzzzzzzzzzzzzzzzzzzzzzz" localSheetId="7" hidden="1">{"PI_Data",#N/A,TRUE,"P&amp;I Data"}</definedName>
    <definedName name="zzzzzzzzzzzzzzzzzzzzzzzzzzzzz" hidden="1">{"PI_Data",#N/A,TRUE,"P&amp;I Data"}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6" l="1"/>
  <c r="J30" i="6"/>
  <c r="I30" i="6"/>
  <c r="I21" i="5"/>
  <c r="J23" i="7"/>
  <c r="N34" i="23" l="1"/>
  <c r="M34" i="23"/>
  <c r="L34" i="23"/>
  <c r="K34" i="23"/>
  <c r="J34" i="23"/>
  <c r="G34" i="23"/>
  <c r="I30" i="23"/>
  <c r="I32" i="23" s="1"/>
  <c r="H30" i="23"/>
  <c r="J30" i="23" s="1"/>
  <c r="G30" i="23"/>
  <c r="F30" i="23"/>
  <c r="F32" i="23" s="1"/>
  <c r="F36" i="23" s="1"/>
  <c r="E30" i="23"/>
  <c r="E32" i="23" s="1"/>
  <c r="M29" i="23"/>
  <c r="K29" i="23"/>
  <c r="J29" i="23"/>
  <c r="N29" i="23" s="1"/>
  <c r="G29" i="23"/>
  <c r="N28" i="23"/>
  <c r="M28" i="23"/>
  <c r="L28" i="23"/>
  <c r="K28" i="23"/>
  <c r="J28" i="23"/>
  <c r="G28" i="23"/>
  <c r="M27" i="23"/>
  <c r="K27" i="23"/>
  <c r="J27" i="23"/>
  <c r="N27" i="23" s="1"/>
  <c r="G27" i="23"/>
  <c r="M26" i="23"/>
  <c r="K26" i="23"/>
  <c r="J26" i="23"/>
  <c r="N26" i="23" s="1"/>
  <c r="G26" i="23"/>
  <c r="M25" i="23"/>
  <c r="K25" i="23"/>
  <c r="J25" i="23"/>
  <c r="N25" i="23" s="1"/>
  <c r="G25" i="23"/>
  <c r="M24" i="23"/>
  <c r="K24" i="23"/>
  <c r="J24" i="23"/>
  <c r="N24" i="23" s="1"/>
  <c r="G24" i="23"/>
  <c r="M22" i="23"/>
  <c r="K22" i="23"/>
  <c r="J22" i="23"/>
  <c r="I22" i="23"/>
  <c r="H22" i="23"/>
  <c r="F22" i="23"/>
  <c r="E22" i="23"/>
  <c r="G22" i="23" s="1"/>
  <c r="K21" i="23"/>
  <c r="J21" i="23"/>
  <c r="L21" i="23" s="1"/>
  <c r="G21" i="23"/>
  <c r="N20" i="23"/>
  <c r="M20" i="23"/>
  <c r="K20" i="23"/>
  <c r="J20" i="23"/>
  <c r="L20" i="23" s="1"/>
  <c r="G20" i="23"/>
  <c r="N19" i="23"/>
  <c r="M19" i="23"/>
  <c r="L19" i="23"/>
  <c r="K19" i="23"/>
  <c r="J19" i="23"/>
  <c r="G19" i="23"/>
  <c r="M18" i="23"/>
  <c r="K18" i="23"/>
  <c r="J18" i="23"/>
  <c r="N18" i="23" s="1"/>
  <c r="G18" i="23"/>
  <c r="N17" i="23"/>
  <c r="M17" i="23"/>
  <c r="L17" i="23"/>
  <c r="K17" i="23"/>
  <c r="J17" i="23"/>
  <c r="G17" i="23"/>
  <c r="M16" i="23"/>
  <c r="K16" i="23"/>
  <c r="J16" i="23"/>
  <c r="N16" i="23" s="1"/>
  <c r="G16" i="23"/>
  <c r="M15" i="23"/>
  <c r="K15" i="23"/>
  <c r="J15" i="23"/>
  <c r="N15" i="23" s="1"/>
  <c r="G15" i="23"/>
  <c r="M13" i="23"/>
  <c r="K13" i="23"/>
  <c r="J13" i="23"/>
  <c r="I13" i="23"/>
  <c r="H13" i="23"/>
  <c r="F13" i="23"/>
  <c r="E13" i="23"/>
  <c r="G13" i="23" s="1"/>
  <c r="M12" i="23"/>
  <c r="K12" i="23"/>
  <c r="J12" i="23"/>
  <c r="N12" i="23" s="1"/>
  <c r="G12" i="23"/>
  <c r="N11" i="23"/>
  <c r="M11" i="23"/>
  <c r="K11" i="23"/>
  <c r="J11" i="23"/>
  <c r="G11" i="23"/>
  <c r="L11" i="23" s="1"/>
  <c r="N10" i="23"/>
  <c r="M10" i="23"/>
  <c r="L10" i="23"/>
  <c r="K10" i="23"/>
  <c r="J10" i="23"/>
  <c r="G10" i="23"/>
  <c r="M9" i="23"/>
  <c r="K9" i="23"/>
  <c r="J9" i="23"/>
  <c r="N9" i="23" s="1"/>
  <c r="G9" i="23"/>
  <c r="A9" i="23"/>
  <c r="A10" i="23" s="1"/>
  <c r="A11" i="23" s="1"/>
  <c r="A12" i="23" s="1"/>
  <c r="A13" i="23" s="1"/>
  <c r="A15" i="23" s="1"/>
  <c r="A16" i="23" s="1"/>
  <c r="A17" i="23" s="1"/>
  <c r="A18" i="23" s="1"/>
  <c r="A19" i="23" s="1"/>
  <c r="A20" i="23" s="1"/>
  <c r="A21" i="23" s="1"/>
  <c r="A22" i="23" s="1"/>
  <c r="A24" i="23" s="1"/>
  <c r="A25" i="23" s="1"/>
  <c r="A26" i="23" s="1"/>
  <c r="A27" i="23" s="1"/>
  <c r="A28" i="23" s="1"/>
  <c r="A29" i="23" s="1"/>
  <c r="A30" i="23" s="1"/>
  <c r="A31" i="23" s="1"/>
  <c r="A32" i="23" s="1"/>
  <c r="A33" i="23" s="1"/>
  <c r="A34" i="23" s="1"/>
  <c r="A35" i="23" s="1"/>
  <c r="A36" i="23" s="1"/>
  <c r="N8" i="23"/>
  <c r="M8" i="23"/>
  <c r="L8" i="23"/>
  <c r="K8" i="23"/>
  <c r="J8" i="23"/>
  <c r="G8" i="23"/>
  <c r="E36" i="23" l="1"/>
  <c r="G36" i="23" s="1"/>
  <c r="G32" i="23"/>
  <c r="L22" i="23"/>
  <c r="N22" i="23"/>
  <c r="N30" i="23"/>
  <c r="L30" i="23"/>
  <c r="N13" i="23"/>
  <c r="I36" i="23"/>
  <c r="M32" i="23"/>
  <c r="K32" i="23"/>
  <c r="L12" i="23"/>
  <c r="L16" i="23"/>
  <c r="L27" i="23"/>
  <c r="L9" i="23"/>
  <c r="L18" i="23"/>
  <c r="L29" i="23"/>
  <c r="M30" i="23"/>
  <c r="L13" i="23"/>
  <c r="L25" i="23"/>
  <c r="K30" i="23"/>
  <c r="L24" i="23"/>
  <c r="H32" i="23"/>
  <c r="L15" i="23"/>
  <c r="L26" i="23"/>
  <c r="H36" i="23" l="1"/>
  <c r="J36" i="23" s="1"/>
  <c r="J32" i="23"/>
  <c r="K36" i="23"/>
  <c r="M36" i="23"/>
  <c r="L32" i="23" l="1"/>
  <c r="N32" i="23"/>
  <c r="L36" i="23"/>
  <c r="N36" i="23"/>
  <c r="L12" i="22" l="1"/>
  <c r="H12" i="22"/>
  <c r="G12" i="22"/>
  <c r="I12" i="22" s="1"/>
  <c r="E12" i="22"/>
  <c r="J12" i="22" s="1"/>
  <c r="D12" i="22"/>
  <c r="F12" i="22" s="1"/>
  <c r="M11" i="22"/>
  <c r="L11" i="22"/>
  <c r="K11" i="22"/>
  <c r="J11" i="22"/>
  <c r="I11" i="22"/>
  <c r="F11" i="22"/>
  <c r="L10" i="22"/>
  <c r="J10" i="22"/>
  <c r="I10" i="22"/>
  <c r="K10" i="22" s="1"/>
  <c r="F10" i="22"/>
  <c r="A10" i="22"/>
  <c r="A11" i="22" s="1"/>
  <c r="A12" i="22" s="1"/>
  <c r="M9" i="22"/>
  <c r="L9" i="22"/>
  <c r="K9" i="22"/>
  <c r="J9" i="22"/>
  <c r="I9" i="22"/>
  <c r="F9" i="22"/>
  <c r="A9" i="22"/>
  <c r="J8" i="22"/>
  <c r="I8" i="22"/>
  <c r="K8" i="22" s="1"/>
  <c r="F8" i="22"/>
  <c r="H15" i="21"/>
  <c r="L15" i="21" s="1"/>
  <c r="G15" i="21"/>
  <c r="I15" i="21" s="1"/>
  <c r="E15" i="21"/>
  <c r="D15" i="21"/>
  <c r="F15" i="21" s="1"/>
  <c r="M14" i="21"/>
  <c r="L14" i="21"/>
  <c r="J14" i="21"/>
  <c r="I14" i="21"/>
  <c r="K14" i="21" s="1"/>
  <c r="F14" i="21"/>
  <c r="L13" i="21"/>
  <c r="J13" i="21"/>
  <c r="I13" i="21"/>
  <c r="M13" i="21" s="1"/>
  <c r="F13" i="21"/>
  <c r="L12" i="21"/>
  <c r="J12" i="21"/>
  <c r="I12" i="21"/>
  <c r="M12" i="21" s="1"/>
  <c r="F12" i="21"/>
  <c r="M11" i="21"/>
  <c r="L11" i="21"/>
  <c r="K11" i="21"/>
  <c r="J11" i="21"/>
  <c r="I11" i="21"/>
  <c r="F11" i="21"/>
  <c r="L10" i="21"/>
  <c r="J10" i="21"/>
  <c r="I10" i="21"/>
  <c r="M10" i="21" s="1"/>
  <c r="F10" i="21"/>
  <c r="A10" i="21"/>
  <c r="A11" i="21" s="1"/>
  <c r="A12" i="21" s="1"/>
  <c r="A13" i="21" s="1"/>
  <c r="A14" i="21" s="1"/>
  <c r="A15" i="21" s="1"/>
  <c r="M9" i="21"/>
  <c r="L9" i="21"/>
  <c r="J9" i="21"/>
  <c r="I9" i="21"/>
  <c r="K9" i="21" s="1"/>
  <c r="F9" i="21"/>
  <c r="A9" i="21"/>
  <c r="L8" i="21"/>
  <c r="J8" i="21"/>
  <c r="I8" i="21"/>
  <c r="K8" i="21" s="1"/>
  <c r="F8" i="21"/>
  <c r="M12" i="22" l="1"/>
  <c r="K12" i="22"/>
  <c r="M10" i="22"/>
  <c r="M15" i="21"/>
  <c r="K15" i="21"/>
  <c r="M8" i="21"/>
  <c r="K10" i="21"/>
  <c r="K12" i="21"/>
  <c r="J15" i="21"/>
  <c r="K13" i="21"/>
  <c r="J13" i="20" l="1"/>
  <c r="N13" i="20" s="1"/>
  <c r="I13" i="20"/>
  <c r="K13" i="20" s="1"/>
  <c r="G13" i="20"/>
  <c r="F13" i="20"/>
  <c r="H13" i="20" s="1"/>
  <c r="M12" i="20"/>
  <c r="L12" i="20"/>
  <c r="K12" i="20"/>
  <c r="H12" i="20"/>
  <c r="N11" i="20"/>
  <c r="L11" i="20"/>
  <c r="K11" i="20"/>
  <c r="M11" i="20" s="1"/>
  <c r="H11" i="20"/>
  <c r="A11" i="20"/>
  <c r="O10" i="20"/>
  <c r="N10" i="20"/>
  <c r="M10" i="20"/>
  <c r="L10" i="20"/>
  <c r="K10" i="20"/>
  <c r="H10" i="20"/>
  <c r="H10" i="19"/>
  <c r="L10" i="19" s="1"/>
  <c r="G10" i="19"/>
  <c r="I10" i="19" s="1"/>
  <c r="F10" i="19"/>
  <c r="E10" i="19"/>
  <c r="D10" i="19"/>
  <c r="L9" i="19"/>
  <c r="J9" i="19"/>
  <c r="I9" i="19"/>
  <c r="K9" i="19" s="1"/>
  <c r="F9" i="19"/>
  <c r="O13" i="20" l="1"/>
  <c r="M13" i="20"/>
  <c r="L13" i="20"/>
  <c r="O11" i="20"/>
  <c r="M10" i="19"/>
  <c r="K10" i="19"/>
  <c r="J10" i="19"/>
  <c r="M9" i="19"/>
  <c r="G19" i="18" l="1"/>
  <c r="J18" i="18"/>
  <c r="L18" i="18" s="1"/>
  <c r="I18" i="18"/>
  <c r="K18" i="18" s="1"/>
  <c r="G18" i="18"/>
  <c r="N18" i="18" s="1"/>
  <c r="F18" i="18"/>
  <c r="H18" i="18" s="1"/>
  <c r="O18" i="18" s="1"/>
  <c r="O17" i="18"/>
  <c r="N17" i="18"/>
  <c r="L17" i="18"/>
  <c r="K17" i="18"/>
  <c r="M17" i="18" s="1"/>
  <c r="H17" i="18"/>
  <c r="L16" i="18"/>
  <c r="J16" i="18"/>
  <c r="N16" i="18" s="1"/>
  <c r="I16" i="18"/>
  <c r="I19" i="18" s="1"/>
  <c r="G16" i="18"/>
  <c r="F16" i="18"/>
  <c r="H16" i="18" s="1"/>
  <c r="N15" i="18"/>
  <c r="L15" i="18"/>
  <c r="K15" i="18"/>
  <c r="O15" i="18" s="1"/>
  <c r="H15" i="18"/>
  <c r="O14" i="18"/>
  <c r="N14" i="18"/>
  <c r="L14" i="18"/>
  <c r="K14" i="18"/>
  <c r="M14" i="18" s="1"/>
  <c r="H14" i="18"/>
  <c r="N13" i="18"/>
  <c r="L13" i="18"/>
  <c r="K13" i="18"/>
  <c r="H13" i="18"/>
  <c r="O13" i="18" s="1"/>
  <c r="N12" i="18"/>
  <c r="L12" i="18"/>
  <c r="K12" i="18"/>
  <c r="M12" i="18" s="1"/>
  <c r="H12" i="18"/>
  <c r="O12" i="18" s="1"/>
  <c r="O11" i="18"/>
  <c r="N11" i="18"/>
  <c r="M11" i="18"/>
  <c r="L11" i="18"/>
  <c r="K11" i="18"/>
  <c r="H11" i="18"/>
  <c r="N10" i="18"/>
  <c r="L10" i="18"/>
  <c r="K10" i="18"/>
  <c r="M10" i="18" s="1"/>
  <c r="H10" i="18"/>
  <c r="O10" i="18" s="1"/>
  <c r="O9" i="18"/>
  <c r="N9" i="18"/>
  <c r="L9" i="18"/>
  <c r="K9" i="18"/>
  <c r="M9" i="18" s="1"/>
  <c r="H9" i="18"/>
  <c r="A9" i="18"/>
  <c r="A10" i="18" s="1"/>
  <c r="A11" i="18" s="1"/>
  <c r="A12" i="18" s="1"/>
  <c r="A13" i="18" s="1"/>
  <c r="A14" i="18" s="1"/>
  <c r="A15" i="18" s="1"/>
  <c r="A16" i="18" s="1"/>
  <c r="A17" i="18" s="1"/>
  <c r="A18" i="18" s="1"/>
  <c r="A19" i="18" s="1"/>
  <c r="N8" i="18"/>
  <c r="M8" i="18"/>
  <c r="L8" i="18"/>
  <c r="K8" i="18"/>
  <c r="H8" i="18"/>
  <c r="O8" i="18" s="1"/>
  <c r="F41" i="17"/>
  <c r="O40" i="17"/>
  <c r="N40" i="17"/>
  <c r="M40" i="17"/>
  <c r="L40" i="17"/>
  <c r="K40" i="17"/>
  <c r="H40" i="17"/>
  <c r="J39" i="17"/>
  <c r="L39" i="17" s="1"/>
  <c r="I39" i="17"/>
  <c r="K39" i="17" s="1"/>
  <c r="G39" i="17"/>
  <c r="H39" i="17" s="1"/>
  <c r="O39" i="17" s="1"/>
  <c r="F39" i="17"/>
  <c r="N38" i="17"/>
  <c r="L38" i="17"/>
  <c r="K38" i="17"/>
  <c r="M38" i="17" s="1"/>
  <c r="H38" i="17"/>
  <c r="O38" i="17" s="1"/>
  <c r="O37" i="17"/>
  <c r="N37" i="17"/>
  <c r="M37" i="17"/>
  <c r="L37" i="17"/>
  <c r="K37" i="17"/>
  <c r="H37" i="17"/>
  <c r="N36" i="17"/>
  <c r="L36" i="17"/>
  <c r="K36" i="17"/>
  <c r="M36" i="17" s="1"/>
  <c r="H36" i="17"/>
  <c r="O36" i="17" s="1"/>
  <c r="O35" i="17"/>
  <c r="N35" i="17"/>
  <c r="L35" i="17"/>
  <c r="K35" i="17"/>
  <c r="M35" i="17" s="1"/>
  <c r="H35" i="17"/>
  <c r="N34" i="17"/>
  <c r="L34" i="17"/>
  <c r="K34" i="17"/>
  <c r="M34" i="17" s="1"/>
  <c r="H34" i="17"/>
  <c r="O34" i="17" s="1"/>
  <c r="N32" i="17"/>
  <c r="L32" i="17"/>
  <c r="K32" i="17"/>
  <c r="M32" i="17" s="1"/>
  <c r="H32" i="17"/>
  <c r="O32" i="17" s="1"/>
  <c r="N31" i="17"/>
  <c r="L31" i="17"/>
  <c r="K31" i="17"/>
  <c r="O31" i="17" s="1"/>
  <c r="H31" i="17"/>
  <c r="J30" i="17"/>
  <c r="J33" i="17" s="1"/>
  <c r="I30" i="17"/>
  <c r="K30" i="17" s="1"/>
  <c r="G30" i="17"/>
  <c r="G33" i="17" s="1"/>
  <c r="F30" i="17"/>
  <c r="H30" i="17" s="1"/>
  <c r="O30" i="17" s="1"/>
  <c r="N29" i="17"/>
  <c r="L29" i="17"/>
  <c r="K29" i="17"/>
  <c r="M29" i="17" s="1"/>
  <c r="H29" i="17"/>
  <c r="O29" i="17" s="1"/>
  <c r="O28" i="17"/>
  <c r="N28" i="17"/>
  <c r="M28" i="17"/>
  <c r="L28" i="17"/>
  <c r="K28" i="17"/>
  <c r="H28" i="17"/>
  <c r="N27" i="17"/>
  <c r="L27" i="17"/>
  <c r="K27" i="17"/>
  <c r="M27" i="17" s="1"/>
  <c r="H27" i="17"/>
  <c r="O27" i="17" s="1"/>
  <c r="O26" i="17"/>
  <c r="N26" i="17"/>
  <c r="M26" i="17"/>
  <c r="L26" i="17"/>
  <c r="K26" i="17"/>
  <c r="H26" i="17"/>
  <c r="N25" i="17"/>
  <c r="L25" i="17"/>
  <c r="K25" i="17"/>
  <c r="M25" i="17" s="1"/>
  <c r="H25" i="17"/>
  <c r="O25" i="17" s="1"/>
  <c r="N24" i="17"/>
  <c r="L24" i="17"/>
  <c r="K24" i="17"/>
  <c r="M24" i="17" s="1"/>
  <c r="H24" i="17"/>
  <c r="O24" i="17" s="1"/>
  <c r="N23" i="17"/>
  <c r="L23" i="17"/>
  <c r="K23" i="17"/>
  <c r="O23" i="17" s="1"/>
  <c r="H23" i="17"/>
  <c r="N22" i="17"/>
  <c r="L22" i="17"/>
  <c r="K22" i="17"/>
  <c r="M22" i="17" s="1"/>
  <c r="H22" i="17"/>
  <c r="O22" i="17" s="1"/>
  <c r="O21" i="17"/>
  <c r="N21" i="17"/>
  <c r="M21" i="17"/>
  <c r="L21" i="17"/>
  <c r="K21" i="17"/>
  <c r="H21" i="17"/>
  <c r="N20" i="17"/>
  <c r="L20" i="17"/>
  <c r="K20" i="17"/>
  <c r="M20" i="17" s="1"/>
  <c r="H20" i="17"/>
  <c r="O20" i="17" s="1"/>
  <c r="O19" i="17"/>
  <c r="N19" i="17"/>
  <c r="L19" i="17"/>
  <c r="K19" i="17"/>
  <c r="M19" i="17" s="1"/>
  <c r="H19" i="17"/>
  <c r="N18" i="17"/>
  <c r="L18" i="17"/>
  <c r="K18" i="17"/>
  <c r="M18" i="17" s="1"/>
  <c r="H18" i="17"/>
  <c r="O18" i="17" s="1"/>
  <c r="J17" i="17"/>
  <c r="N17" i="17" s="1"/>
  <c r="H17" i="17"/>
  <c r="O16" i="17"/>
  <c r="N16" i="17"/>
  <c r="M16" i="17"/>
  <c r="L16" i="17"/>
  <c r="K16" i="17"/>
  <c r="H16" i="17"/>
  <c r="N15" i="17"/>
  <c r="L15" i="17"/>
  <c r="K15" i="17"/>
  <c r="M15" i="17" s="1"/>
  <c r="H15" i="17"/>
  <c r="O15" i="17" s="1"/>
  <c r="O14" i="17"/>
  <c r="N14" i="17"/>
  <c r="L14" i="17"/>
  <c r="K14" i="17"/>
  <c r="M14" i="17" s="1"/>
  <c r="H14" i="17"/>
  <c r="N13" i="17"/>
  <c r="L13" i="17"/>
  <c r="K13" i="17"/>
  <c r="M13" i="17" s="1"/>
  <c r="H13" i="17"/>
  <c r="O13" i="17" s="1"/>
  <c r="N12" i="17"/>
  <c r="L12" i="17"/>
  <c r="K12" i="17"/>
  <c r="M12" i="17" s="1"/>
  <c r="H12" i="17"/>
  <c r="O12" i="17" s="1"/>
  <c r="O11" i="17"/>
  <c r="N11" i="17"/>
  <c r="M11" i="17"/>
  <c r="L11" i="17"/>
  <c r="K11" i="17"/>
  <c r="H11" i="17"/>
  <c r="N10" i="17"/>
  <c r="L10" i="17"/>
  <c r="K10" i="17"/>
  <c r="M10" i="17" s="1"/>
  <c r="H10" i="17"/>
  <c r="O10" i="17" s="1"/>
  <c r="A10" i="17"/>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O9" i="17"/>
  <c r="N9" i="17"/>
  <c r="M9" i="17"/>
  <c r="L9" i="17"/>
  <c r="K9" i="17"/>
  <c r="H9" i="17"/>
  <c r="A9" i="17"/>
  <c r="N8" i="17"/>
  <c r="L8" i="17"/>
  <c r="K8" i="17"/>
  <c r="M8" i="17" s="1"/>
  <c r="H8" i="17"/>
  <c r="O8" i="17" s="1"/>
  <c r="M18" i="18" l="1"/>
  <c r="K16" i="18"/>
  <c r="M16" i="18" s="1"/>
  <c r="F19" i="18"/>
  <c r="H19" i="18" s="1"/>
  <c r="M13" i="18"/>
  <c r="J19" i="18"/>
  <c r="L19" i="18" s="1"/>
  <c r="M15" i="18"/>
  <c r="L33" i="17"/>
  <c r="N33" i="17"/>
  <c r="M30" i="17"/>
  <c r="O17" i="17"/>
  <c r="M39" i="17"/>
  <c r="G41" i="17"/>
  <c r="N41" i="17" s="1"/>
  <c r="M23" i="17"/>
  <c r="I33" i="17"/>
  <c r="L30" i="17"/>
  <c r="N39" i="17"/>
  <c r="F33" i="17"/>
  <c r="K17" i="17"/>
  <c r="M17" i="17" s="1"/>
  <c r="N30" i="17"/>
  <c r="I41" i="17"/>
  <c r="M31" i="17"/>
  <c r="L17" i="17"/>
  <c r="J41" i="17"/>
  <c r="N19" i="18" l="1"/>
  <c r="K19" i="18"/>
  <c r="M19" i="18" s="1"/>
  <c r="O19" i="18"/>
  <c r="O16" i="18"/>
  <c r="K33" i="17"/>
  <c r="I42" i="17"/>
  <c r="L41" i="17"/>
  <c r="H41" i="17"/>
  <c r="K41" i="17"/>
  <c r="M41" i="17" s="1"/>
  <c r="G42" i="17"/>
  <c r="F42" i="17"/>
  <c r="H42" i="17" s="1"/>
  <c r="H33" i="17"/>
  <c r="O33" i="17" s="1"/>
  <c r="J42" i="17"/>
  <c r="L42" i="17" s="1"/>
  <c r="N42" i="17" l="1"/>
  <c r="O41" i="17"/>
  <c r="K42" i="17"/>
  <c r="M42" i="17" s="1"/>
  <c r="M33" i="17"/>
  <c r="O42" i="17" l="1"/>
  <c r="J16" i="16" l="1"/>
  <c r="L16" i="16" s="1"/>
  <c r="I16" i="16"/>
  <c r="K16" i="16" s="1"/>
  <c r="M16" i="16" s="1"/>
  <c r="G16" i="16"/>
  <c r="N16" i="16" s="1"/>
  <c r="F16" i="16"/>
  <c r="H16" i="16" s="1"/>
  <c r="O15" i="16"/>
  <c r="N15" i="16"/>
  <c r="M15" i="16"/>
  <c r="L15" i="16"/>
  <c r="K15" i="16"/>
  <c r="H15" i="16"/>
  <c r="N14" i="16"/>
  <c r="L14" i="16"/>
  <c r="K14" i="16"/>
  <c r="M14" i="16" s="1"/>
  <c r="H14" i="16"/>
  <c r="O14" i="16" s="1"/>
  <c r="O13" i="16"/>
  <c r="N13" i="16"/>
  <c r="M13" i="16"/>
  <c r="L13" i="16"/>
  <c r="K13" i="16"/>
  <c r="H13" i="16"/>
  <c r="N12" i="16"/>
  <c r="L12" i="16"/>
  <c r="K12" i="16"/>
  <c r="M12" i="16" s="1"/>
  <c r="H12" i="16"/>
  <c r="O12" i="16" s="1"/>
  <c r="O11" i="16"/>
  <c r="N11" i="16"/>
  <c r="M11" i="16"/>
  <c r="L11" i="16"/>
  <c r="K11" i="16"/>
  <c r="H11" i="16"/>
  <c r="N10" i="16"/>
  <c r="L10" i="16"/>
  <c r="K10" i="16"/>
  <c r="M10" i="16" s="1"/>
  <c r="H10" i="16"/>
  <c r="O10" i="16" s="1"/>
  <c r="O9" i="16"/>
  <c r="N9" i="16"/>
  <c r="M9" i="16"/>
  <c r="L9" i="16"/>
  <c r="K9" i="16"/>
  <c r="H9" i="16"/>
  <c r="N8" i="16"/>
  <c r="L8" i="16"/>
  <c r="K8" i="16"/>
  <c r="M8" i="16" s="1"/>
  <c r="H8" i="16"/>
  <c r="O8" i="16" s="1"/>
  <c r="J29" i="15"/>
  <c r="I29" i="15"/>
  <c r="K29" i="15" s="1"/>
  <c r="G29" i="15"/>
  <c r="N29" i="15" s="1"/>
  <c r="F29" i="15"/>
  <c r="O28" i="15"/>
  <c r="N28" i="15"/>
  <c r="L28" i="15"/>
  <c r="K28" i="15"/>
  <c r="M28" i="15" s="1"/>
  <c r="H28" i="15"/>
  <c r="N27" i="15"/>
  <c r="L27" i="15"/>
  <c r="K27" i="15"/>
  <c r="M27" i="15" s="1"/>
  <c r="H27" i="15"/>
  <c r="O27" i="15" s="1"/>
  <c r="O26" i="15"/>
  <c r="N26" i="15"/>
  <c r="L26" i="15"/>
  <c r="K26" i="15"/>
  <c r="M26" i="15" s="1"/>
  <c r="H26" i="15"/>
  <c r="N25" i="15"/>
  <c r="L25" i="15"/>
  <c r="K25" i="15"/>
  <c r="M25" i="15" s="1"/>
  <c r="H25" i="15"/>
  <c r="O25" i="15" s="1"/>
  <c r="O24" i="15"/>
  <c r="N24" i="15"/>
  <c r="L24" i="15"/>
  <c r="K24" i="15"/>
  <c r="M24" i="15" s="1"/>
  <c r="H24" i="15"/>
  <c r="N23" i="15"/>
  <c r="L23" i="15"/>
  <c r="K23" i="15"/>
  <c r="M23" i="15" s="1"/>
  <c r="H23" i="15"/>
  <c r="O23" i="15" s="1"/>
  <c r="O22" i="15"/>
  <c r="N22" i="15"/>
  <c r="L22" i="15"/>
  <c r="K22" i="15"/>
  <c r="M22" i="15" s="1"/>
  <c r="H22" i="15"/>
  <c r="N21" i="15"/>
  <c r="L21" i="15"/>
  <c r="K21" i="15"/>
  <c r="M21" i="15" s="1"/>
  <c r="H21" i="15"/>
  <c r="O21" i="15" s="1"/>
  <c r="O20" i="15"/>
  <c r="N20" i="15"/>
  <c r="L20" i="15"/>
  <c r="K20" i="15"/>
  <c r="M20" i="15" s="1"/>
  <c r="H20" i="15"/>
  <c r="N19" i="15"/>
  <c r="L19" i="15"/>
  <c r="K19" i="15"/>
  <c r="M19" i="15" s="1"/>
  <c r="H19" i="15"/>
  <c r="O19" i="15" s="1"/>
  <c r="O18" i="15"/>
  <c r="N18" i="15"/>
  <c r="L18" i="15"/>
  <c r="K18" i="15"/>
  <c r="M18" i="15" s="1"/>
  <c r="H18" i="15"/>
  <c r="N17" i="15"/>
  <c r="L17" i="15"/>
  <c r="K17" i="15"/>
  <c r="M17" i="15" s="1"/>
  <c r="H17" i="15"/>
  <c r="O17" i="15" s="1"/>
  <c r="O16" i="15"/>
  <c r="N16" i="15"/>
  <c r="L16" i="15"/>
  <c r="K16" i="15"/>
  <c r="M16" i="15" s="1"/>
  <c r="H16" i="15"/>
  <c r="N15" i="15"/>
  <c r="L15" i="15"/>
  <c r="K15" i="15"/>
  <c r="M15" i="15" s="1"/>
  <c r="H15" i="15"/>
  <c r="O15" i="15" s="1"/>
  <c r="O14" i="15"/>
  <c r="N14" i="15"/>
  <c r="L14" i="15"/>
  <c r="K14" i="15"/>
  <c r="M14" i="15" s="1"/>
  <c r="H14" i="15"/>
  <c r="N13" i="15"/>
  <c r="L13" i="15"/>
  <c r="K13" i="15"/>
  <c r="M13" i="15" s="1"/>
  <c r="H13" i="15"/>
  <c r="O13" i="15" s="1"/>
  <c r="O12" i="15"/>
  <c r="N12" i="15"/>
  <c r="L12" i="15"/>
  <c r="K12" i="15"/>
  <c r="M12" i="15" s="1"/>
  <c r="H12" i="15"/>
  <c r="N11" i="15"/>
  <c r="L11" i="15"/>
  <c r="K11" i="15"/>
  <c r="M11" i="15" s="1"/>
  <c r="H11" i="15"/>
  <c r="O11" i="15" s="1"/>
  <c r="O10" i="15"/>
  <c r="N10" i="15"/>
  <c r="L10" i="15"/>
  <c r="K10" i="15"/>
  <c r="M10" i="15" s="1"/>
  <c r="H10" i="15"/>
  <c r="N9" i="15"/>
  <c r="L9" i="15"/>
  <c r="K9" i="15"/>
  <c r="M9" i="15" s="1"/>
  <c r="H9" i="15"/>
  <c r="O9" i="15" s="1"/>
  <c r="O8" i="15"/>
  <c r="N8" i="15"/>
  <c r="L8" i="15"/>
  <c r="K8" i="15"/>
  <c r="M8" i="15" s="1"/>
  <c r="H8" i="15"/>
  <c r="O16" i="16" l="1"/>
  <c r="L29" i="15"/>
  <c r="H29" i="15"/>
  <c r="O29" i="15" s="1"/>
  <c r="M29" i="15" l="1"/>
  <c r="N21" i="14" l="1"/>
  <c r="L21" i="14"/>
  <c r="K21" i="14"/>
  <c r="J21" i="14"/>
  <c r="I21" i="14"/>
  <c r="G21" i="14"/>
  <c r="F21" i="14"/>
  <c r="N20" i="14"/>
  <c r="L20" i="14"/>
  <c r="K20" i="14"/>
  <c r="M20" i="14" s="1"/>
  <c r="H20" i="14"/>
  <c r="O20" i="14" s="1"/>
  <c r="O19" i="14"/>
  <c r="N19" i="14"/>
  <c r="L19" i="14"/>
  <c r="K19" i="14"/>
  <c r="M19" i="14" s="1"/>
  <c r="H19" i="14"/>
  <c r="N18" i="14"/>
  <c r="L18" i="14"/>
  <c r="K18" i="14"/>
  <c r="M18" i="14" s="1"/>
  <c r="H18" i="14"/>
  <c r="O18" i="14" s="1"/>
  <c r="O17" i="14"/>
  <c r="N17" i="14"/>
  <c r="L17" i="14"/>
  <c r="K17" i="14"/>
  <c r="H17" i="14"/>
  <c r="M17" i="14" s="1"/>
  <c r="N16" i="14"/>
  <c r="L16" i="14"/>
  <c r="K16" i="14"/>
  <c r="M16" i="14" s="1"/>
  <c r="H16" i="14"/>
  <c r="O16" i="14" s="1"/>
  <c r="O15" i="14"/>
  <c r="N15" i="14"/>
  <c r="L15" i="14"/>
  <c r="K15" i="14"/>
  <c r="M15" i="14" s="1"/>
  <c r="H15" i="14"/>
  <c r="N14" i="14"/>
  <c r="L14" i="14"/>
  <c r="K14" i="14"/>
  <c r="M14" i="14" s="1"/>
  <c r="H14" i="14"/>
  <c r="O14" i="14" s="1"/>
  <c r="O13" i="14"/>
  <c r="N13" i="14"/>
  <c r="L13" i="14"/>
  <c r="K13" i="14"/>
  <c r="M13" i="14" s="1"/>
  <c r="H13" i="14"/>
  <c r="N12" i="14"/>
  <c r="L12" i="14"/>
  <c r="K12" i="14"/>
  <c r="M12" i="14" s="1"/>
  <c r="H12" i="14"/>
  <c r="O12" i="14" s="1"/>
  <c r="O11" i="14"/>
  <c r="N11" i="14"/>
  <c r="L11" i="14"/>
  <c r="K11" i="14"/>
  <c r="M11" i="14" s="1"/>
  <c r="H11" i="14"/>
  <c r="N10" i="14"/>
  <c r="L10" i="14"/>
  <c r="K10" i="14"/>
  <c r="M10" i="14" s="1"/>
  <c r="H10" i="14"/>
  <c r="O10" i="14" s="1"/>
  <c r="O9" i="14"/>
  <c r="N9" i="14"/>
  <c r="L9" i="14"/>
  <c r="K9" i="14"/>
  <c r="M9" i="14" s="1"/>
  <c r="H9" i="14"/>
  <c r="N8" i="14"/>
  <c r="L8" i="14"/>
  <c r="K8" i="14"/>
  <c r="M8" i="14" s="1"/>
  <c r="H8" i="14"/>
  <c r="O8" i="14" s="1"/>
  <c r="O7" i="14"/>
  <c r="N7" i="14"/>
  <c r="L7" i="14"/>
  <c r="K7" i="14"/>
  <c r="M7" i="14" s="1"/>
  <c r="H7" i="14"/>
  <c r="H21" i="14" s="1"/>
  <c r="O21" i="14" s="1"/>
  <c r="J29" i="13"/>
  <c r="L29" i="13" s="1"/>
  <c r="I29" i="13"/>
  <c r="K29" i="13" s="1"/>
  <c r="M29" i="13" s="1"/>
  <c r="G29" i="13"/>
  <c r="N29" i="13" s="1"/>
  <c r="F29" i="13"/>
  <c r="H29" i="13" s="1"/>
  <c r="N28" i="13"/>
  <c r="L28" i="13"/>
  <c r="K28" i="13"/>
  <c r="M28" i="13" s="1"/>
  <c r="H28" i="13"/>
  <c r="O28" i="13" s="1"/>
  <c r="N27" i="13"/>
  <c r="L27" i="13"/>
  <c r="K27" i="13"/>
  <c r="M27" i="13" s="1"/>
  <c r="H27" i="13"/>
  <c r="O27" i="13" s="1"/>
  <c r="N26" i="13"/>
  <c r="L26" i="13"/>
  <c r="K26" i="13"/>
  <c r="M26" i="13" s="1"/>
  <c r="H26" i="13"/>
  <c r="O26" i="13" s="1"/>
  <c r="N25" i="13"/>
  <c r="L25" i="13"/>
  <c r="K25" i="13"/>
  <c r="M25" i="13" s="1"/>
  <c r="H25" i="13"/>
  <c r="O25" i="13" s="1"/>
  <c r="N24" i="13"/>
  <c r="L24" i="13"/>
  <c r="K24" i="13"/>
  <c r="M24" i="13" s="1"/>
  <c r="H24" i="13"/>
  <c r="O24" i="13" s="1"/>
  <c r="N23" i="13"/>
  <c r="L23" i="13"/>
  <c r="K23" i="13"/>
  <c r="M23" i="13" s="1"/>
  <c r="H23" i="13"/>
  <c r="O23" i="13" s="1"/>
  <c r="N22" i="13"/>
  <c r="L22" i="13"/>
  <c r="K22" i="13"/>
  <c r="M22" i="13" s="1"/>
  <c r="H22" i="13"/>
  <c r="O22" i="13" s="1"/>
  <c r="N21" i="13"/>
  <c r="L21" i="13"/>
  <c r="K21" i="13"/>
  <c r="M21" i="13" s="1"/>
  <c r="H21" i="13"/>
  <c r="O21" i="13" s="1"/>
  <c r="N20" i="13"/>
  <c r="L20" i="13"/>
  <c r="K20" i="13"/>
  <c r="M20" i="13" s="1"/>
  <c r="H20" i="13"/>
  <c r="O20" i="13" s="1"/>
  <c r="N19" i="13"/>
  <c r="L19" i="13"/>
  <c r="K19" i="13"/>
  <c r="M19" i="13" s="1"/>
  <c r="H19" i="13"/>
  <c r="O19" i="13" s="1"/>
  <c r="N18" i="13"/>
  <c r="L18" i="13"/>
  <c r="K18" i="13"/>
  <c r="M18" i="13" s="1"/>
  <c r="H18" i="13"/>
  <c r="O18" i="13" s="1"/>
  <c r="N17" i="13"/>
  <c r="L17" i="13"/>
  <c r="K17" i="13"/>
  <c r="M17" i="13" s="1"/>
  <c r="H17" i="13"/>
  <c r="O17" i="13" s="1"/>
  <c r="N16" i="13"/>
  <c r="L16" i="13"/>
  <c r="K16" i="13"/>
  <c r="M16" i="13" s="1"/>
  <c r="H16" i="13"/>
  <c r="O16" i="13" s="1"/>
  <c r="N15" i="13"/>
  <c r="L15" i="13"/>
  <c r="K15" i="13"/>
  <c r="M15" i="13" s="1"/>
  <c r="H15" i="13"/>
  <c r="O15" i="13" s="1"/>
  <c r="N14" i="13"/>
  <c r="L14" i="13"/>
  <c r="K14" i="13"/>
  <c r="M14" i="13" s="1"/>
  <c r="H14" i="13"/>
  <c r="O14" i="13" s="1"/>
  <c r="N13" i="13"/>
  <c r="L13" i="13"/>
  <c r="K13" i="13"/>
  <c r="M13" i="13" s="1"/>
  <c r="H13" i="13"/>
  <c r="O13" i="13" s="1"/>
  <c r="N12" i="13"/>
  <c r="L12" i="13"/>
  <c r="K12" i="13"/>
  <c r="M12" i="13" s="1"/>
  <c r="H12" i="13"/>
  <c r="O12" i="13" s="1"/>
  <c r="N11" i="13"/>
  <c r="L11" i="13"/>
  <c r="K11" i="13"/>
  <c r="M11" i="13" s="1"/>
  <c r="H11" i="13"/>
  <c r="O11" i="13" s="1"/>
  <c r="N10" i="13"/>
  <c r="L10" i="13"/>
  <c r="K10" i="13"/>
  <c r="M10" i="13" s="1"/>
  <c r="H10" i="13"/>
  <c r="O10" i="13" s="1"/>
  <c r="N9" i="13"/>
  <c r="L9" i="13"/>
  <c r="K9" i="13"/>
  <c r="M9" i="13" s="1"/>
  <c r="H9" i="13"/>
  <c r="O9" i="13" s="1"/>
  <c r="N8" i="13"/>
  <c r="L8" i="13"/>
  <c r="K8" i="13"/>
  <c r="M8" i="13" s="1"/>
  <c r="H8" i="13"/>
  <c r="O8" i="13" s="1"/>
  <c r="N7" i="13"/>
  <c r="L7" i="13"/>
  <c r="K7" i="13"/>
  <c r="M7" i="13" s="1"/>
  <c r="H7" i="13"/>
  <c r="O7" i="13" s="1"/>
  <c r="M21" i="14" l="1"/>
  <c r="O29" i="13"/>
  <c r="N11" i="12"/>
  <c r="J11" i="12"/>
  <c r="I11" i="12"/>
  <c r="K11" i="12" s="1"/>
  <c r="G11" i="12"/>
  <c r="L11" i="12" s="1"/>
  <c r="F11" i="12"/>
  <c r="O11" i="12" s="1"/>
  <c r="O10" i="12"/>
  <c r="N10" i="12"/>
  <c r="L10" i="12"/>
  <c r="K10" i="12"/>
  <c r="H10" i="12"/>
  <c r="M10" i="12" s="1"/>
  <c r="O9" i="12"/>
  <c r="N9" i="12"/>
  <c r="L9" i="12"/>
  <c r="K9" i="12"/>
  <c r="M9" i="12" s="1"/>
  <c r="H9" i="12"/>
  <c r="O8" i="12"/>
  <c r="N8" i="12"/>
  <c r="L8" i="12"/>
  <c r="K8" i="12"/>
  <c r="H8" i="12"/>
  <c r="M8" i="12" s="1"/>
  <c r="J22" i="11"/>
  <c r="L22" i="11" s="1"/>
  <c r="I22" i="11"/>
  <c r="K22" i="11" s="1"/>
  <c r="M22" i="11" s="1"/>
  <c r="G22" i="11"/>
  <c r="N22" i="11" s="1"/>
  <c r="F22" i="11"/>
  <c r="H22" i="11" s="1"/>
  <c r="O22" i="11" s="1"/>
  <c r="N21" i="11"/>
  <c r="L21" i="11"/>
  <c r="K21" i="11"/>
  <c r="M21" i="11" s="1"/>
  <c r="H21" i="11"/>
  <c r="O21" i="11" s="1"/>
  <c r="N20" i="11"/>
  <c r="L20" i="11"/>
  <c r="K20" i="11"/>
  <c r="M20" i="11" s="1"/>
  <c r="H20" i="11"/>
  <c r="O20" i="11" s="1"/>
  <c r="N19" i="11"/>
  <c r="L19" i="11"/>
  <c r="K19" i="11"/>
  <c r="M19" i="11" s="1"/>
  <c r="H19" i="11"/>
  <c r="O19" i="11" s="1"/>
  <c r="N18" i="11"/>
  <c r="L18" i="11"/>
  <c r="K18" i="11"/>
  <c r="M18" i="11" s="1"/>
  <c r="H18" i="11"/>
  <c r="O18" i="11" s="1"/>
  <c r="N17" i="11"/>
  <c r="L17" i="11"/>
  <c r="K17" i="11"/>
  <c r="M17" i="11" s="1"/>
  <c r="H17" i="11"/>
  <c r="O17" i="11" s="1"/>
  <c r="N16" i="11"/>
  <c r="L16" i="11"/>
  <c r="K16" i="11"/>
  <c r="M16" i="11" s="1"/>
  <c r="H16" i="11"/>
  <c r="O16" i="11" s="1"/>
  <c r="N15" i="11"/>
  <c r="L15" i="11"/>
  <c r="K15" i="11"/>
  <c r="M15" i="11" s="1"/>
  <c r="H15" i="11"/>
  <c r="O15" i="11" s="1"/>
  <c r="N14" i="11"/>
  <c r="L14" i="11"/>
  <c r="K14" i="11"/>
  <c r="M14" i="11" s="1"/>
  <c r="H14" i="11"/>
  <c r="O14" i="11" s="1"/>
  <c r="N13" i="11"/>
  <c r="L13" i="11"/>
  <c r="K13" i="11"/>
  <c r="M13" i="11" s="1"/>
  <c r="H13" i="11"/>
  <c r="O13" i="11" s="1"/>
  <c r="N12" i="11"/>
  <c r="L12" i="11"/>
  <c r="K12" i="11"/>
  <c r="M12" i="11" s="1"/>
  <c r="H12" i="11"/>
  <c r="O12" i="11" s="1"/>
  <c r="N11" i="11"/>
  <c r="L11" i="11"/>
  <c r="K11" i="11"/>
  <c r="M11" i="11" s="1"/>
  <c r="H11" i="11"/>
  <c r="O11" i="11" s="1"/>
  <c r="N10" i="11"/>
  <c r="L10" i="11"/>
  <c r="K10" i="11"/>
  <c r="M10" i="11" s="1"/>
  <c r="H10" i="11"/>
  <c r="O10" i="11" s="1"/>
  <c r="N9" i="11"/>
  <c r="L9" i="11"/>
  <c r="K9" i="11"/>
  <c r="M9" i="11" s="1"/>
  <c r="H9" i="11"/>
  <c r="O9" i="11" s="1"/>
  <c r="N8" i="11"/>
  <c r="L8" i="11"/>
  <c r="K8" i="11"/>
  <c r="M8" i="11" s="1"/>
  <c r="H8" i="11"/>
  <c r="O8" i="11" s="1"/>
  <c r="M11" i="12" l="1"/>
  <c r="H11" i="12"/>
  <c r="N9" i="10" l="1"/>
  <c r="L9" i="10"/>
  <c r="K9" i="10"/>
  <c r="J9" i="10"/>
  <c r="I9" i="10"/>
  <c r="G9" i="10"/>
  <c r="F9" i="10"/>
  <c r="N8" i="10"/>
  <c r="L8" i="10"/>
  <c r="K8" i="10"/>
  <c r="M8" i="10" s="1"/>
  <c r="H8" i="10"/>
  <c r="H9" i="10" s="1"/>
  <c r="O9" i="10" s="1"/>
  <c r="M9" i="10" l="1"/>
  <c r="O8" i="10"/>
  <c r="J13" i="9" l="1"/>
  <c r="L13" i="9" s="1"/>
  <c r="I13" i="9"/>
  <c r="K13" i="9" s="1"/>
  <c r="G13" i="9"/>
  <c r="N13" i="9" s="1"/>
  <c r="F13" i="9"/>
  <c r="N12" i="9"/>
  <c r="L12" i="9"/>
  <c r="K12" i="9"/>
  <c r="M12" i="9" s="1"/>
  <c r="H12" i="9"/>
  <c r="N11" i="9"/>
  <c r="L11" i="9"/>
  <c r="K11" i="9"/>
  <c r="M11" i="9" s="1"/>
  <c r="H11" i="9"/>
  <c r="O11" i="9" s="1"/>
  <c r="N10" i="9"/>
  <c r="L10" i="9"/>
  <c r="K10" i="9"/>
  <c r="M10" i="9" s="1"/>
  <c r="H10" i="9"/>
  <c r="N9" i="9"/>
  <c r="L9" i="9"/>
  <c r="K9" i="9"/>
  <c r="M9" i="9" s="1"/>
  <c r="H9" i="9"/>
  <c r="O9" i="9" s="1"/>
  <c r="N8" i="9"/>
  <c r="L8" i="9"/>
  <c r="K8" i="9"/>
  <c r="M8" i="9" s="1"/>
  <c r="H8" i="9"/>
  <c r="O8" i="9" l="1"/>
  <c r="H13" i="9"/>
  <c r="O13" i="9" s="1"/>
  <c r="O10" i="9"/>
  <c r="O12" i="9"/>
  <c r="M13" i="9" l="1"/>
  <c r="N33" i="8" l="1"/>
  <c r="J33" i="8"/>
  <c r="I33" i="8"/>
  <c r="G33" i="8"/>
  <c r="F33" i="8"/>
  <c r="N32" i="8"/>
  <c r="M32" i="8"/>
  <c r="L32" i="8"/>
  <c r="K32" i="8"/>
  <c r="H32" i="8"/>
  <c r="O32" i="8" s="1"/>
  <c r="N31" i="8"/>
  <c r="L31" i="8"/>
  <c r="K31" i="8"/>
  <c r="O31" i="8" s="1"/>
  <c r="H31" i="8"/>
  <c r="O30" i="8"/>
  <c r="N30" i="8"/>
  <c r="M30" i="8"/>
  <c r="L30" i="8"/>
  <c r="K30" i="8"/>
  <c r="H30" i="8"/>
  <c r="N29" i="8"/>
  <c r="L29" i="8"/>
  <c r="K29" i="8"/>
  <c r="H29" i="8"/>
  <c r="M29" i="8" s="1"/>
  <c r="O28" i="8"/>
  <c r="N28" i="8"/>
  <c r="L28" i="8"/>
  <c r="K28" i="8"/>
  <c r="M28" i="8" s="1"/>
  <c r="H28" i="8"/>
  <c r="O27" i="8"/>
  <c r="N27" i="8"/>
  <c r="L27" i="8"/>
  <c r="K27" i="8"/>
  <c r="H27" i="8"/>
  <c r="M27" i="8" s="1"/>
  <c r="N26" i="8"/>
  <c r="L26" i="8"/>
  <c r="K26" i="8"/>
  <c r="M26" i="8" s="1"/>
  <c r="H26" i="8"/>
  <c r="O26" i="8" s="1"/>
  <c r="N25" i="8"/>
  <c r="M25" i="8"/>
  <c r="L25" i="8"/>
  <c r="K25" i="8"/>
  <c r="H25" i="8"/>
  <c r="O25" i="8" s="1"/>
  <c r="N24" i="8"/>
  <c r="L24" i="8"/>
  <c r="K24" i="8"/>
  <c r="M24" i="8" s="1"/>
  <c r="H24" i="8"/>
  <c r="O24" i="8" s="1"/>
  <c r="O23" i="8"/>
  <c r="N23" i="8"/>
  <c r="L23" i="8"/>
  <c r="K23" i="8"/>
  <c r="M23" i="8" s="1"/>
  <c r="H23" i="8"/>
  <c r="N22" i="8"/>
  <c r="M22" i="8"/>
  <c r="L22" i="8"/>
  <c r="K22" i="8"/>
  <c r="H22" i="8"/>
  <c r="O22" i="8" s="1"/>
  <c r="N21" i="8"/>
  <c r="L21" i="8"/>
  <c r="K21" i="8"/>
  <c r="H21" i="8"/>
  <c r="O21" i="8" s="1"/>
  <c r="N20" i="8"/>
  <c r="L20" i="8"/>
  <c r="K20" i="8"/>
  <c r="O20" i="8" s="1"/>
  <c r="H20" i="8"/>
  <c r="N19" i="8"/>
  <c r="L19" i="8"/>
  <c r="K19" i="8"/>
  <c r="M19" i="8" s="1"/>
  <c r="H19" i="8"/>
  <c r="O19" i="8" s="1"/>
  <c r="N18" i="8"/>
  <c r="M18" i="8"/>
  <c r="L18" i="8"/>
  <c r="K18" i="8"/>
  <c r="H18" i="8"/>
  <c r="O18" i="8" s="1"/>
  <c r="N17" i="8"/>
  <c r="L17" i="8"/>
  <c r="K17" i="8"/>
  <c r="M17" i="8" s="1"/>
  <c r="H17" i="8"/>
  <c r="O16" i="8"/>
  <c r="N16" i="8"/>
  <c r="M16" i="8"/>
  <c r="L16" i="8"/>
  <c r="K16" i="8"/>
  <c r="H16" i="8"/>
  <c r="N15" i="8"/>
  <c r="L15" i="8"/>
  <c r="K15" i="8"/>
  <c r="H15" i="8"/>
  <c r="O15" i="8" s="1"/>
  <c r="O14" i="8"/>
  <c r="N14" i="8"/>
  <c r="L14" i="8"/>
  <c r="K14" i="8"/>
  <c r="M14" i="8" s="1"/>
  <c r="H14" i="8"/>
  <c r="N13" i="8"/>
  <c r="L13" i="8"/>
  <c r="K13" i="8"/>
  <c r="H13" i="8"/>
  <c r="O13" i="8" s="1"/>
  <c r="N12" i="8"/>
  <c r="L12" i="8"/>
  <c r="K12" i="8"/>
  <c r="M12" i="8" s="1"/>
  <c r="H12" i="8"/>
  <c r="O12" i="8" s="1"/>
  <c r="O11" i="8"/>
  <c r="N11" i="8"/>
  <c r="L11" i="8"/>
  <c r="K11" i="8"/>
  <c r="M11" i="8" s="1"/>
  <c r="H11" i="8"/>
  <c r="N10" i="8"/>
  <c r="L10" i="8"/>
  <c r="K10" i="8"/>
  <c r="H10" i="8"/>
  <c r="M10" i="8" s="1"/>
  <c r="O9" i="8"/>
  <c r="N9" i="8"/>
  <c r="M9" i="8"/>
  <c r="L9" i="8"/>
  <c r="K9" i="8"/>
  <c r="H9" i="8"/>
  <c r="N8" i="8"/>
  <c r="L8" i="8"/>
  <c r="K8" i="8"/>
  <c r="H8" i="8"/>
  <c r="O8" i="8" s="1"/>
  <c r="A8" i="8"/>
  <c r="A11" i="8" s="1"/>
  <c r="A12" i="8" s="1"/>
  <c r="A13" i="8" s="1"/>
  <c r="A14" i="8" s="1"/>
  <c r="A15" i="8" s="1"/>
  <c r="A16" i="8" s="1"/>
  <c r="A17" i="8" s="1"/>
  <c r="A18" i="8" s="1"/>
  <c r="A19" i="8" s="1"/>
  <c r="A20" i="8" s="1"/>
  <c r="A21" i="8" s="1"/>
  <c r="A22" i="8" s="1"/>
  <c r="A23" i="8" s="1"/>
  <c r="A24" i="8" s="1"/>
  <c r="A27" i="8" s="1"/>
  <c r="A28" i="8" s="1"/>
  <c r="A29" i="8" s="1"/>
  <c r="A30" i="8" s="1"/>
  <c r="A31" i="8" s="1"/>
  <c r="A32" i="8" s="1"/>
  <c r="A33" i="8" s="1"/>
  <c r="O7" i="8"/>
  <c r="N7" i="8"/>
  <c r="M7" i="8"/>
  <c r="L7" i="8"/>
  <c r="K7" i="8"/>
  <c r="H7" i="8"/>
  <c r="A7" i="8"/>
  <c r="N6" i="8"/>
  <c r="L6" i="8"/>
  <c r="L33" i="8" s="1"/>
  <c r="K6" i="8"/>
  <c r="K33" i="8" s="1"/>
  <c r="H6" i="8"/>
  <c r="H33" i="8" s="1"/>
  <c r="O33" i="8" s="1"/>
  <c r="M13" i="8" l="1"/>
  <c r="M6" i="8"/>
  <c r="M20" i="8"/>
  <c r="O29" i="8"/>
  <c r="M31" i="8"/>
  <c r="M15" i="8"/>
  <c r="O6" i="8"/>
  <c r="O10" i="8"/>
  <c r="O17" i="8"/>
  <c r="M8" i="8"/>
  <c r="M21" i="8"/>
  <c r="M33" i="8" l="1"/>
  <c r="I23" i="7" l="1"/>
  <c r="H23" i="7" l="1"/>
  <c r="G23" i="7"/>
  <c r="K23" i="7" s="1"/>
  <c r="F23" i="7"/>
  <c r="K22" i="7"/>
  <c r="J22" i="7"/>
  <c r="K21" i="7"/>
  <c r="J21" i="7"/>
  <c r="K20" i="7"/>
  <c r="J20" i="7"/>
  <c r="K19" i="7"/>
  <c r="J19" i="7"/>
  <c r="K18" i="7"/>
  <c r="J18" i="7"/>
  <c r="K17" i="7"/>
  <c r="J17" i="7"/>
  <c r="K16" i="7"/>
  <c r="J16" i="7"/>
  <c r="K15" i="7"/>
  <c r="J15" i="7"/>
  <c r="K14" i="7"/>
  <c r="J14" i="7"/>
  <c r="K13" i="7"/>
  <c r="J13" i="7"/>
  <c r="K12" i="7"/>
  <c r="J12" i="7"/>
  <c r="K11" i="7"/>
  <c r="J11" i="7"/>
  <c r="K10" i="7"/>
  <c r="J10" i="7"/>
  <c r="K9" i="7"/>
  <c r="J9" i="7"/>
  <c r="K8" i="7"/>
  <c r="J8" i="7"/>
  <c r="K7" i="7"/>
  <c r="J7" i="7"/>
  <c r="H30" i="6"/>
  <c r="G30" i="6"/>
  <c r="F30" i="6"/>
  <c r="K29" i="6"/>
  <c r="J29" i="6"/>
  <c r="K28" i="6"/>
  <c r="J28" i="6"/>
  <c r="K27" i="6"/>
  <c r="J27" i="6"/>
  <c r="K26" i="6"/>
  <c r="J26" i="6"/>
  <c r="K25" i="6"/>
  <c r="J25" i="6"/>
  <c r="K24" i="6"/>
  <c r="J24" i="6"/>
  <c r="K23" i="6"/>
  <c r="J23" i="6"/>
  <c r="K22" i="6"/>
  <c r="J22" i="6"/>
  <c r="K21" i="6"/>
  <c r="J21" i="6"/>
  <c r="K20" i="6"/>
  <c r="J20" i="6"/>
  <c r="K19" i="6"/>
  <c r="J19" i="6"/>
  <c r="K18" i="6"/>
  <c r="J18" i="6"/>
  <c r="K17" i="6"/>
  <c r="J17" i="6"/>
  <c r="K16" i="6"/>
  <c r="J16" i="6"/>
  <c r="K15" i="6"/>
  <c r="J15" i="6"/>
  <c r="K14" i="6"/>
  <c r="J14" i="6"/>
  <c r="K13" i="6"/>
  <c r="J13" i="6"/>
  <c r="K12" i="6"/>
  <c r="J12" i="6"/>
  <c r="K11" i="6"/>
  <c r="J11" i="6"/>
  <c r="K10" i="6"/>
  <c r="J10" i="6"/>
  <c r="K9" i="6"/>
  <c r="J9" i="6"/>
  <c r="K8" i="6"/>
  <c r="J8" i="6"/>
  <c r="K7" i="6"/>
  <c r="J7" i="6"/>
  <c r="H21" i="5" l="1"/>
  <c r="G21" i="5"/>
  <c r="F21" i="5"/>
  <c r="J20" i="5"/>
  <c r="K19" i="5"/>
  <c r="J19" i="5"/>
  <c r="K18" i="5"/>
  <c r="J18" i="5"/>
  <c r="K17" i="5"/>
  <c r="J17" i="5"/>
  <c r="I16" i="5"/>
  <c r="K16" i="5" s="1"/>
  <c r="K15" i="5"/>
  <c r="J15" i="5"/>
  <c r="K14" i="5"/>
  <c r="J14" i="5"/>
  <c r="K13" i="5"/>
  <c r="J13" i="5"/>
  <c r="J12" i="5"/>
  <c r="K11" i="5"/>
  <c r="J11" i="5"/>
  <c r="K10" i="5"/>
  <c r="J10" i="5"/>
  <c r="K9" i="5"/>
  <c r="J9" i="5"/>
  <c r="K8" i="5"/>
  <c r="J8" i="5"/>
  <c r="K7" i="5"/>
  <c r="J7" i="5"/>
  <c r="H28" i="4"/>
  <c r="G28" i="4"/>
  <c r="F28" i="4"/>
  <c r="K27" i="4"/>
  <c r="J27" i="4"/>
  <c r="K26" i="4"/>
  <c r="J26" i="4"/>
  <c r="K25" i="4"/>
  <c r="J25" i="4"/>
  <c r="K24" i="4"/>
  <c r="J24" i="4"/>
  <c r="K23" i="4"/>
  <c r="J23" i="4"/>
  <c r="K22" i="4"/>
  <c r="J22" i="4"/>
  <c r="K21" i="4"/>
  <c r="J21" i="4"/>
  <c r="K20" i="4"/>
  <c r="J20" i="4"/>
  <c r="K19" i="4"/>
  <c r="J19" i="4"/>
  <c r="K18" i="4"/>
  <c r="J18" i="4"/>
  <c r="I17" i="4"/>
  <c r="I28" i="4" s="1"/>
  <c r="J28" i="4" s="1"/>
  <c r="K16" i="4"/>
  <c r="J16" i="4"/>
  <c r="K15" i="4"/>
  <c r="J15" i="4"/>
  <c r="K14" i="4"/>
  <c r="J14" i="4"/>
  <c r="K13" i="4"/>
  <c r="J13" i="4"/>
  <c r="K12" i="4"/>
  <c r="J12" i="4"/>
  <c r="K11" i="4"/>
  <c r="J11" i="4"/>
  <c r="K10" i="4"/>
  <c r="J10" i="4"/>
  <c r="K9" i="4"/>
  <c r="J9" i="4"/>
  <c r="K8" i="4"/>
  <c r="J8" i="4"/>
  <c r="K7" i="4"/>
  <c r="J7" i="4"/>
  <c r="K37" i="3"/>
  <c r="J37" i="3"/>
  <c r="N37" i="3" s="1"/>
  <c r="I37" i="3"/>
  <c r="G37" i="3"/>
  <c r="F37" i="3"/>
  <c r="N36" i="3"/>
  <c r="L36" i="3"/>
  <c r="K36" i="3"/>
  <c r="M36" i="3" s="1"/>
  <c r="H36" i="3"/>
  <c r="O36" i="3" s="1"/>
  <c r="O35" i="3"/>
  <c r="N35" i="3"/>
  <c r="M35" i="3"/>
  <c r="L35" i="3"/>
  <c r="K35" i="3"/>
  <c r="H35" i="3"/>
  <c r="N34" i="3"/>
  <c r="L34" i="3"/>
  <c r="K34" i="3"/>
  <c r="M34" i="3" s="1"/>
  <c r="H34" i="3"/>
  <c r="O34" i="3" s="1"/>
  <c r="O33" i="3"/>
  <c r="N33" i="3"/>
  <c r="M33" i="3"/>
  <c r="L33" i="3"/>
  <c r="K33" i="3"/>
  <c r="H33" i="3"/>
  <c r="N32" i="3"/>
  <c r="L32" i="3"/>
  <c r="K32" i="3"/>
  <c r="M32" i="3" s="1"/>
  <c r="H32" i="3"/>
  <c r="O32" i="3" s="1"/>
  <c r="O31" i="3"/>
  <c r="N31" i="3"/>
  <c r="M31" i="3"/>
  <c r="L31" i="3"/>
  <c r="K31" i="3"/>
  <c r="H31" i="3"/>
  <c r="N30" i="3"/>
  <c r="L30" i="3"/>
  <c r="K30" i="3"/>
  <c r="M30" i="3" s="1"/>
  <c r="H30" i="3"/>
  <c r="O30" i="3" s="1"/>
  <c r="O29" i="3"/>
  <c r="N29" i="3"/>
  <c r="M29" i="3"/>
  <c r="L29" i="3"/>
  <c r="K29" i="3"/>
  <c r="H29" i="3"/>
  <c r="N28" i="3"/>
  <c r="L28" i="3"/>
  <c r="K28" i="3"/>
  <c r="M28" i="3" s="1"/>
  <c r="H28" i="3"/>
  <c r="O28" i="3" s="1"/>
  <c r="O27" i="3"/>
  <c r="N27" i="3"/>
  <c r="M27" i="3"/>
  <c r="L27" i="3"/>
  <c r="K27" i="3"/>
  <c r="H27" i="3"/>
  <c r="N26" i="3"/>
  <c r="L26" i="3"/>
  <c r="K26" i="3"/>
  <c r="M26" i="3" s="1"/>
  <c r="H26" i="3"/>
  <c r="O26" i="3" s="1"/>
  <c r="O25" i="3"/>
  <c r="N25" i="3"/>
  <c r="M25" i="3"/>
  <c r="L25" i="3"/>
  <c r="K25" i="3"/>
  <c r="H25" i="3"/>
  <c r="N24" i="3"/>
  <c r="L24" i="3"/>
  <c r="K24" i="3"/>
  <c r="M24" i="3" s="1"/>
  <c r="H24" i="3"/>
  <c r="O24" i="3" s="1"/>
  <c r="O23" i="3"/>
  <c r="N23" i="3"/>
  <c r="M23" i="3"/>
  <c r="L23" i="3"/>
  <c r="K23" i="3"/>
  <c r="H23" i="3"/>
  <c r="N22" i="3"/>
  <c r="L22" i="3"/>
  <c r="K22" i="3"/>
  <c r="M22" i="3" s="1"/>
  <c r="H22" i="3"/>
  <c r="O22" i="3" s="1"/>
  <c r="O21" i="3"/>
  <c r="N21" i="3"/>
  <c r="M21" i="3"/>
  <c r="L21" i="3"/>
  <c r="K21" i="3"/>
  <c r="H21" i="3"/>
  <c r="N20" i="3"/>
  <c r="L20" i="3"/>
  <c r="K20" i="3"/>
  <c r="M20" i="3" s="1"/>
  <c r="H20" i="3"/>
  <c r="O20" i="3" s="1"/>
  <c r="O19" i="3"/>
  <c r="N19" i="3"/>
  <c r="M19" i="3"/>
  <c r="L19" i="3"/>
  <c r="K19" i="3"/>
  <c r="H19" i="3"/>
  <c r="N18" i="3"/>
  <c r="L18" i="3"/>
  <c r="K18" i="3"/>
  <c r="M18" i="3" s="1"/>
  <c r="H18" i="3"/>
  <c r="O18" i="3" s="1"/>
  <c r="O17" i="3"/>
  <c r="N17" i="3"/>
  <c r="M17" i="3"/>
  <c r="L17" i="3"/>
  <c r="K17" i="3"/>
  <c r="H17" i="3"/>
  <c r="N16" i="3"/>
  <c r="L16" i="3"/>
  <c r="K16" i="3"/>
  <c r="M16" i="3" s="1"/>
  <c r="H16" i="3"/>
  <c r="O16" i="3" s="1"/>
  <c r="O15" i="3"/>
  <c r="N15" i="3"/>
  <c r="M15" i="3"/>
  <c r="L15" i="3"/>
  <c r="K15" i="3"/>
  <c r="H15" i="3"/>
  <c r="N14" i="3"/>
  <c r="L14" i="3"/>
  <c r="K14" i="3"/>
  <c r="M14" i="3" s="1"/>
  <c r="H14" i="3"/>
  <c r="O14" i="3" s="1"/>
  <c r="O13" i="3"/>
  <c r="N13" i="3"/>
  <c r="M13" i="3"/>
  <c r="L13" i="3"/>
  <c r="K13" i="3"/>
  <c r="H13" i="3"/>
  <c r="N12" i="3"/>
  <c r="L12" i="3"/>
  <c r="K12" i="3"/>
  <c r="M12" i="3" s="1"/>
  <c r="H12" i="3"/>
  <c r="O12" i="3" s="1"/>
  <c r="O11" i="3"/>
  <c r="N11" i="3"/>
  <c r="M11" i="3"/>
  <c r="L11" i="3"/>
  <c r="K11" i="3"/>
  <c r="H11" i="3"/>
  <c r="N10" i="3"/>
  <c r="L10" i="3"/>
  <c r="K10" i="3"/>
  <c r="M10" i="3" s="1"/>
  <c r="H10" i="3"/>
  <c r="O10" i="3" s="1"/>
  <c r="O9" i="3"/>
  <c r="N9" i="3"/>
  <c r="M9" i="3"/>
  <c r="L9" i="3"/>
  <c r="K9" i="3"/>
  <c r="H9" i="3"/>
  <c r="N8" i="3"/>
  <c r="L8" i="3"/>
  <c r="K8" i="3"/>
  <c r="M8" i="3" s="1"/>
  <c r="H8" i="3"/>
  <c r="O8" i="3" s="1"/>
  <c r="O7" i="3"/>
  <c r="N7" i="3"/>
  <c r="M7" i="3"/>
  <c r="L7" i="3"/>
  <c r="L37" i="3" s="1"/>
  <c r="K7" i="3"/>
  <c r="H7" i="3"/>
  <c r="N6" i="3"/>
  <c r="L6" i="3"/>
  <c r="K6" i="3"/>
  <c r="M6" i="3" s="1"/>
  <c r="H6" i="3"/>
  <c r="H37" i="3" s="1"/>
  <c r="O37" i="3" s="1"/>
  <c r="J16" i="5" l="1"/>
  <c r="K28" i="4"/>
  <c r="K17" i="4"/>
  <c r="J17" i="4"/>
  <c r="M37" i="3"/>
  <c r="O6" i="3"/>
  <c r="K21" i="5" l="1"/>
  <c r="J21" i="5"/>
  <c r="G15" i="2"/>
  <c r="K15" i="2" s="1"/>
  <c r="F15" i="2"/>
  <c r="D15" i="2"/>
  <c r="C15" i="2"/>
  <c r="E15" i="2" s="1"/>
  <c r="L14" i="2"/>
  <c r="K14" i="2"/>
  <c r="I14" i="2"/>
  <c r="H14" i="2"/>
  <c r="J14" i="2" s="1"/>
  <c r="E14" i="2"/>
  <c r="K13" i="2"/>
  <c r="I13" i="2"/>
  <c r="H13" i="2"/>
  <c r="L13" i="2" s="1"/>
  <c r="E13" i="2"/>
  <c r="L12" i="2"/>
  <c r="K12" i="2"/>
  <c r="I12" i="2"/>
  <c r="H12" i="2"/>
  <c r="J12" i="2" s="1"/>
  <c r="E12" i="2"/>
  <c r="K11" i="2"/>
  <c r="I11" i="2"/>
  <c r="H11" i="2"/>
  <c r="L11" i="2" s="1"/>
  <c r="E11" i="2"/>
  <c r="L10" i="2"/>
  <c r="K10" i="2"/>
  <c r="I10" i="2"/>
  <c r="H10" i="2"/>
  <c r="J10" i="2" s="1"/>
  <c r="E10" i="2"/>
  <c r="K9" i="2"/>
  <c r="I9" i="2"/>
  <c r="H9" i="2"/>
  <c r="L9" i="2" s="1"/>
  <c r="E9" i="2"/>
  <c r="L8" i="2"/>
  <c r="K8" i="2"/>
  <c r="I8" i="2"/>
  <c r="H8" i="2"/>
  <c r="J8" i="2" s="1"/>
  <c r="E8" i="2"/>
  <c r="K7" i="2"/>
  <c r="I7" i="2"/>
  <c r="H7" i="2"/>
  <c r="L7" i="2" s="1"/>
  <c r="E7" i="2"/>
  <c r="G16" i="1"/>
  <c r="I16" i="1" s="1"/>
  <c r="F16" i="1"/>
  <c r="E16" i="1"/>
  <c r="D16" i="1"/>
  <c r="C16" i="1"/>
  <c r="L15" i="1"/>
  <c r="K15" i="1"/>
  <c r="I15" i="1"/>
  <c r="H15" i="1"/>
  <c r="J15" i="1" s="1"/>
  <c r="E15" i="1"/>
  <c r="K14" i="1"/>
  <c r="I14" i="1"/>
  <c r="H14" i="1"/>
  <c r="L14" i="1" s="1"/>
  <c r="E14" i="1"/>
  <c r="L13" i="1"/>
  <c r="K13" i="1"/>
  <c r="I13" i="1"/>
  <c r="H13" i="1"/>
  <c r="J13" i="1" s="1"/>
  <c r="E13" i="1"/>
  <c r="K12" i="1"/>
  <c r="I12" i="1"/>
  <c r="H12" i="1"/>
  <c r="L12" i="1" s="1"/>
  <c r="E12" i="1"/>
  <c r="L11" i="1"/>
  <c r="K11" i="1"/>
  <c r="I11" i="1"/>
  <c r="H11" i="1"/>
  <c r="J11" i="1" s="1"/>
  <c r="E11" i="1"/>
  <c r="K10" i="1"/>
  <c r="I10" i="1"/>
  <c r="H10" i="1"/>
  <c r="L10" i="1" s="1"/>
  <c r="E10" i="1"/>
  <c r="L9" i="1"/>
  <c r="K9" i="1"/>
  <c r="I9" i="1"/>
  <c r="H9" i="1"/>
  <c r="J9" i="1" s="1"/>
  <c r="E9" i="1"/>
  <c r="K8" i="1"/>
  <c r="I8" i="1"/>
  <c r="H8" i="1"/>
  <c r="L8" i="1" s="1"/>
  <c r="E8" i="1"/>
  <c r="L7" i="1"/>
  <c r="K7" i="1"/>
  <c r="I7" i="1"/>
  <c r="H7" i="1"/>
  <c r="J7" i="1" s="1"/>
  <c r="E7" i="1"/>
  <c r="H15" i="2" l="1"/>
  <c r="L15" i="2"/>
  <c r="J15" i="2"/>
  <c r="I15" i="2"/>
  <c r="J7" i="2"/>
  <c r="J9" i="2"/>
  <c r="J11" i="2"/>
  <c r="J13" i="2"/>
  <c r="J8" i="1"/>
  <c r="J10" i="1"/>
  <c r="J12" i="1"/>
  <c r="J14" i="1"/>
  <c r="H16" i="1"/>
  <c r="K16" i="1"/>
  <c r="L16" i="1" l="1"/>
  <c r="J16" i="1"/>
</calcChain>
</file>

<file path=xl/sharedStrings.xml><?xml version="1.0" encoding="utf-8"?>
<sst xmlns="http://schemas.openxmlformats.org/spreadsheetml/2006/main" count="1908" uniqueCount="535">
  <si>
    <t>TABLE 1-1
2024 RSAR
2023 GRC CYCLE EXPENSE BY FUNCTIONAL AREA
(THOUSANDS OF DOLLARS)</t>
  </si>
  <si>
    <t>A</t>
  </si>
  <si>
    <t>B1</t>
  </si>
  <si>
    <t>B2</t>
  </si>
  <si>
    <t>C</t>
  </si>
  <si>
    <t>D1</t>
  </si>
  <si>
    <t>D2</t>
  </si>
  <si>
    <t>E</t>
  </si>
  <si>
    <t>F1</t>
  </si>
  <si>
    <t>F2</t>
  </si>
  <si>
    <t>G1</t>
  </si>
  <si>
    <t>G2</t>
  </si>
  <si>
    <t>Imputed Adopted Annual Costs</t>
  </si>
  <si>
    <t>Imputed Cost for 2023 GRC Cycle to Date ($)
(B1+B2)</t>
  </si>
  <si>
    <t>Actual Annual Costs</t>
  </si>
  <si>
    <t>Actual Cost for 2023 GRC Cycle to Date ($) (D1+D2)</t>
  </si>
  <si>
    <t>Difference for 2024 ($) 
(D2-B2)</t>
  </si>
  <si>
    <t>Difference for 2023 GRC Cycle to Date ($) 
(E-C)</t>
  </si>
  <si>
    <t>Percent Variance for 2024 (%)
((D2-B2)/B2)</t>
  </si>
  <si>
    <t>Percent Variance for 2023 GRC Cycle to Date (%)
((E-C)/C)</t>
  </si>
  <si>
    <t>Line No.</t>
  </si>
  <si>
    <t>Functional Area</t>
  </si>
  <si>
    <t>2023 Imputed Adopted Costs</t>
  </si>
  <si>
    <t>2024 Imputed Adopted Costs</t>
  </si>
  <si>
    <t>2023 Actual Costs</t>
  </si>
  <si>
    <t>2024 Actual Costs</t>
  </si>
  <si>
    <t>Gas Distribution</t>
  </si>
  <si>
    <t>Gas Transmission &amp; Storage</t>
  </si>
  <si>
    <t>Electric Distribution</t>
  </si>
  <si>
    <t>Energy Supply</t>
  </si>
  <si>
    <t>Customer &amp; Communications</t>
  </si>
  <si>
    <t>Shared Services/IT</t>
  </si>
  <si>
    <t>Human Resources</t>
  </si>
  <si>
    <t>Corporate Services (A&amp;G)</t>
  </si>
  <si>
    <r>
      <t xml:space="preserve">Companywide Items </t>
    </r>
    <r>
      <rPr>
        <vertAlign val="superscript"/>
        <sz val="10"/>
        <color theme="1"/>
        <rFont val="Arial"/>
        <family val="2"/>
      </rPr>
      <t>(a)</t>
    </r>
  </si>
  <si>
    <t>Total</t>
  </si>
  <si>
    <t xml:space="preserve">(a) Actual costs have been adjusted to exclude amounts that are not recovered from customers. For example, reserves associated with claims, settlements, and worker's compensation have been removed from recorded amounts. </t>
  </si>
  <si>
    <t>TABLE 1-2
2024 RSAR
2023 GRC CYCLE CAPITAL BY FUNCTIONAL AREA
(THOUSANDS OF DOLLARS)</t>
  </si>
  <si>
    <t>Line
No.</t>
  </si>
  <si>
    <t>TABLE 2-1
2024 RSAR
2023 GRC CYCLE GAS DISTRIBUTION EXPENSE COMPARISON SUMMARY
(THOUSANDS OF DOLLARS</t>
  </si>
  <si>
    <t>B</t>
  </si>
  <si>
    <t>C1</t>
  </si>
  <si>
    <t>C2</t>
  </si>
  <si>
    <t>E1</t>
  </si>
  <si>
    <t>E2</t>
  </si>
  <si>
    <t>F</t>
  </si>
  <si>
    <t>G</t>
  </si>
  <si>
    <t>Line No</t>
  </si>
  <si>
    <t>Type
(O&amp;M Expense or Capital)</t>
  </si>
  <si>
    <t>Spending Category - MWC</t>
  </si>
  <si>
    <t>MWC</t>
  </si>
  <si>
    <t xml:space="preserve">2024 Imputed Adopted Costs </t>
  </si>
  <si>
    <t xml:space="preserve">2024 Actual Costs </t>
  </si>
  <si>
    <t>Difference for 2024 ($) 
(E-D)</t>
  </si>
  <si>
    <t>Percent Variance for 2024 (%)
((E-D)/D)</t>
  </si>
  <si>
    <t>O&amp;M Expense</t>
  </si>
  <si>
    <t>Misc Expense</t>
  </si>
  <si>
    <t>AB</t>
  </si>
  <si>
    <t>Perf Reimburs Wk for Oth</t>
  </si>
  <si>
    <t>BC</t>
  </si>
  <si>
    <t>Provide Field Service</t>
  </si>
  <si>
    <t>DD</t>
  </si>
  <si>
    <t>G Dist Leak Survey</t>
  </si>
  <si>
    <t>DE</t>
  </si>
  <si>
    <t>G&amp;E T&amp;D Locate and Mark</t>
  </si>
  <si>
    <t>DF</t>
  </si>
  <si>
    <t>G Dist Cathodic Protection</t>
  </si>
  <si>
    <t>DG</t>
  </si>
  <si>
    <t>Develop &amp; Provide Trainng</t>
  </si>
  <si>
    <t>DN</t>
  </si>
  <si>
    <t>G Dist Meter Protection</t>
  </si>
  <si>
    <t>EX</t>
  </si>
  <si>
    <t>G Dist Operate System</t>
  </si>
  <si>
    <t>FG</t>
  </si>
  <si>
    <t>G Dist Preventive Maint</t>
  </si>
  <si>
    <t>FH</t>
  </si>
  <si>
    <t>G Dist Corrective Maint</t>
  </si>
  <si>
    <t>FI/LW</t>
  </si>
  <si>
    <t>Gas Trans &amp; Dist Sys Mapping</t>
  </si>
  <si>
    <t>GF</t>
  </si>
  <si>
    <t>Gas Trans &amp; Dist Sys Modeling</t>
  </si>
  <si>
    <t>GG</t>
  </si>
  <si>
    <t>Manage Energy Efficiency-NonBA</t>
  </si>
  <si>
    <t>GM</t>
  </si>
  <si>
    <t>R&amp;D Non-Balancing Account</t>
  </si>
  <si>
    <t>GZ</t>
  </si>
  <si>
    <t>Change/Maint Used Gas Meters</t>
  </si>
  <si>
    <t>HY</t>
  </si>
  <si>
    <t>G Dist Integrity Mgt (Non Bal)</t>
  </si>
  <si>
    <t>JQ</t>
  </si>
  <si>
    <t>Maintain IT Apps &amp; Infra</t>
  </si>
  <si>
    <t>JV</t>
  </si>
  <si>
    <t>G Dist WRO - Maintenance</t>
  </si>
  <si>
    <t>LK</t>
  </si>
  <si>
    <t>Operational Management</t>
  </si>
  <si>
    <t>OM</t>
  </si>
  <si>
    <t>Operational Support</t>
  </si>
  <si>
    <t>OS</t>
  </si>
  <si>
    <t>TOTAL</t>
  </si>
  <si>
    <t>TABLE 2-2
2024 RSAR
2023 GRC CYCLE GAS DISTRIBUTION CAPITAL COMPARISON SUMMARY
(THOUSANDS OF DOLLARS)</t>
  </si>
  <si>
    <t>Capital</t>
  </si>
  <si>
    <t>Tools &amp; Equipment</t>
  </si>
  <si>
    <t>05</t>
  </si>
  <si>
    <t>G Dist Pipeline Repl Program</t>
  </si>
  <si>
    <t>Gas Meter Protection-Capital</t>
  </si>
  <si>
    <t>G Dist Customer Connects</t>
  </si>
  <si>
    <t>Build IT Apps &amp; Infra</t>
  </si>
  <si>
    <t>2F</t>
  </si>
  <si>
    <t>G Dist Repl/Convert Cust HPR</t>
  </si>
  <si>
    <t>2K</t>
  </si>
  <si>
    <t>NGV - Station Infrastructure</t>
  </si>
  <si>
    <t>G Dist Capacity</t>
  </si>
  <si>
    <t>G Dist Ctrl Operations Assets</t>
  </si>
  <si>
    <t>4A</t>
  </si>
  <si>
    <t>G Dist Reliability General</t>
  </si>
  <si>
    <t>50/3P</t>
  </si>
  <si>
    <t>G Dist WRO</t>
  </si>
  <si>
    <t>G Dist Leak Repl/Emergency</t>
  </si>
  <si>
    <t>Install New Gas Meters</t>
  </si>
  <si>
    <t>Manage Buildings</t>
  </si>
  <si>
    <t xml:space="preserve">TOTAL </t>
  </si>
  <si>
    <t>TABLE 2-7
2024 RSAR
2023 GRC CYCLE GAS TRANSMISSION AND STORAGE EXPENSE COMPARISON SUMMARY
(THOUSANDS OF DOLLARS</t>
  </si>
  <si>
    <t>D</t>
  </si>
  <si>
    <t>GT&amp;S</t>
  </si>
  <si>
    <t>Maint Gas Trans-Subsid</t>
  </si>
  <si>
    <t>34</t>
  </si>
  <si>
    <t>Maint Gas Storage Fac</t>
  </si>
  <si>
    <t>AH</t>
  </si>
  <si>
    <t>Manage Environmental Oper</t>
  </si>
  <si>
    <t>AK</t>
  </si>
  <si>
    <t>GT Operate System</t>
  </si>
  <si>
    <t>CM</t>
  </si>
  <si>
    <t>Mnge Waste Disp &amp; Transp</t>
  </si>
  <si>
    <t>CR</t>
  </si>
  <si>
    <t>GT Marketing/Sales/Strategy</t>
  </si>
  <si>
    <t>CX</t>
  </si>
  <si>
    <t>Gas Transmission Mitigate Corr</t>
  </si>
  <si>
    <t>GJ</t>
  </si>
  <si>
    <t>CGT Balancing Accounts</t>
  </si>
  <si>
    <t>HP</t>
  </si>
  <si>
    <t>GT Pipeline Maintenance</t>
  </si>
  <si>
    <t>JO</t>
  </si>
  <si>
    <t>GT Station Maintenance</t>
  </si>
  <si>
    <t>JP</t>
  </si>
  <si>
    <t>GT Reliability &amp; General Maint</t>
  </si>
  <si>
    <t>JT</t>
  </si>
  <si>
    <t>GT PL Safety Enhance Plan-Exp</t>
  </si>
  <si>
    <t>KE</t>
  </si>
  <si>
    <t>GTS Manage Critical Documts-BA</t>
  </si>
  <si>
    <t>LU</t>
  </si>
  <si>
    <t>GTS Station Assessments-BA</t>
  </si>
  <si>
    <t>LV</t>
  </si>
  <si>
    <t>TABLE 2-8
2024 RSAR
2023 GRC CYCLE GAS TRANSMISSION AND STORAGE CAPITAL COMPARISON SUMMARY
(THOUSANDS OF DOLLARS)</t>
  </si>
  <si>
    <t>H</t>
  </si>
  <si>
    <t>I</t>
  </si>
  <si>
    <t>Difference for 2024 ($) 
(E2-D2)</t>
  </si>
  <si>
    <t>Percent Variance for 2024 (%)
((E2-D2)/D2)</t>
  </si>
  <si>
    <t>Implement Environment Projects</t>
  </si>
  <si>
    <t>Misc Capital</t>
  </si>
  <si>
    <t>GT Customer Connects</t>
  </si>
  <si>
    <t>GT PL Safety Enhance Plan-Cap</t>
  </si>
  <si>
    <t>2H</t>
  </si>
  <si>
    <t>Gas Trans Remediate Corrosion</t>
  </si>
  <si>
    <t>3K</t>
  </si>
  <si>
    <t>Gas Trans Storage Wells</t>
  </si>
  <si>
    <t>3L</t>
  </si>
  <si>
    <t>Gas Capital:GasTrans-Sub</t>
  </si>
  <si>
    <t>GT Pipeline Capacity</t>
  </si>
  <si>
    <t>GT Pipeline Reliability</t>
  </si>
  <si>
    <t>GT Station Reliability</t>
  </si>
  <si>
    <t>GT WRO</t>
  </si>
  <si>
    <t>GT Gas Gathering System Manage</t>
  </si>
  <si>
    <t>GT Integrity Management</t>
  </si>
  <si>
    <t>TABLE 3-1
2024 RSAR
2023 GRC CYCLE ELECTRIC DISTRIBUTION EXPENSE COMPARISON SUMMARY
(THOUSANDS OF DOLLARS)</t>
  </si>
  <si>
    <t>D3</t>
  </si>
  <si>
    <t>E3</t>
  </si>
  <si>
    <t>Imputed Adopted Annual Cost</t>
  </si>
  <si>
    <t>Imputed Cost
for 2023 GRC
Cycle to Date
($)
(D1+D2)</t>
  </si>
  <si>
    <t>Actual Annual Cost</t>
  </si>
  <si>
    <t>Actual Cost for
2023 GRC Cycle
to Date
($)
(E1+E2)</t>
  </si>
  <si>
    <t>Difference for
2024 ($)
(E2-D2)</t>
  </si>
  <si>
    <t>Difference for
2023 GRC Cycle
to Date
($)
(E3-D3)</t>
  </si>
  <si>
    <t>Percent Variance
for 2024
(%)
((E2-D2)/D2*100)</t>
  </si>
  <si>
    <t>Percent Variance
for 2023 GRC Cycle
to Date
(%)
((E3-D3)/D3*100)</t>
  </si>
  <si>
    <t>2023
Imputed
Adopted
Costs</t>
  </si>
  <si>
    <t>2024
Imputed
Adopted
Costs</t>
  </si>
  <si>
    <t>2023
Actual
Costs</t>
  </si>
  <si>
    <t>2024
Actual
Costs</t>
  </si>
  <si>
    <t>Read &amp; Investigate Meters</t>
  </si>
  <si>
    <t>AR</t>
  </si>
  <si>
    <t>Research &amp; Development</t>
  </si>
  <si>
    <t>AT</t>
  </si>
  <si>
    <t>E Dist Operate System</t>
  </si>
  <si>
    <t>BA</t>
  </si>
  <si>
    <t>E T&amp;D Patrol/Insp</t>
  </si>
  <si>
    <t>BF</t>
  </si>
  <si>
    <t>E Dist Routine Emergency</t>
  </si>
  <si>
    <t>BH</t>
  </si>
  <si>
    <t>Maint Other Equip</t>
  </si>
  <si>
    <t>BK</t>
  </si>
  <si>
    <t>Manage Electric Grid Ops</t>
  </si>
  <si>
    <t>CY</t>
  </si>
  <si>
    <t>Manage Service Inquiries</t>
  </si>
  <si>
    <t>EV</t>
  </si>
  <si>
    <t>E TD WRO</t>
  </si>
  <si>
    <t>EW</t>
  </si>
  <si>
    <t>Change/Maint Used Elec Meter</t>
  </si>
  <si>
    <t>EY</t>
  </si>
  <si>
    <t>E Dist Planning &amp; Ops Engineer</t>
  </si>
  <si>
    <t>FZ</t>
  </si>
  <si>
    <t>E T&amp;D Maint OH Poles</t>
  </si>
  <si>
    <t>GA</t>
  </si>
  <si>
    <t>E Dist Subst O&amp;M</t>
  </si>
  <si>
    <t>GC</t>
  </si>
  <si>
    <t>E Dist Mapping</t>
  </si>
  <si>
    <t>GE</t>
  </si>
  <si>
    <t>Elec Trans Ops Engr &amp; Tech</t>
  </si>
  <si>
    <t>HG</t>
  </si>
  <si>
    <t>E Dist Tree Trim Bal Acct</t>
  </si>
  <si>
    <t>HN</t>
  </si>
  <si>
    <t>E T&amp;D Automation &amp; Protection</t>
  </si>
  <si>
    <t>HX</t>
  </si>
  <si>
    <t>E Dist Major Emergency</t>
  </si>
  <si>
    <t>IF</t>
  </si>
  <si>
    <t>Manage Var Bal Acct Processes</t>
  </si>
  <si>
    <t>IG</t>
  </si>
  <si>
    <t>Bill Customers</t>
  </si>
  <si>
    <t>IS</t>
  </si>
  <si>
    <t>Collect Revenue</t>
  </si>
  <si>
    <t>IU</t>
  </si>
  <si>
    <t>E Dist Maint OH General</t>
  </si>
  <si>
    <t>KA</t>
  </si>
  <si>
    <t>E Dist Maint UG</t>
  </si>
  <si>
    <t>KB</t>
  </si>
  <si>
    <t>E Dist Maint Network</t>
  </si>
  <si>
    <t>KC</t>
  </si>
  <si>
    <t>Wildfire Mitigation</t>
  </si>
  <si>
    <t>WF</t>
  </si>
  <si>
    <t>TABLE 3-2
2024 RSAR
2023 GRC CYCLE ELECTRIC DISTRIBUTION CAPITAL COMPARISON SUMMARY
(THOUSANDS OF DOLLARS)</t>
  </si>
  <si>
    <t xml:space="preserve">  </t>
  </si>
  <si>
    <t>E Dist Line Capacity</t>
  </si>
  <si>
    <t>06</t>
  </si>
  <si>
    <t>E Dist Inst/Repl OH Poles</t>
  </si>
  <si>
    <t>07</t>
  </si>
  <si>
    <t>4 (a)</t>
  </si>
  <si>
    <t>E Dist Replace OH Asset</t>
  </si>
  <si>
    <t>08</t>
  </si>
  <si>
    <t>5 (a)</t>
  </si>
  <si>
    <t>08/3U</t>
  </si>
  <si>
    <t>E Dist Automation &amp; Protection</t>
  </si>
  <si>
    <t>09</t>
  </si>
  <si>
    <t>E Dist WRO General</t>
  </si>
  <si>
    <t>10</t>
  </si>
  <si>
    <t>E Dist Customer Connects</t>
  </si>
  <si>
    <t>16</t>
  </si>
  <si>
    <t>17</t>
  </si>
  <si>
    <t>21</t>
  </si>
  <si>
    <t>Install New Electric Meters</t>
  </si>
  <si>
    <t>25</t>
  </si>
  <si>
    <t>E Dist Inst/Repl OH General</t>
  </si>
  <si>
    <t>2A</t>
  </si>
  <si>
    <t>E Dist Inst/Repl UG</t>
  </si>
  <si>
    <t>2B</t>
  </si>
  <si>
    <t>E Dist Inst/Repl Network</t>
  </si>
  <si>
    <t>2C</t>
  </si>
  <si>
    <t>E Dist WRO Rule 20A</t>
  </si>
  <si>
    <t>30</t>
  </si>
  <si>
    <t>Inst/Rpl WildFire Mitgt Eqpmnt</t>
  </si>
  <si>
    <t>3U</t>
  </si>
  <si>
    <t>E Dist Subst Capacity</t>
  </si>
  <si>
    <t>46</t>
  </si>
  <si>
    <t>E Dist Subst Repl Other Equip</t>
  </si>
  <si>
    <t>48</t>
  </si>
  <si>
    <t>20 (b)</t>
  </si>
  <si>
    <t>E Dist Reliability Ckt/Zone</t>
  </si>
  <si>
    <t>49</t>
  </si>
  <si>
    <t>21 (b)</t>
  </si>
  <si>
    <t>49/3U</t>
  </si>
  <si>
    <t>E Dist Subst Repl Transformer</t>
  </si>
  <si>
    <t>54</t>
  </si>
  <si>
    <t>E Dist Replace UG Asset-Gen</t>
  </si>
  <si>
    <t>56</t>
  </si>
  <si>
    <t>E Dist Repl Substation Safety</t>
  </si>
  <si>
    <t>58</t>
  </si>
  <si>
    <t>E Dist Subst Emergency Repl</t>
  </si>
  <si>
    <t>59</t>
  </si>
  <si>
    <t>E T&amp;D Control System/ Facility</t>
  </si>
  <si>
    <t>63</t>
  </si>
  <si>
    <t>95</t>
  </si>
  <si>
    <t>Notes:</t>
  </si>
  <si>
    <t>(a) Line 4, MWC 08 excludes MAT Code 08W.  Line 5, MWC 08/3U includes costs in (old/new) MAT Codes 08W/3UG.</t>
  </si>
  <si>
    <t>(b) Line 20, MWC 49 excludes all or a portion of cost within MAT Codes 49A, 49I, 49M, 49P, 49R and 49T.  Line 21, MWC 49/3U includes costs in (old/new) combined MAT Codes 49M/3UA, 49I/3UD, 49I/3UE, 49T/3UF, 49I/3UL, 49H/3UP, 49R/3UR and 49A/3US.</t>
  </si>
  <si>
    <t>TABLE 4-1
2024 RSAR
2023 GRC CYCLE ENERGY POLICY AND PROCUREMENT EXPENSE COMPARISON SUMMARY
(THOUSANDS OF DOLLARS)</t>
  </si>
  <si>
    <t>H1</t>
  </si>
  <si>
    <t>H2</t>
  </si>
  <si>
    <t>I1</t>
  </si>
  <si>
    <t>I2</t>
  </si>
  <si>
    <t>Imputed Cost for 2023 GRC Cycle to Date ($)
(D1+D2)</t>
  </si>
  <si>
    <t>Actual Cost for 2023 GRC Cycle to Date ($) (F1+F2)</t>
  </si>
  <si>
    <t>Difference for 2024 ($) 
(F2-D2)</t>
  </si>
  <si>
    <t>Difference for 2023 GRC Cycle to Date ($) 
(G-E)</t>
  </si>
  <si>
    <t>Percent Variance for 2024 (%)
((F2-D2)/D2)</t>
  </si>
  <si>
    <t>Percent Variance for 2023 GRC Cycle to Date (%)
((G-E)/E)</t>
  </si>
  <si>
    <t>Energy Policy and Procurement</t>
  </si>
  <si>
    <t>Acq &amp; Manage Elect Supply</t>
  </si>
  <si>
    <t>CT</t>
  </si>
  <si>
    <t>Acq &amp; Manage Gas Supply</t>
  </si>
  <si>
    <t>CV</t>
  </si>
  <si>
    <t xml:space="preserve"> </t>
  </si>
  <si>
    <t>TABLE 4-2
2024 RSAR
2023 GRC CYCLE ENERGY POLICY AND PROCUREMENT CAPITAL COMPARISON SUMMARY
(THOUSANDS OF DOLLARS)</t>
  </si>
  <si>
    <t>TABLE 4-5
2024 RSAR
2023 GRC CYCLE NUCLEAR GENERATION EXPENSE COMPARISON SUMMARY
(THOUSANDS OF DOLLARS)</t>
  </si>
  <si>
    <t>Nuclear Generation</t>
  </si>
  <si>
    <t>Manage DCPP Business</t>
  </si>
  <si>
    <t>BP</t>
  </si>
  <si>
    <t xml:space="preserve"> Actuals exclude 1,622,241 transferred to EH&amp;S and 156,000 transferred to PGEN after GRC filing. Refer to work papers</t>
  </si>
  <si>
    <t>DCPP Support Services</t>
  </si>
  <si>
    <t>BQ</t>
  </si>
  <si>
    <t>Operate DCPP Plant</t>
  </si>
  <si>
    <t>BR</t>
  </si>
  <si>
    <t>Maintain DCPP Plant Assets</t>
  </si>
  <si>
    <t>BS</t>
  </si>
  <si>
    <t>Nuclear Generation Fees</t>
  </si>
  <si>
    <t>BT</t>
  </si>
  <si>
    <t>Procure DCPP Materials &amp; Svcs</t>
  </si>
  <si>
    <t>BU</t>
  </si>
  <si>
    <t>Maintain DCPP Plant Configurtn</t>
  </si>
  <si>
    <t>BV</t>
  </si>
  <si>
    <t>Provide Nuclear Support</t>
  </si>
  <si>
    <t>EO</t>
  </si>
  <si>
    <t>Actuals exclude $259,447 labor cost for transfer of staff to OPS shared services from reorg of contract managers after GRC filing.</t>
  </si>
  <si>
    <t>TABLE 4-6
2024 RSAR
2023 GRC CYCLE NUCLEAR GENERATION CAPITAL COMPARISON SUMMARY
(THOUSANDS OF DOLLARS)</t>
  </si>
  <si>
    <t>DCPP Capital</t>
  </si>
  <si>
    <t>20</t>
  </si>
  <si>
    <t>TABLE 4-11
2024 RSAR
2023 GRC CYCLE POWER GENERATION EXPENSE COMPARISON SUMMARY
(THOUSANDS OF DOLLARS)</t>
  </si>
  <si>
    <t>Power Generation</t>
  </si>
  <si>
    <t>Maint Resv,Dams&amp;Waterways</t>
  </si>
  <si>
    <t>AX</t>
  </si>
  <si>
    <t>Habitat and Species Protection</t>
  </si>
  <si>
    <t>AY</t>
  </si>
  <si>
    <t>Manage Property &amp; Bldgs</t>
  </si>
  <si>
    <t>EP</t>
  </si>
  <si>
    <t>Operate Hydro Generation</t>
  </si>
  <si>
    <t>KG</t>
  </si>
  <si>
    <t>Maint Hydro Generating Equip</t>
  </si>
  <si>
    <t>KH</t>
  </si>
  <si>
    <t>Maint Hydro Bldg,Grnd,Infrast</t>
  </si>
  <si>
    <t>KI</t>
  </si>
  <si>
    <t>License Compliance Hydro Gen</t>
  </si>
  <si>
    <t>KJ</t>
  </si>
  <si>
    <t>Operate Fossil Generation</t>
  </si>
  <si>
    <t>KK</t>
  </si>
  <si>
    <t>Maint Fossil Generating Equip</t>
  </si>
  <si>
    <t>KL</t>
  </si>
  <si>
    <t>Maint Fossil Bldg,Grnd,Infrast</t>
  </si>
  <si>
    <t>KM</t>
  </si>
  <si>
    <t>Operate Alternative Gen</t>
  </si>
  <si>
    <t>KQ</t>
  </si>
  <si>
    <t>Maint AltGen Generating Equip</t>
  </si>
  <si>
    <t>KR</t>
  </si>
  <si>
    <t>Maint AltGen Bldg,Grnd,Infrast</t>
  </si>
  <si>
    <t>KS</t>
  </si>
  <si>
    <t>Energy Storage Expense</t>
  </si>
  <si>
    <t>MA</t>
  </si>
  <si>
    <t>Corporate Items</t>
  </si>
  <si>
    <t>ZC</t>
  </si>
  <si>
    <t>TABLE 4-12
2024 RSAR
2023 GRC CYCLE POWER GENERATION CAPITAL COMPARISON SUMMARY
(THOUSANDS OF DOLLARS)</t>
  </si>
  <si>
    <t>Relicensing Hydro Gen</t>
  </si>
  <si>
    <t>11</t>
  </si>
  <si>
    <t>12</t>
  </si>
  <si>
    <t>Instl/Rpl for Hydro Safety&amp;Reg</t>
  </si>
  <si>
    <t>2L</t>
  </si>
  <si>
    <t>Instal/Repl Hydro Gneratng Eqp</t>
  </si>
  <si>
    <t>2M</t>
  </si>
  <si>
    <t>Instal/Repl Resv,Dams&amp;Waterway</t>
  </si>
  <si>
    <t>2N</t>
  </si>
  <si>
    <t>Instl/Repl Hydr BldgGrndInfrst</t>
  </si>
  <si>
    <t>2P</t>
  </si>
  <si>
    <t>Instl/Rpl for Fosil Safety&amp;Reg</t>
  </si>
  <si>
    <t>2R</t>
  </si>
  <si>
    <t>Instal/Repl Fosil Gneratng Eqp</t>
  </si>
  <si>
    <t>2S</t>
  </si>
  <si>
    <t>Instl/Repl Fosl BldgGrndInfrst</t>
  </si>
  <si>
    <t>2T</t>
  </si>
  <si>
    <t>Instl/Rpl for AltGen Safty&amp;Reg</t>
  </si>
  <si>
    <t>3A</t>
  </si>
  <si>
    <t>Instal/Repl AltGen GneratngEqp</t>
  </si>
  <si>
    <t>3B</t>
  </si>
  <si>
    <t>Hydroelec Lic &amp; Lic Conditions</t>
  </si>
  <si>
    <t>3H</t>
  </si>
  <si>
    <t>TABLE 5-1
2024 RSAR
2023 GRC CYCLE CUSTOMER AND COMMUNICATIONS 
EXPENSE COMPARISON SUMMARY
(THOUSANDS OF DOLLARS)</t>
  </si>
  <si>
    <t>Customer and Communications</t>
  </si>
  <si>
    <t>Manage Customer Inquiries</t>
  </si>
  <si>
    <t>DK</t>
  </si>
  <si>
    <t>Develop New Revenue</t>
  </si>
  <si>
    <t>EL</t>
  </si>
  <si>
    <t>Manage Var Cust Care Processes</t>
  </si>
  <si>
    <t>EZ</t>
  </si>
  <si>
    <t>Spc A&amp;G/Oth Csts-Bud Dept</t>
  </si>
  <si>
    <t>FA</t>
  </si>
  <si>
    <t>Retain &amp; Grow Customers</t>
  </si>
  <si>
    <t>FK</t>
  </si>
  <si>
    <t>Manage Credit</t>
  </si>
  <si>
    <t>IT</t>
  </si>
  <si>
    <t>Provide Account Services</t>
  </si>
  <si>
    <t>IV</t>
  </si>
  <si>
    <t>Prov Advertising Svcs</t>
  </si>
  <si>
    <t>LB</t>
  </si>
  <si>
    <t>Prov Corporate Communication</t>
  </si>
  <si>
    <t>LI</t>
  </si>
  <si>
    <t>Prov Corp Affairs Svcs</t>
  </si>
  <si>
    <t>LJ</t>
  </si>
  <si>
    <t>TABLE 5-2
2024 RSAR
2023 GRC CYCLE CUSTOMER AND COMMUNICATIONS 
CAPITAL COMPARISON SUMMARY
(THOUSANDS OF DOLLARS)</t>
  </si>
  <si>
    <t>IT - Desktop Computers</t>
  </si>
  <si>
    <t>01</t>
  </si>
  <si>
    <t>EV - Station Infrastructure</t>
  </si>
  <si>
    <t>28</t>
  </si>
  <si>
    <t>Install/Repl Var Bal Acct</t>
  </si>
  <si>
    <t>3M</t>
  </si>
  <si>
    <t>74</t>
  </si>
  <si>
    <t>TABLE 6-1
2024 RSAR
2023 GRC CYCLE SHARED SERVICES/IT EXPENSE COMPARISON SUMMARY
(THOUSANDS OF DOLLARS)</t>
  </si>
  <si>
    <t>Shared Services</t>
  </si>
  <si>
    <r>
      <t>Misc Expense</t>
    </r>
    <r>
      <rPr>
        <vertAlign val="superscript"/>
        <sz val="10"/>
        <color theme="1"/>
        <rFont val="Arial"/>
        <family val="2"/>
      </rPr>
      <t xml:space="preserve"> (a)</t>
    </r>
  </si>
  <si>
    <t>Maint Buildings</t>
  </si>
  <si>
    <t>BI</t>
  </si>
  <si>
    <r>
      <t xml:space="preserve">Manage Property &amp; Bldgs </t>
    </r>
    <r>
      <rPr>
        <vertAlign val="superscript"/>
        <sz val="10"/>
        <color theme="1"/>
        <rFont val="Arial"/>
        <family val="2"/>
      </rPr>
      <t>(b)</t>
    </r>
  </si>
  <si>
    <t>ES</t>
  </si>
  <si>
    <t>Safety Engineering &amp; OSHA Cmpl</t>
  </si>
  <si>
    <t>FL</t>
  </si>
  <si>
    <t>Manage Land Services</t>
  </si>
  <si>
    <t>JE</t>
  </si>
  <si>
    <r>
      <t xml:space="preserve">Implement RealEstate Strategy </t>
    </r>
    <r>
      <rPr>
        <vertAlign val="superscript"/>
        <sz val="10"/>
        <color theme="1"/>
        <rFont val="Arial"/>
        <family val="2"/>
      </rPr>
      <t>(b)</t>
    </r>
  </si>
  <si>
    <t>JH</t>
  </si>
  <si>
    <t>Manage Environ Remed (Earning)</t>
  </si>
  <si>
    <t>JK</t>
  </si>
  <si>
    <r>
      <t xml:space="preserve">Procure Materials &amp; Services </t>
    </r>
    <r>
      <rPr>
        <vertAlign val="superscript"/>
        <sz val="10"/>
        <color theme="1"/>
        <rFont val="Arial"/>
        <family val="2"/>
      </rPr>
      <t>(c)</t>
    </r>
  </si>
  <si>
    <t>JL</t>
  </si>
  <si>
    <t>Prov Human Resource Svcs</t>
  </si>
  <si>
    <t>KX</t>
  </si>
  <si>
    <t>Prov Regulation Svcs</t>
  </si>
  <si>
    <t>KY</t>
  </si>
  <si>
    <t>Prov Risk/Security Svcs</t>
  </si>
  <si>
    <t>KZ</t>
  </si>
  <si>
    <t>Corp A&amp;G Allocation - ATL</t>
  </si>
  <si>
    <t>LO</t>
  </si>
  <si>
    <r>
      <t xml:space="preserve">Manage Fleet Services </t>
    </r>
    <r>
      <rPr>
        <vertAlign val="superscript"/>
        <sz val="10"/>
        <color theme="1"/>
        <rFont val="Arial"/>
        <family val="2"/>
      </rPr>
      <t>(a)</t>
    </r>
  </si>
  <si>
    <t>TA</t>
  </si>
  <si>
    <t>Shared Services Sub-Total</t>
  </si>
  <si>
    <t>Fleet Capitalization</t>
  </si>
  <si>
    <t xml:space="preserve">Building Services Capitalization </t>
  </si>
  <si>
    <t>Shared Services Total</t>
  </si>
  <si>
    <t>Information Technology Sub-Total</t>
  </si>
  <si>
    <t>End User Services Capitalization</t>
  </si>
  <si>
    <t>Information Technology Total</t>
  </si>
  <si>
    <t>Shared Services/Information Technology Total</t>
  </si>
  <si>
    <t xml:space="preserve">(a) MWC AB and MWC TA includes recorded costs from the Transportation and Aviation Services organization for wildfire heavy-lift helicopter support recorded in the WMBA.
(b) MWC EPand MWC JH includes recorded costs from the Corporate Real Estate Support Services organization for facilities efforts related to the sale of PG&amp;E's San Francisco General Office recorded in the General Office Sale Memorandum Account (GOSMA).
(c) MWC JL includes recorded costs from the Sourcing department for wildfire contract support recorded in the WMBA.  </t>
  </si>
  <si>
    <t>TABLE 6-2
2024 RSAR
2023 GRC CYCLE SHARED SERVICES/IT CAPITAL COMPARISON SUMMARY
(THOUSANDS OF DOLLARS)</t>
  </si>
  <si>
    <t>Fleet / Auto Equip</t>
  </si>
  <si>
    <t>04</t>
  </si>
  <si>
    <r>
      <t xml:space="preserve">Maintain Buildings </t>
    </r>
    <r>
      <rPr>
        <vertAlign val="superscript"/>
        <sz val="10"/>
        <color theme="1"/>
        <rFont val="Arial"/>
        <family val="2"/>
      </rPr>
      <t>(a)</t>
    </r>
  </si>
  <si>
    <t>22</t>
  </si>
  <si>
    <r>
      <t xml:space="preserve">Implement RealEstate Strategy </t>
    </r>
    <r>
      <rPr>
        <vertAlign val="superscript"/>
        <sz val="10"/>
        <color theme="1"/>
        <rFont val="Arial"/>
        <family val="2"/>
      </rPr>
      <t>(a), (b)</t>
    </r>
  </si>
  <si>
    <t>23</t>
  </si>
  <si>
    <t>Security Install/Replace</t>
  </si>
  <si>
    <t>3N</t>
  </si>
  <si>
    <t xml:space="preserve">(a) MWC 22 and MWC 23 include recorded costs from the Corporate Real Estate Support Services organization for facilities efforts related to the sale of PG&amp;E's San Francisco General Office recorded in the GOSMA.
(b) MWC 23 includes recorded costs from the Corporate Real Estate Support Services organization for the Emergency Generation Enhancement wildfire program recorded in the WMBA.  </t>
  </si>
  <si>
    <t>TABLE 7-1
2024 RSAR
2023 GRC CYCLE HUMAN RESOURCES EXPENSE COMPARISON SUMMARY
(THOUSANDS OF DOLLARS)</t>
  </si>
  <si>
    <t>Organization</t>
  </si>
  <si>
    <t>Imputed Cost for 2023 GRC Cycle to Date ($)
(C1+C2)</t>
  </si>
  <si>
    <t>Actual Cost for 2023 GRC Cycle to Date ($) (E1+E2)</t>
  </si>
  <si>
    <t>Difference for 2024 ($) 
(E2-C2)</t>
  </si>
  <si>
    <t>Difference for 2023 GRC Cycle to Date ($) 
(F-D)</t>
  </si>
  <si>
    <t>Percent Variance for 2024 (%)
((E2-C2)/C2)</t>
  </si>
  <si>
    <t>Percent Variance for 2023 GRC Cycle to Date (%)
((F-D)/D)</t>
  </si>
  <si>
    <t>O&amp;M Expense - A&amp;G</t>
  </si>
  <si>
    <t>TABLE 7-2
2024 RSAR
2023 GRC CYCLE HUMAN RESOURCES CAPITAL COMPARISON SUMMARY
(THOUSANDS OF DOLLARS)</t>
  </si>
  <si>
    <t>PG&amp;E Academy</t>
  </si>
  <si>
    <r>
      <rPr>
        <b/>
        <sz val="11"/>
        <rFont val="Arial"/>
        <family val="2"/>
      </rPr>
      <t>TABLE 8-1</t>
    </r>
    <r>
      <rPr>
        <b/>
        <sz val="11"/>
        <color theme="1"/>
        <rFont val="Arial"/>
        <family val="2"/>
      </rPr>
      <t xml:space="preserve">
2024 RSAR
2023 GRC CYCLE ADMINISTRATIVE &amp; GENERAL
(THOUSANDS OF DOLLARS)</t>
    </r>
  </si>
  <si>
    <t>Finance</t>
  </si>
  <si>
    <t>Risk and Audit</t>
  </si>
  <si>
    <t>Compliance and Ethics</t>
  </si>
  <si>
    <t xml:space="preserve">Regulatory Affairs </t>
  </si>
  <si>
    <t>Law</t>
  </si>
  <si>
    <t xml:space="preserve">PG&amp;E Corp Secretary and Executive Offices </t>
  </si>
  <si>
    <t>Corporate Affairs</t>
  </si>
  <si>
    <t xml:space="preserve">Total Administrative and General </t>
  </si>
  <si>
    <r>
      <rPr>
        <b/>
        <sz val="11"/>
        <rFont val="Arial"/>
        <family val="2"/>
      </rPr>
      <t>TABLE 8-2</t>
    </r>
    <r>
      <rPr>
        <b/>
        <sz val="11"/>
        <color theme="1"/>
        <rFont val="Arial"/>
        <family val="2"/>
      </rPr>
      <t xml:space="preserve">
2024 RSAR
2023 GRC CYCLE ADMINISTRATIVE &amp; GENERAL
(THOUSANDS OF DOLLARS)</t>
    </r>
  </si>
  <si>
    <t>Capital - A&amp;G</t>
  </si>
  <si>
    <r>
      <rPr>
        <b/>
        <sz val="11"/>
        <rFont val="Arial"/>
        <family val="2"/>
      </rPr>
      <t>TABLE 9-1</t>
    </r>
    <r>
      <rPr>
        <b/>
        <sz val="11"/>
        <color theme="1"/>
        <rFont val="Arial"/>
        <family val="2"/>
      </rPr>
      <t xml:space="preserve">
2024 RSAR
2023 GRC CYCLE COMPANYWIDE EXPENSE 
(THOUSANDS OF DOLLARS)</t>
    </r>
  </si>
  <si>
    <t xml:space="preserve">C </t>
  </si>
  <si>
    <r>
      <t xml:space="preserve">Companywide Expense </t>
    </r>
    <r>
      <rPr>
        <b/>
        <vertAlign val="superscript"/>
        <sz val="11"/>
        <color theme="1"/>
        <rFont val="Arial"/>
        <family val="2"/>
      </rPr>
      <t>(a)</t>
    </r>
  </si>
  <si>
    <t>Percent Variance for 2024 (%)
((E-D)/D*100)</t>
  </si>
  <si>
    <t>Percent Variance for 2023 GRC Cycle to Date (%)
((E-D)/D*100)</t>
  </si>
  <si>
    <r>
      <t xml:space="preserve">2023 Imputed Adopted Costs </t>
    </r>
    <r>
      <rPr>
        <b/>
        <vertAlign val="superscript"/>
        <sz val="11"/>
        <color theme="1"/>
        <rFont val="Arial"/>
        <family val="2"/>
      </rPr>
      <t>(a)</t>
    </r>
  </si>
  <si>
    <r>
      <t xml:space="preserve">2023 Actual Costs </t>
    </r>
    <r>
      <rPr>
        <b/>
        <vertAlign val="superscript"/>
        <sz val="11"/>
        <color theme="1"/>
        <rFont val="Arial"/>
        <family val="2"/>
      </rPr>
      <t>(a)(b)</t>
    </r>
  </si>
  <si>
    <t>Shared Services / IT</t>
  </si>
  <si>
    <t>Companywide Expense</t>
  </si>
  <si>
    <t>Enterprise Health &amp; Safety</t>
  </si>
  <si>
    <t xml:space="preserve">DOT Drug Testing </t>
  </si>
  <si>
    <t xml:space="preserve">Employee Assistance Program </t>
  </si>
  <si>
    <t xml:space="preserve">STD / LTD </t>
  </si>
  <si>
    <t>Wellness</t>
  </si>
  <si>
    <t>Worker's Compensation</t>
  </si>
  <si>
    <t>Total Share Services / IT</t>
  </si>
  <si>
    <t xml:space="preserve">Active Employee Benefits </t>
  </si>
  <si>
    <t xml:space="preserve">Other Benefits </t>
  </si>
  <si>
    <t>Post-Retirement Benefits</t>
  </si>
  <si>
    <t>STIP</t>
  </si>
  <si>
    <t>Workforce Transition</t>
  </si>
  <si>
    <r>
      <t xml:space="preserve">Rewards &amp; Recognition Program </t>
    </r>
    <r>
      <rPr>
        <vertAlign val="superscript"/>
        <sz val="9.9"/>
        <color theme="1"/>
        <rFont val="Arial"/>
        <family val="2"/>
      </rPr>
      <t>(c)</t>
    </r>
  </si>
  <si>
    <r>
      <t xml:space="preserve">Officer Compensation Non-SEC 3b-7 </t>
    </r>
    <r>
      <rPr>
        <vertAlign val="superscript"/>
        <sz val="9.9"/>
        <color theme="1"/>
        <rFont val="Arial"/>
        <family val="2"/>
      </rPr>
      <t>(d)</t>
    </r>
  </si>
  <si>
    <t>Total Human Resources</t>
  </si>
  <si>
    <t>Administrative &amp; General</t>
  </si>
  <si>
    <t>Bank Fees</t>
  </si>
  <si>
    <t>Corp Secretary &amp; Exec. Offices</t>
  </si>
  <si>
    <t>Director Fees</t>
  </si>
  <si>
    <t xml:space="preserve">Litigation </t>
  </si>
  <si>
    <t>Risk, Audit, &amp; Insurance</t>
  </si>
  <si>
    <t xml:space="preserve">Other General &amp; Non-Wildfire Liability Insurance </t>
  </si>
  <si>
    <t xml:space="preserve">Third Party Claims </t>
  </si>
  <si>
    <t xml:space="preserve">Administrative &amp; General </t>
  </si>
  <si>
    <t>Meals &amp; Sports Adjustment</t>
  </si>
  <si>
    <t>Total Administrative and General w/o Wildfire Liability Self-Insurance</t>
  </si>
  <si>
    <t>Grand Total Companywide Expense w/o Wildfire Liability Self-Insurance</t>
  </si>
  <si>
    <r>
      <t xml:space="preserve">Wildfire Liability Self-Insurance </t>
    </r>
    <r>
      <rPr>
        <vertAlign val="superscript"/>
        <sz val="9.9"/>
        <color theme="1"/>
        <rFont val="Arial"/>
        <family val="2"/>
      </rPr>
      <t>(e)</t>
    </r>
  </si>
  <si>
    <t>Grand Total Companywide Expense</t>
  </si>
  <si>
    <t>(a)</t>
  </si>
  <si>
    <t>Both Imputed and Actual Holding Company Companywide Expense are shown at 99%, which represents the Corporation work performed for and charged  to the Utility.  In the 2023 GRC Final Decision, the CPUC approved recovery of the 99%.</t>
  </si>
  <si>
    <t>(b)</t>
  </si>
  <si>
    <t xml:space="preserve">Actual costs have been adjusted to exclude amounts that are not recovered from customers. For example, reserves associated with claims, settlements, and worker's compensation have been removed from recorded amounts. </t>
  </si>
  <si>
    <t>(c)</t>
  </si>
  <si>
    <t xml:space="preserve">The 2023 GRC Final Decision disallowed cost recovery of the Rewards &amp; Recognition (R&amp;R) program; the ($19 million) represents the total company reduction.  Actual R&amp;R spend is not a companywide expense and is included in each of the Functional Areas. </t>
  </si>
  <si>
    <t>(d)</t>
  </si>
  <si>
    <t>In 2023 compensation labor for SEC 3b-7 and Non-SEC 3b-7 Officers was recorded as a Companywide expense, pending the 2023 GRC Final Decision, which was issued in November 2023.</t>
  </si>
  <si>
    <t>(e)</t>
  </si>
  <si>
    <r>
      <t xml:space="preserve">Wildfire Liability Self-Insurance was approved in D.23-01-005.  Actuals value reflects accrued claims plus any recorded costs for that year and only the CPUC jurisdictional RRQ collected.  In 2024 a total of $500.5 million was added to PG&amp;E’s Wildfire Self-Insurance Fund ($397.2 million collected from CPUC customers, $103.3 million collected from FERC customers, and $22.2 million interest), resulting in a 2024 year-end balance of $906.9 million (2024 year-end balance consists of RRQ, interest &amp; accured claims for years 2023 and 2024). Per D.23-01-005, PG&amp;E’s Wildfire Self-Insurance Fund shall hold up to $1.0 billion annually and the balance is to be carried over year after year during the 2023 GRC period. See Advice </t>
    </r>
    <r>
      <rPr>
        <sz val="8"/>
        <rFont val="Arial"/>
        <family val="2"/>
      </rPr>
      <t>Letter 7556</t>
    </r>
    <r>
      <rPr>
        <sz val="8"/>
        <color theme="1"/>
        <rFont val="Arial"/>
        <family val="2"/>
      </rPr>
      <t>-E, filed on April 1, 2025, for additional details regarding how PG&amp;E’s Wildfire Self-Insurance Fund functions.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</si>
</sst>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0.0_);\(#,##0.0\)"/>
    <numFmt numFmtId="165" formatCode="0.0%"/>
    <numFmt numFmtId="166" formatCode="_(&quot;$&quot;* #,##0.0_);_(&quot;$&quot;* \(#,##0.0\);_(&quot;$&quot;* &quot;-&quot;??_);_(@_)"/>
    <numFmt numFmtId="167" formatCode="#,##0.0;\-#,##0.0;#,##0.0"/>
    <numFmt numFmtId="168" formatCode="_(&quot;$&quot;* #,##0.0_);_(&quot;$&quot;* \(#,##0.0\);_(&quot;$&quot;* &quot;-&quot;?_);_(@_)"/>
    <numFmt numFmtId="169" formatCode="_(&quot;$&quot;* #,##0.00_);_(&quot;$&quot;* \(#,##0.00\);_(&quot;$&quot;* &quot;-&quot;?_);_(@_)"/>
    <numFmt numFmtId="170" formatCode="#,##0.00000_);\(#,##0.00000\)"/>
    <numFmt numFmtId="171" formatCode="#,##0.000_);\(#,##0.000\)"/>
    <numFmt numFmtId="172" formatCode="_(* #,##0.0_);_(* \(#,##0.0\);_(* &quot;-&quot;??_);_(@_)"/>
  </numFmts>
  <fonts count="24">
    <font>
      <sz val="11"/>
      <color theme="1"/>
      <name val="Calibri"/>
      <family val="2"/>
      <scheme val="minor"/>
    </font>
    <font>
      <sz val="11"/>
      <color theme="1"/>
      <name val="Calibri"/>
      <family val="2"/>
      <scheme val="minor"/>
    </font>
    <font>
      <b/>
      <sz val="11"/>
      <color theme="1"/>
      <name val="Calibri"/>
      <family val="2"/>
      <scheme val="minor"/>
    </font>
    <font>
      <b/>
      <sz val="10"/>
      <color rgb="FFFF0000"/>
      <name val="Arial"/>
      <family val="2"/>
    </font>
    <font>
      <sz val="10"/>
      <color theme="1"/>
      <name val="Arial"/>
      <family val="2"/>
    </font>
    <font>
      <b/>
      <sz val="10"/>
      <color theme="1"/>
      <name val="Arial"/>
      <family val="2"/>
    </font>
    <font>
      <vertAlign val="superscript"/>
      <sz val="10"/>
      <color theme="1"/>
      <name val="Arial"/>
      <family val="2"/>
    </font>
    <font>
      <b/>
      <sz val="11"/>
      <color rgb="FFFF0000"/>
      <name val="Calibri"/>
      <family val="2"/>
      <scheme val="minor"/>
    </font>
    <font>
      <b/>
      <sz val="10"/>
      <color theme="1"/>
      <name val="Calibri"/>
      <family val="2"/>
      <scheme val="minor"/>
    </font>
    <font>
      <sz val="9"/>
      <color theme="1"/>
      <name val="Arial"/>
      <family val="2"/>
    </font>
    <font>
      <sz val="10"/>
      <name val="Arial"/>
      <family val="2"/>
    </font>
    <font>
      <b/>
      <sz val="10"/>
      <name val="Arial"/>
      <family val="2"/>
    </font>
    <font>
      <u/>
      <sz val="10"/>
      <color theme="1"/>
      <name val="Arial"/>
      <family val="2"/>
    </font>
    <font>
      <sz val="9"/>
      <color theme="1"/>
      <name val="Segoe UI"/>
      <family val="2"/>
    </font>
    <font>
      <sz val="11"/>
      <color rgb="FFFF0000"/>
      <name val="Calibri"/>
      <family val="2"/>
      <scheme val="minor"/>
    </font>
    <font>
      <sz val="11"/>
      <color theme="1"/>
      <name val="Arial"/>
      <family val="2"/>
    </font>
    <font>
      <b/>
      <sz val="11"/>
      <color theme="1"/>
      <name val="Arial"/>
      <family val="2"/>
    </font>
    <font>
      <b/>
      <sz val="11"/>
      <color rgb="FFFF0000"/>
      <name val="Arial"/>
      <family val="2"/>
    </font>
    <font>
      <b/>
      <sz val="11"/>
      <name val="Arial"/>
      <family val="2"/>
    </font>
    <font>
      <b/>
      <vertAlign val="superscript"/>
      <sz val="11"/>
      <color theme="1"/>
      <name val="Arial"/>
      <family val="2"/>
    </font>
    <font>
      <sz val="11"/>
      <name val="Arial"/>
      <family val="2"/>
    </font>
    <font>
      <vertAlign val="superscript"/>
      <sz val="9.9"/>
      <color theme="1"/>
      <name val="Arial"/>
      <family val="2"/>
    </font>
    <font>
      <sz val="8"/>
      <color theme="1"/>
      <name val="Arial"/>
      <family val="2"/>
    </font>
    <font>
      <sz val="8"/>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5"/>
      </patternFill>
    </fill>
  </fills>
  <borders count="16">
    <border>
      <left/>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4" borderId="0" applyNumberFormat="0" applyBorder="0" applyAlignment="0" applyProtection="0"/>
  </cellStyleXfs>
  <cellXfs count="201">
    <xf numFmtId="0" fontId="0" fillId="0" borderId="0" xfId="0"/>
    <xf numFmtId="0" fontId="3" fillId="0" borderId="0" xfId="0" applyFont="1"/>
    <xf numFmtId="0" fontId="4" fillId="0" borderId="0" xfId="0" applyFont="1"/>
    <xf numFmtId="0" fontId="4" fillId="2" borderId="0" xfId="0" applyFont="1" applyFill="1"/>
    <xf numFmtId="0" fontId="5" fillId="0" borderId="2" xfId="0" applyFont="1" applyBorder="1" applyAlignment="1">
      <alignment horizontal="center"/>
    </xf>
    <xf numFmtId="0" fontId="5" fillId="0" borderId="0" xfId="0" applyFont="1" applyAlignment="1">
      <alignment horizontal="center"/>
    </xf>
    <xf numFmtId="0" fontId="4" fillId="2" borderId="3" xfId="0" applyFont="1" applyFill="1" applyBorder="1"/>
    <xf numFmtId="0" fontId="4" fillId="0" borderId="4" xfId="0" applyFont="1" applyBorder="1" applyAlignment="1">
      <alignment horizontal="center"/>
    </xf>
    <xf numFmtId="0" fontId="4" fillId="2" borderId="5" xfId="0" applyFont="1" applyFill="1" applyBorder="1" applyAlignment="1">
      <alignment horizontal="center"/>
    </xf>
    <xf numFmtId="0" fontId="5" fillId="2" borderId="8" xfId="0" applyFont="1" applyFill="1" applyBorder="1" applyAlignment="1">
      <alignment horizontal="center" wrapText="1"/>
    </xf>
    <xf numFmtId="0" fontId="4" fillId="0" borderId="4" xfId="0" applyFont="1" applyBorder="1"/>
    <xf numFmtId="164" fontId="4" fillId="0" borderId="4" xfId="0" applyNumberFormat="1" applyFont="1" applyBorder="1" applyAlignment="1">
      <alignment horizontal="center"/>
    </xf>
    <xf numFmtId="165" fontId="4" fillId="0" borderId="4" xfId="0" applyNumberFormat="1" applyFont="1" applyBorder="1" applyAlignment="1">
      <alignment horizontal="center"/>
    </xf>
    <xf numFmtId="0" fontId="5" fillId="0" borderId="4" xfId="0" applyFont="1" applyBorder="1"/>
    <xf numFmtId="164" fontId="5" fillId="0" borderId="4" xfId="0" applyNumberFormat="1" applyFont="1" applyBorder="1" applyAlignment="1">
      <alignment horizontal="center"/>
    </xf>
    <xf numFmtId="165" fontId="5" fillId="0" borderId="4" xfId="0" applyNumberFormat="1" applyFont="1" applyBorder="1" applyAlignment="1">
      <alignment horizontal="center"/>
    </xf>
    <xf numFmtId="164" fontId="4" fillId="0" borderId="0" xfId="0" applyNumberFormat="1" applyFont="1"/>
    <xf numFmtId="0" fontId="7" fillId="0" borderId="0" xfId="0" applyFont="1"/>
    <xf numFmtId="0" fontId="0" fillId="2" borderId="0" xfId="0" applyFill="1"/>
    <xf numFmtId="0" fontId="2" fillId="0" borderId="0" xfId="0" applyFont="1" applyAlignment="1">
      <alignment horizontal="center"/>
    </xf>
    <xf numFmtId="0" fontId="0" fillId="0" borderId="0" xfId="0" applyAlignment="1">
      <alignment wrapText="1"/>
    </xf>
    <xf numFmtId="0" fontId="2" fillId="0" borderId="2" xfId="0" applyFont="1" applyBorder="1" applyAlignment="1">
      <alignment horizontal="center"/>
    </xf>
    <xf numFmtId="0" fontId="4" fillId="0" borderId="4" xfId="0" applyFont="1" applyBorder="1" applyAlignment="1">
      <alignment horizontal="center" wrapText="1"/>
    </xf>
    <xf numFmtId="0" fontId="4" fillId="0" borderId="4" xfId="0" applyFont="1" applyBorder="1" applyAlignment="1">
      <alignment vertical="center"/>
    </xf>
    <xf numFmtId="0" fontId="4" fillId="0" borderId="4" xfId="0" applyFont="1" applyBorder="1" applyAlignment="1">
      <alignment horizontal="left" vertical="center" wrapText="1"/>
    </xf>
    <xf numFmtId="0" fontId="4" fillId="0" borderId="4" xfId="0" applyFont="1" applyBorder="1" applyAlignment="1">
      <alignment horizontal="center" vertical="center"/>
    </xf>
    <xf numFmtId="166" fontId="4" fillId="0" borderId="4" xfId="1" applyNumberFormat="1" applyFont="1" applyBorder="1" applyAlignment="1">
      <alignment horizontal="center" vertical="center"/>
    </xf>
    <xf numFmtId="9" fontId="4" fillId="0" borderId="4" xfId="2" applyFont="1" applyBorder="1" applyAlignment="1">
      <alignment horizontal="center"/>
    </xf>
    <xf numFmtId="166" fontId="4" fillId="0" borderId="4" xfId="1" applyNumberFormat="1" applyFont="1" applyFill="1" applyBorder="1" applyAlignment="1">
      <alignment horizontal="center" vertical="center"/>
    </xf>
    <xf numFmtId="0" fontId="5" fillId="0" borderId="4" xfId="0" applyFont="1" applyBorder="1" applyAlignment="1">
      <alignment vertical="center"/>
    </xf>
    <xf numFmtId="0" fontId="5" fillId="0" borderId="4" xfId="0" applyFont="1" applyBorder="1" applyAlignment="1">
      <alignment horizontal="left" wrapText="1"/>
    </xf>
    <xf numFmtId="166" fontId="5" fillId="0" borderId="4" xfId="1" applyNumberFormat="1" applyFont="1" applyBorder="1" applyAlignment="1">
      <alignment horizontal="center" vertical="center"/>
    </xf>
    <xf numFmtId="165" fontId="5" fillId="0" borderId="4" xfId="2" applyNumberFormat="1" applyFont="1" applyBorder="1" applyAlignment="1">
      <alignment horizontal="center"/>
    </xf>
    <xf numFmtId="165" fontId="4" fillId="0" borderId="0" xfId="2" applyNumberFormat="1" applyFont="1" applyFill="1" applyBorder="1" applyAlignment="1">
      <alignment horizontal="center"/>
    </xf>
    <xf numFmtId="0" fontId="0" fillId="3" borderId="0" xfId="0" applyFill="1"/>
    <xf numFmtId="0" fontId="4" fillId="0" borderId="3" xfId="0" applyFont="1" applyBorder="1"/>
    <xf numFmtId="0" fontId="4" fillId="0" borderId="4" xfId="0" applyFont="1" applyBorder="1" applyAlignment="1">
      <alignment horizontal="left" wrapText="1"/>
    </xf>
    <xf numFmtId="165" fontId="4" fillId="0" borderId="4" xfId="2" applyNumberFormat="1" applyFont="1" applyBorder="1" applyAlignment="1">
      <alignment horizontal="center"/>
    </xf>
    <xf numFmtId="43" fontId="0" fillId="0" borderId="0" xfId="0" applyNumberFormat="1"/>
    <xf numFmtId="164" fontId="5" fillId="0" borderId="4" xfId="3" applyNumberFormat="1" applyFont="1" applyBorder="1" applyAlignment="1">
      <alignment horizontal="center"/>
    </xf>
    <xf numFmtId="0" fontId="2" fillId="0" borderId="0" xfId="0" applyFont="1"/>
    <xf numFmtId="0" fontId="2" fillId="0" borderId="2" xfId="0" applyFont="1" applyBorder="1"/>
    <xf numFmtId="0" fontId="4" fillId="0" borderId="4" xfId="0" applyFont="1" applyBorder="1" applyAlignment="1">
      <alignment horizontal="left"/>
    </xf>
    <xf numFmtId="49" fontId="4" fillId="0" borderId="4" xfId="0" applyNumberFormat="1" applyFont="1" applyBorder="1" applyAlignment="1">
      <alignment horizontal="center"/>
    </xf>
    <xf numFmtId="164" fontId="4" fillId="0" borderId="4" xfId="0" applyNumberFormat="1" applyFont="1" applyBorder="1" applyAlignment="1">
      <alignment horizontal="right"/>
    </xf>
    <xf numFmtId="165" fontId="10" fillId="0" borderId="4" xfId="2" applyNumberFormat="1" applyFont="1" applyBorder="1" applyAlignment="1">
      <alignment horizontal="right"/>
    </xf>
    <xf numFmtId="0" fontId="4" fillId="0" borderId="6" xfId="0" applyFont="1" applyBorder="1" applyAlignment="1">
      <alignment wrapText="1"/>
    </xf>
    <xf numFmtId="0" fontId="4" fillId="0" borderId="6" xfId="0" applyFont="1" applyBorder="1"/>
    <xf numFmtId="0" fontId="5" fillId="0" borderId="4" xfId="0" applyFont="1" applyBorder="1" applyAlignment="1">
      <alignment horizontal="left"/>
    </xf>
    <xf numFmtId="167" fontId="11" fillId="0" borderId="4" xfId="4" applyNumberFormat="1" applyFont="1" applyFill="1" applyBorder="1" applyAlignment="1">
      <alignment horizontal="right"/>
    </xf>
    <xf numFmtId="165" fontId="11" fillId="0" borderId="4" xfId="2" applyNumberFormat="1" applyFont="1" applyBorder="1" applyAlignment="1">
      <alignment horizontal="right"/>
    </xf>
    <xf numFmtId="164" fontId="4" fillId="0" borderId="6" xfId="0" applyNumberFormat="1" applyFont="1" applyBorder="1" applyAlignment="1">
      <alignment horizontal="center"/>
    </xf>
    <xf numFmtId="164" fontId="5" fillId="0" borderId="8" xfId="3" applyNumberFormat="1" applyFont="1" applyBorder="1" applyAlignment="1">
      <alignment horizontal="center"/>
    </xf>
    <xf numFmtId="166" fontId="5" fillId="0" borderId="4" xfId="1" applyNumberFormat="1" applyFont="1" applyFill="1" applyBorder="1" applyAlignment="1">
      <alignment horizontal="center" vertical="center"/>
    </xf>
    <xf numFmtId="166" fontId="4" fillId="0" borderId="4" xfId="1" applyNumberFormat="1" applyFont="1" applyBorder="1" applyAlignment="1">
      <alignment horizontal="center"/>
    </xf>
    <xf numFmtId="168" fontId="0" fillId="0" borderId="0" xfId="0" applyNumberFormat="1"/>
    <xf numFmtId="166" fontId="4" fillId="0" borderId="4" xfId="1" applyNumberFormat="1" applyFont="1" applyFill="1" applyBorder="1" applyAlignment="1">
      <alignment horizontal="center"/>
    </xf>
    <xf numFmtId="169" fontId="0" fillId="0" borderId="0" xfId="0" applyNumberFormat="1"/>
    <xf numFmtId="166" fontId="5" fillId="0" borderId="4" xfId="1" applyNumberFormat="1" applyFont="1" applyBorder="1" applyAlignment="1">
      <alignment horizontal="center"/>
    </xf>
    <xf numFmtId="0" fontId="12" fillId="0" borderId="0" xfId="0" applyFont="1" applyAlignment="1">
      <alignment horizontal="left"/>
    </xf>
    <xf numFmtId="0" fontId="5" fillId="0" borderId="0" xfId="0" applyFont="1" applyAlignment="1">
      <alignment horizontal="left"/>
    </xf>
    <xf numFmtId="0" fontId="5" fillId="0" borderId="0" xfId="0" applyFont="1" applyAlignment="1">
      <alignment vertical="center"/>
    </xf>
    <xf numFmtId="0" fontId="5" fillId="0" borderId="0" xfId="0" applyFont="1" applyAlignment="1">
      <alignment horizontal="left" wrapText="1"/>
    </xf>
    <xf numFmtId="166" fontId="5" fillId="0" borderId="0" xfId="1" applyNumberFormat="1" applyFont="1" applyBorder="1" applyAlignment="1">
      <alignment horizontal="center"/>
    </xf>
    <xf numFmtId="9" fontId="4" fillId="0" borderId="0" xfId="2" applyFont="1" applyBorder="1" applyAlignment="1">
      <alignment horizontal="center"/>
    </xf>
    <xf numFmtId="0" fontId="4" fillId="0" borderId="0" xfId="0" quotePrefix="1" applyFont="1" applyAlignment="1">
      <alignment horizontal="left"/>
    </xf>
    <xf numFmtId="44" fontId="0" fillId="0" borderId="0" xfId="0" applyNumberFormat="1"/>
    <xf numFmtId="0" fontId="4" fillId="0" borderId="5" xfId="0" applyFont="1" applyBorder="1"/>
    <xf numFmtId="0" fontId="4" fillId="2" borderId="4" xfId="0" applyFont="1" applyFill="1" applyBorder="1" applyAlignment="1">
      <alignment horizontal="center"/>
    </xf>
    <xf numFmtId="0" fontId="4" fillId="2" borderId="4" xfId="0" applyFont="1" applyFill="1" applyBorder="1"/>
    <xf numFmtId="0" fontId="4" fillId="2" borderId="4" xfId="0" applyFont="1" applyFill="1" applyBorder="1" applyAlignment="1">
      <alignment wrapText="1"/>
    </xf>
    <xf numFmtId="0" fontId="4" fillId="2" borderId="13" xfId="0" applyFont="1" applyFill="1" applyBorder="1" applyAlignment="1">
      <alignment horizontal="left"/>
    </xf>
    <xf numFmtId="164" fontId="4" fillId="2" borderId="4" xfId="0" applyNumberFormat="1" applyFont="1" applyFill="1" applyBorder="1" applyAlignment="1">
      <alignment horizontal="center"/>
    </xf>
    <xf numFmtId="0" fontId="4" fillId="2" borderId="7" xfId="0" applyFont="1" applyFill="1" applyBorder="1" applyAlignment="1">
      <alignment horizontal="left"/>
    </xf>
    <xf numFmtId="0" fontId="5" fillId="2" borderId="4" xfId="0" applyFont="1" applyFill="1" applyBorder="1" applyAlignment="1">
      <alignment horizontal="center"/>
    </xf>
    <xf numFmtId="0" fontId="5" fillId="2" borderId="4" xfId="0" applyFont="1" applyFill="1" applyBorder="1"/>
    <xf numFmtId="0" fontId="5" fillId="2" borderId="4" xfId="0" applyFont="1" applyFill="1" applyBorder="1" applyAlignment="1">
      <alignment wrapText="1"/>
    </xf>
    <xf numFmtId="0" fontId="5" fillId="2" borderId="4" xfId="0" applyFont="1" applyFill="1" applyBorder="1" applyAlignment="1">
      <alignment horizontal="left" wrapText="1"/>
    </xf>
    <xf numFmtId="164" fontId="5" fillId="2" borderId="4" xfId="0" applyNumberFormat="1" applyFont="1" applyFill="1" applyBorder="1" applyAlignment="1">
      <alignment horizontal="center"/>
    </xf>
    <xf numFmtId="0" fontId="4" fillId="0" borderId="0" xfId="0" applyFont="1" applyAlignment="1">
      <alignment wrapText="1"/>
    </xf>
    <xf numFmtId="164" fontId="0" fillId="0" borderId="0" xfId="0" applyNumberFormat="1"/>
    <xf numFmtId="170" fontId="0" fillId="0" borderId="0" xfId="0" applyNumberFormat="1"/>
    <xf numFmtId="171" fontId="0" fillId="0" borderId="0" xfId="0" applyNumberFormat="1"/>
    <xf numFmtId="0" fontId="2" fillId="2" borderId="2" xfId="0" applyFont="1" applyFill="1" applyBorder="1"/>
    <xf numFmtId="0" fontId="4" fillId="2" borderId="4" xfId="0" applyFont="1" applyFill="1" applyBorder="1" applyAlignment="1">
      <alignment horizontal="left"/>
    </xf>
    <xf numFmtId="0" fontId="5" fillId="2" borderId="4" xfId="0" applyFont="1" applyFill="1" applyBorder="1" applyAlignment="1">
      <alignment horizontal="left"/>
    </xf>
    <xf numFmtId="39" fontId="0" fillId="0" borderId="0" xfId="0" applyNumberFormat="1"/>
    <xf numFmtId="0" fontId="13" fillId="0" borderId="0" xfId="0" applyFont="1"/>
    <xf numFmtId="164" fontId="5" fillId="0" borderId="4" xfId="3" applyNumberFormat="1" applyFont="1" applyFill="1" applyBorder="1" applyAlignment="1">
      <alignment horizontal="center"/>
    </xf>
    <xf numFmtId="0" fontId="4" fillId="0" borderId="13" xfId="0" applyFont="1" applyBorder="1" applyAlignment="1">
      <alignment horizontal="left"/>
    </xf>
    <xf numFmtId="0" fontId="4" fillId="0" borderId="7" xfId="0" applyFont="1" applyBorder="1" applyAlignment="1">
      <alignment horizontal="left"/>
    </xf>
    <xf numFmtId="0" fontId="5" fillId="0" borderId="3" xfId="0" applyFont="1" applyBorder="1"/>
    <xf numFmtId="0" fontId="5" fillId="0" borderId="5" xfId="0" applyFont="1" applyBorder="1"/>
    <xf numFmtId="0" fontId="4" fillId="0" borderId="4" xfId="0" applyFont="1" applyBorder="1" applyAlignment="1">
      <alignment wrapText="1"/>
    </xf>
    <xf numFmtId="0" fontId="14" fillId="0" borderId="0" xfId="0" applyFont="1"/>
    <xf numFmtId="0" fontId="4" fillId="2" borderId="6" xfId="0" applyFont="1" applyFill="1" applyBorder="1" applyAlignment="1">
      <alignment horizontal="left" wrapText="1"/>
    </xf>
    <xf numFmtId="0" fontId="4" fillId="2" borderId="4" xfId="0" applyFont="1" applyFill="1" applyBorder="1" applyAlignment="1">
      <alignment horizontal="center" wrapText="1"/>
    </xf>
    <xf numFmtId="165" fontId="4" fillId="2" borderId="4" xfId="0" applyNumberFormat="1" applyFont="1" applyFill="1" applyBorder="1" applyAlignment="1">
      <alignment horizontal="center"/>
    </xf>
    <xf numFmtId="165" fontId="5" fillId="2" borderId="4" xfId="0" applyNumberFormat="1" applyFont="1" applyFill="1" applyBorder="1" applyAlignment="1">
      <alignment horizontal="center"/>
    </xf>
    <xf numFmtId="0" fontId="5" fillId="0" borderId="4" xfId="0" applyFont="1" applyBorder="1" applyAlignment="1">
      <alignment wrapText="1"/>
    </xf>
    <xf numFmtId="0" fontId="15" fillId="0" borderId="4" xfId="0" applyFont="1" applyBorder="1" applyAlignment="1">
      <alignment wrapText="1"/>
    </xf>
    <xf numFmtId="10" fontId="5" fillId="0" borderId="4" xfId="0" applyNumberFormat="1" applyFont="1" applyBorder="1" applyAlignment="1">
      <alignment horizontal="center"/>
    </xf>
    <xf numFmtId="0" fontId="15" fillId="2" borderId="4" xfId="0" applyFont="1" applyFill="1" applyBorder="1"/>
    <xf numFmtId="0" fontId="15" fillId="2" borderId="4" xfId="0" applyFont="1" applyFill="1" applyBorder="1" applyAlignment="1">
      <alignment horizontal="center"/>
    </xf>
    <xf numFmtId="0" fontId="15" fillId="2" borderId="0" xfId="0" applyFont="1" applyFill="1"/>
    <xf numFmtId="0" fontId="15" fillId="2" borderId="4" xfId="0" applyFont="1" applyFill="1" applyBorder="1" applyAlignment="1">
      <alignment horizontal="left"/>
    </xf>
    <xf numFmtId="164" fontId="15" fillId="2" borderId="4" xfId="0" applyNumberFormat="1" applyFont="1" applyFill="1" applyBorder="1" applyAlignment="1">
      <alignment horizontal="center"/>
    </xf>
    <xf numFmtId="172" fontId="15" fillId="2" borderId="4" xfId="3" applyNumberFormat="1" applyFont="1" applyFill="1" applyBorder="1" applyAlignment="1">
      <alignment horizontal="center"/>
    </xf>
    <xf numFmtId="165" fontId="15" fillId="2" borderId="4" xfId="0" applyNumberFormat="1" applyFont="1" applyFill="1" applyBorder="1" applyAlignment="1">
      <alignment horizontal="center"/>
    </xf>
    <xf numFmtId="0" fontId="16" fillId="2" borderId="4" xfId="0" applyFont="1" applyFill="1" applyBorder="1" applyAlignment="1">
      <alignment horizontal="center"/>
    </xf>
    <xf numFmtId="164" fontId="16" fillId="2" borderId="4" xfId="0" applyNumberFormat="1" applyFont="1" applyFill="1" applyBorder="1" applyAlignment="1">
      <alignment horizontal="center"/>
    </xf>
    <xf numFmtId="172" fontId="16" fillId="2" borderId="4" xfId="3" applyNumberFormat="1" applyFont="1" applyFill="1" applyBorder="1" applyAlignment="1">
      <alignment horizontal="center"/>
    </xf>
    <xf numFmtId="165" fontId="16" fillId="2" borderId="4" xfId="0" applyNumberFormat="1" applyFont="1" applyFill="1" applyBorder="1" applyAlignment="1">
      <alignment horizontal="center"/>
    </xf>
    <xf numFmtId="0" fontId="16" fillId="2" borderId="0" xfId="0" applyFont="1" applyFill="1"/>
    <xf numFmtId="0" fontId="15" fillId="2" borderId="4" xfId="0" applyFont="1" applyFill="1" applyBorder="1" applyAlignment="1">
      <alignment wrapText="1"/>
    </xf>
    <xf numFmtId="0" fontId="15" fillId="2" borderId="4" xfId="0" applyFont="1" applyFill="1" applyBorder="1" applyAlignment="1">
      <alignment horizontal="center" wrapText="1"/>
    </xf>
    <xf numFmtId="164" fontId="15" fillId="0" borderId="4" xfId="0" applyNumberFormat="1" applyFont="1" applyBorder="1" applyAlignment="1">
      <alignment horizontal="center"/>
    </xf>
    <xf numFmtId="0" fontId="17" fillId="2" borderId="0" xfId="0" applyFont="1" applyFill="1"/>
    <xf numFmtId="0" fontId="15" fillId="2" borderId="0" xfId="0" applyFont="1" applyFill="1" applyAlignment="1">
      <alignment horizontal="center"/>
    </xf>
    <xf numFmtId="0" fontId="16" fillId="2" borderId="2" xfId="0" applyFont="1" applyFill="1" applyBorder="1" applyAlignment="1">
      <alignment horizontal="center"/>
    </xf>
    <xf numFmtId="164" fontId="15" fillId="2" borderId="7" xfId="0" applyNumberFormat="1" applyFont="1" applyFill="1" applyBorder="1" applyAlignment="1">
      <alignment horizontal="center"/>
    </xf>
    <xf numFmtId="164" fontId="15" fillId="2" borderId="4" xfId="3" applyNumberFormat="1" applyFont="1" applyFill="1" applyBorder="1" applyAlignment="1">
      <alignment horizontal="center"/>
    </xf>
    <xf numFmtId="0" fontId="15" fillId="2" borderId="8" xfId="0" applyFont="1" applyFill="1" applyBorder="1" applyAlignment="1">
      <alignment horizontal="center"/>
    </xf>
    <xf numFmtId="0" fontId="15" fillId="2" borderId="8" xfId="0" applyFont="1" applyFill="1" applyBorder="1" applyAlignment="1">
      <alignment horizontal="left"/>
    </xf>
    <xf numFmtId="167" fontId="15" fillId="2" borderId="4" xfId="3" applyNumberFormat="1" applyFont="1" applyFill="1" applyBorder="1" applyAlignment="1">
      <alignment horizontal="center"/>
    </xf>
    <xf numFmtId="164" fontId="15" fillId="0" borderId="4" xfId="3" applyNumberFormat="1" applyFont="1" applyFill="1" applyBorder="1" applyAlignment="1">
      <alignment horizontal="center"/>
    </xf>
    <xf numFmtId="164" fontId="16" fillId="2" borderId="4" xfId="3" applyNumberFormat="1" applyFont="1" applyFill="1" applyBorder="1" applyAlignment="1">
      <alignment horizontal="center"/>
    </xf>
    <xf numFmtId="0" fontId="16" fillId="2" borderId="0" xfId="0" applyFont="1" applyFill="1" applyAlignment="1">
      <alignment horizontal="center"/>
    </xf>
    <xf numFmtId="0" fontId="15" fillId="2" borderId="14" xfId="0" applyFont="1" applyFill="1" applyBorder="1"/>
    <xf numFmtId="164" fontId="20" fillId="2" borderId="4" xfId="0" applyNumberFormat="1" applyFont="1" applyFill="1" applyBorder="1" applyAlignment="1">
      <alignment horizontal="center"/>
    </xf>
    <xf numFmtId="0" fontId="16" fillId="2" borderId="4" xfId="0" applyFont="1" applyFill="1" applyBorder="1"/>
    <xf numFmtId="0" fontId="15" fillId="2" borderId="15" xfId="0" applyFont="1" applyFill="1" applyBorder="1"/>
    <xf numFmtId="0" fontId="15" fillId="2" borderId="13" xfId="0" applyFont="1" applyFill="1" applyBorder="1"/>
    <xf numFmtId="0" fontId="16" fillId="2" borderId="4" xfId="0" applyFont="1" applyFill="1" applyBorder="1" applyAlignment="1">
      <alignment horizontal="right"/>
    </xf>
    <xf numFmtId="0" fontId="15" fillId="2" borderId="4" xfId="0" applyFont="1" applyFill="1" applyBorder="1" applyAlignment="1">
      <alignment horizontal="right"/>
    </xf>
    <xf numFmtId="164" fontId="16" fillId="2" borderId="0" xfId="0" applyNumberFormat="1" applyFont="1" applyFill="1" applyAlignment="1">
      <alignment horizontal="center"/>
    </xf>
    <xf numFmtId="164" fontId="16" fillId="2" borderId="0" xfId="3" applyNumberFormat="1" applyFont="1" applyFill="1" applyBorder="1" applyAlignment="1">
      <alignment horizontal="center"/>
    </xf>
    <xf numFmtId="165" fontId="16" fillId="2" borderId="0" xfId="0" applyNumberFormat="1" applyFont="1" applyFill="1" applyAlignment="1">
      <alignment horizontal="center"/>
    </xf>
    <xf numFmtId="0" fontId="22" fillId="0" borderId="0" xfId="0" quotePrefix="1" applyFont="1" applyAlignment="1">
      <alignment horizontal="center" vertical="center"/>
    </xf>
    <xf numFmtId="0" fontId="15" fillId="0" borderId="0" xfId="0" applyFont="1"/>
    <xf numFmtId="0" fontId="22" fillId="0" borderId="0" xfId="0" applyFont="1" applyAlignment="1">
      <alignment horizontal="center" vertical="center"/>
    </xf>
    <xf numFmtId="164" fontId="2" fillId="0" borderId="0" xfId="0" applyNumberFormat="1" applyFont="1"/>
    <xf numFmtId="164" fontId="4" fillId="0" borderId="0" xfId="0" applyNumberFormat="1" applyFont="1" applyAlignment="1">
      <alignment horizontal="center"/>
    </xf>
    <xf numFmtId="4" fontId="0" fillId="0" borderId="0" xfId="0" applyNumberFormat="1"/>
    <xf numFmtId="44" fontId="0" fillId="0" borderId="0" xfId="1" applyFont="1"/>
    <xf numFmtId="0" fontId="5" fillId="0" borderId="4" xfId="0" applyFont="1" applyBorder="1" applyAlignment="1">
      <alignment horizontal="center"/>
    </xf>
    <xf numFmtId="0" fontId="5" fillId="0" borderId="4" xfId="0" applyFont="1" applyBorder="1" applyAlignment="1">
      <alignment horizont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wrapText="1"/>
    </xf>
    <xf numFmtId="0" fontId="5" fillId="0" borderId="5" xfId="0" applyFont="1" applyBorder="1" applyAlignment="1">
      <alignment horizontal="center" vertical="center" wrapText="1"/>
    </xf>
    <xf numFmtId="0" fontId="16" fillId="2" borderId="4" xfId="0" applyFont="1" applyFill="1" applyBorder="1" applyAlignment="1">
      <alignment horizontal="center" vertical="center" wrapText="1"/>
    </xf>
    <xf numFmtId="0" fontId="16" fillId="2" borderId="4" xfId="0" applyFont="1" applyFill="1" applyBorder="1" applyAlignment="1">
      <alignment horizontal="left"/>
    </xf>
    <xf numFmtId="0" fontId="4" fillId="0" borderId="9" xfId="0" quotePrefix="1" applyFont="1" applyBorder="1" applyAlignment="1">
      <alignment horizontal="left" vertical="top" wrapText="1"/>
    </xf>
    <xf numFmtId="0" fontId="4" fillId="0" borderId="0" xfId="0" quotePrefix="1" applyFont="1" applyAlignment="1">
      <alignment horizontal="left" vertical="top" wrapText="1"/>
    </xf>
    <xf numFmtId="0" fontId="5" fillId="0" borderId="0" xfId="0" applyFont="1" applyAlignment="1">
      <alignment horizontal="center" vertic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3" xfId="0" applyFont="1" applyBorder="1" applyAlignment="1">
      <alignment horizontal="center" wrapText="1"/>
    </xf>
    <xf numFmtId="0" fontId="5" fillId="0" borderId="8" xfId="0" applyFont="1" applyBorder="1" applyAlignment="1">
      <alignment horizontal="center" wrapText="1"/>
    </xf>
    <xf numFmtId="0" fontId="5" fillId="0" borderId="8" xfId="0" applyFont="1" applyBorder="1" applyAlignment="1">
      <alignment horizontal="center"/>
    </xf>
    <xf numFmtId="0" fontId="9" fillId="0" borderId="0" xfId="0" quotePrefix="1" applyFont="1" applyAlignment="1">
      <alignment horizontal="left" vertical="top" wrapText="1"/>
    </xf>
    <xf numFmtId="0" fontId="9" fillId="0" borderId="0" xfId="0" applyFont="1" applyAlignment="1">
      <alignment horizontal="left" vertical="top" wrapText="1"/>
    </xf>
    <xf numFmtId="0" fontId="5" fillId="2" borderId="3" xfId="0" applyFont="1" applyFill="1" applyBorder="1" applyAlignment="1">
      <alignment wrapText="1"/>
    </xf>
    <xf numFmtId="0" fontId="5" fillId="0" borderId="4" xfId="0" applyFont="1" applyBorder="1" applyAlignment="1">
      <alignment horizontal="center"/>
    </xf>
    <xf numFmtId="0" fontId="5" fillId="0" borderId="4" xfId="0" applyFont="1" applyBorder="1" applyAlignment="1">
      <alignment horizontal="center" wrapTex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0" xfId="0" applyFont="1" applyAlignment="1">
      <alignment horizontal="left" wrapText="1"/>
    </xf>
    <xf numFmtId="0" fontId="5" fillId="0" borderId="5" xfId="0" applyFont="1" applyBorder="1" applyAlignment="1">
      <alignment horizontal="center" wrapText="1"/>
    </xf>
    <xf numFmtId="0" fontId="5" fillId="0" borderId="5" xfId="0" applyFont="1" applyBorder="1" applyAlignment="1">
      <alignment horizontal="center" vertical="center" wrapText="1"/>
    </xf>
    <xf numFmtId="0" fontId="5" fillId="0" borderId="11" xfId="0" applyFont="1" applyBorder="1" applyAlignment="1">
      <alignment horizontal="center"/>
    </xf>
    <xf numFmtId="0" fontId="5" fillId="0" borderId="13" xfId="0" applyFont="1" applyBorder="1" applyAlignment="1">
      <alignment horizontal="center"/>
    </xf>
    <xf numFmtId="0" fontId="5" fillId="0" borderId="2" xfId="0" applyFont="1" applyBorder="1" applyAlignment="1">
      <alignment horizontal="center" vertic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6" xfId="0" applyFont="1" applyBorder="1" applyAlignment="1">
      <alignment horizontal="left" wrapText="1"/>
    </xf>
    <xf numFmtId="0" fontId="5" fillId="0" borderId="12" xfId="0" applyFont="1" applyBorder="1" applyAlignment="1">
      <alignment horizontal="left" wrapText="1"/>
    </xf>
    <xf numFmtId="0" fontId="5" fillId="2" borderId="6" xfId="0" applyFont="1" applyFill="1" applyBorder="1" applyAlignment="1">
      <alignment horizontal="left" wrapText="1"/>
    </xf>
    <xf numFmtId="0" fontId="5" fillId="2" borderId="12" xfId="0" applyFont="1" applyFill="1" applyBorder="1" applyAlignment="1">
      <alignment horizontal="left" wrapText="1"/>
    </xf>
    <xf numFmtId="0" fontId="4" fillId="2" borderId="0" xfId="0" applyFont="1" applyFill="1" applyAlignment="1">
      <alignment horizontal="left" wrapText="1"/>
    </xf>
    <xf numFmtId="0" fontId="16" fillId="2" borderId="4" xfId="0" applyFont="1" applyFill="1" applyBorder="1" applyAlignment="1">
      <alignment horizontal="center" wrapText="1"/>
    </xf>
    <xf numFmtId="0" fontId="16" fillId="2" borderId="0" xfId="0" applyFont="1" applyFill="1" applyAlignment="1">
      <alignment horizontal="center" vertical="center" wrapText="1"/>
    </xf>
    <xf numFmtId="0" fontId="16" fillId="2" borderId="4" xfId="0" applyFont="1" applyFill="1" applyBorder="1" applyAlignment="1">
      <alignment horizontal="center" vertical="center" wrapText="1"/>
    </xf>
    <xf numFmtId="0" fontId="16" fillId="2" borderId="4" xfId="0" applyFont="1" applyFill="1" applyBorder="1" applyAlignment="1">
      <alignment horizontal="left"/>
    </xf>
    <xf numFmtId="0" fontId="16" fillId="2" borderId="3"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2" borderId="6" xfId="0" applyFont="1" applyFill="1" applyBorder="1" applyAlignment="1">
      <alignment horizontal="center"/>
    </xf>
    <xf numFmtId="0" fontId="15" fillId="2" borderId="7" xfId="0" applyFont="1" applyFill="1" applyBorder="1" applyAlignment="1">
      <alignment horizontal="center"/>
    </xf>
    <xf numFmtId="0" fontId="16" fillId="2" borderId="4" xfId="0" applyFont="1" applyFill="1" applyBorder="1" applyAlignment="1">
      <alignment horizontal="left" vertical="center" wrapText="1"/>
    </xf>
    <xf numFmtId="0" fontId="22" fillId="0" borderId="0" xfId="0" applyFont="1" applyAlignment="1">
      <alignment horizontal="left" vertical="center" wrapText="1"/>
    </xf>
    <xf numFmtId="0" fontId="8" fillId="0" borderId="5" xfId="0" applyFont="1" applyBorder="1" applyAlignment="1"/>
    <xf numFmtId="0" fontId="8" fillId="0" borderId="8" xfId="0" applyFont="1" applyBorder="1" applyAlignment="1"/>
  </cellXfs>
  <cellStyles count="5">
    <cellStyle name="20% - Accent6" xfId="4" builtinId="50"/>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12</xdr:col>
      <xdr:colOff>2533649</xdr:colOff>
      <xdr:row>11</xdr:row>
      <xdr:rowOff>123825</xdr:rowOff>
    </xdr:from>
    <xdr:to>
      <xdr:col>12</xdr:col>
      <xdr:colOff>2790824</xdr:colOff>
      <xdr:row>12</xdr:row>
      <xdr:rowOff>104775</xdr:rowOff>
    </xdr:to>
    <xdr:sp macro="" textlink="">
      <xdr:nvSpPr>
        <xdr:cNvPr id="2" name="Arrow: Up 189">
          <a:extLst>
            <a:ext uri="{FF2B5EF4-FFF2-40B4-BE49-F238E27FC236}">
              <a16:creationId xmlns:a16="http://schemas.microsoft.com/office/drawing/2014/main" id="{5E0BCD55-6738-4404-9270-948B80059252}"/>
            </a:ext>
          </a:extLst>
        </xdr:cNvPr>
        <xdr:cNvSpPr/>
      </xdr:nvSpPr>
      <xdr:spPr>
        <a:xfrm>
          <a:off x="14144624"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2533649</xdr:colOff>
      <xdr:row>11</xdr:row>
      <xdr:rowOff>123825</xdr:rowOff>
    </xdr:from>
    <xdr:to>
      <xdr:col>12</xdr:col>
      <xdr:colOff>2790824</xdr:colOff>
      <xdr:row>12</xdr:row>
      <xdr:rowOff>104775</xdr:rowOff>
    </xdr:to>
    <xdr:sp macro="" textlink="">
      <xdr:nvSpPr>
        <xdr:cNvPr id="3" name="Arrow: Up 193">
          <a:extLst>
            <a:ext uri="{FF2B5EF4-FFF2-40B4-BE49-F238E27FC236}">
              <a16:creationId xmlns:a16="http://schemas.microsoft.com/office/drawing/2014/main" id="{89BEA577-216C-4818-9FC6-621DC5819D6B}"/>
            </a:ext>
          </a:extLst>
        </xdr:cNvPr>
        <xdr:cNvSpPr/>
      </xdr:nvSpPr>
      <xdr:spPr>
        <a:xfrm>
          <a:off x="14144624"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2533649</xdr:colOff>
      <xdr:row>11</xdr:row>
      <xdr:rowOff>123825</xdr:rowOff>
    </xdr:from>
    <xdr:to>
      <xdr:col>12</xdr:col>
      <xdr:colOff>2790824</xdr:colOff>
      <xdr:row>12</xdr:row>
      <xdr:rowOff>104775</xdr:rowOff>
    </xdr:to>
    <xdr:sp macro="" textlink="">
      <xdr:nvSpPr>
        <xdr:cNvPr id="4" name="Arrow: Up 199">
          <a:extLst>
            <a:ext uri="{FF2B5EF4-FFF2-40B4-BE49-F238E27FC236}">
              <a16:creationId xmlns:a16="http://schemas.microsoft.com/office/drawing/2014/main" id="{54A44F94-B5E2-458D-9C7F-02013392D89A}"/>
            </a:ext>
          </a:extLst>
        </xdr:cNvPr>
        <xdr:cNvSpPr/>
      </xdr:nvSpPr>
      <xdr:spPr>
        <a:xfrm>
          <a:off x="14144624"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2533649</xdr:colOff>
      <xdr:row>11</xdr:row>
      <xdr:rowOff>123825</xdr:rowOff>
    </xdr:from>
    <xdr:to>
      <xdr:col>12</xdr:col>
      <xdr:colOff>2790824</xdr:colOff>
      <xdr:row>12</xdr:row>
      <xdr:rowOff>104775</xdr:rowOff>
    </xdr:to>
    <xdr:sp macro="" textlink="">
      <xdr:nvSpPr>
        <xdr:cNvPr id="5" name="Arrow: Up 203">
          <a:extLst>
            <a:ext uri="{FF2B5EF4-FFF2-40B4-BE49-F238E27FC236}">
              <a16:creationId xmlns:a16="http://schemas.microsoft.com/office/drawing/2014/main" id="{E3C4F00C-50AA-4F12-8E85-D3695C19BE41}"/>
            </a:ext>
          </a:extLst>
        </xdr:cNvPr>
        <xdr:cNvSpPr/>
      </xdr:nvSpPr>
      <xdr:spPr>
        <a:xfrm>
          <a:off x="14144624"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2533649</xdr:colOff>
      <xdr:row>11</xdr:row>
      <xdr:rowOff>123825</xdr:rowOff>
    </xdr:from>
    <xdr:to>
      <xdr:col>12</xdr:col>
      <xdr:colOff>2790824</xdr:colOff>
      <xdr:row>12</xdr:row>
      <xdr:rowOff>104775</xdr:rowOff>
    </xdr:to>
    <xdr:sp macro="" textlink="">
      <xdr:nvSpPr>
        <xdr:cNvPr id="6" name="Arrow: Up 189">
          <a:extLst>
            <a:ext uri="{FF2B5EF4-FFF2-40B4-BE49-F238E27FC236}">
              <a16:creationId xmlns:a16="http://schemas.microsoft.com/office/drawing/2014/main" id="{CE3D234E-9490-4B29-AA1F-D2608D06DFFE}"/>
            </a:ext>
          </a:extLst>
        </xdr:cNvPr>
        <xdr:cNvSpPr/>
      </xdr:nvSpPr>
      <xdr:spPr>
        <a:xfrm>
          <a:off x="14144624"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2533649</xdr:colOff>
      <xdr:row>11</xdr:row>
      <xdr:rowOff>123825</xdr:rowOff>
    </xdr:from>
    <xdr:to>
      <xdr:col>12</xdr:col>
      <xdr:colOff>2790824</xdr:colOff>
      <xdr:row>12</xdr:row>
      <xdr:rowOff>104775</xdr:rowOff>
    </xdr:to>
    <xdr:sp macro="" textlink="">
      <xdr:nvSpPr>
        <xdr:cNvPr id="7" name="Arrow: Up 193">
          <a:extLst>
            <a:ext uri="{FF2B5EF4-FFF2-40B4-BE49-F238E27FC236}">
              <a16:creationId xmlns:a16="http://schemas.microsoft.com/office/drawing/2014/main" id="{1322FFCC-F767-446E-AE21-5FE1257441FB}"/>
            </a:ext>
          </a:extLst>
        </xdr:cNvPr>
        <xdr:cNvSpPr/>
      </xdr:nvSpPr>
      <xdr:spPr>
        <a:xfrm>
          <a:off x="14144624"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2533649</xdr:colOff>
      <xdr:row>11</xdr:row>
      <xdr:rowOff>123825</xdr:rowOff>
    </xdr:from>
    <xdr:to>
      <xdr:col>12</xdr:col>
      <xdr:colOff>2790824</xdr:colOff>
      <xdr:row>12</xdr:row>
      <xdr:rowOff>104775</xdr:rowOff>
    </xdr:to>
    <xdr:sp macro="" textlink="">
      <xdr:nvSpPr>
        <xdr:cNvPr id="8" name="Arrow: Up 199">
          <a:extLst>
            <a:ext uri="{FF2B5EF4-FFF2-40B4-BE49-F238E27FC236}">
              <a16:creationId xmlns:a16="http://schemas.microsoft.com/office/drawing/2014/main" id="{224AFD13-C625-4B65-8DE6-BF05D99DACCB}"/>
            </a:ext>
          </a:extLst>
        </xdr:cNvPr>
        <xdr:cNvSpPr/>
      </xdr:nvSpPr>
      <xdr:spPr>
        <a:xfrm>
          <a:off x="14144624"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2533649</xdr:colOff>
      <xdr:row>11</xdr:row>
      <xdr:rowOff>123825</xdr:rowOff>
    </xdr:from>
    <xdr:to>
      <xdr:col>12</xdr:col>
      <xdr:colOff>2790824</xdr:colOff>
      <xdr:row>12</xdr:row>
      <xdr:rowOff>104775</xdr:rowOff>
    </xdr:to>
    <xdr:sp macro="" textlink="">
      <xdr:nvSpPr>
        <xdr:cNvPr id="9" name="Arrow: Up 203">
          <a:extLst>
            <a:ext uri="{FF2B5EF4-FFF2-40B4-BE49-F238E27FC236}">
              <a16:creationId xmlns:a16="http://schemas.microsoft.com/office/drawing/2014/main" id="{372B9610-1200-4617-B6B9-BAF1E731B500}"/>
            </a:ext>
          </a:extLst>
        </xdr:cNvPr>
        <xdr:cNvSpPr/>
      </xdr:nvSpPr>
      <xdr:spPr>
        <a:xfrm>
          <a:off x="14144624"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5</xdr:row>
      <xdr:rowOff>123825</xdr:rowOff>
    </xdr:from>
    <xdr:to>
      <xdr:col>13</xdr:col>
      <xdr:colOff>2790824</xdr:colOff>
      <xdr:row>6</xdr:row>
      <xdr:rowOff>104775</xdr:rowOff>
    </xdr:to>
    <xdr:sp macro="" textlink="">
      <xdr:nvSpPr>
        <xdr:cNvPr id="10" name="Arrow: Up 6">
          <a:extLst>
            <a:ext uri="{FF2B5EF4-FFF2-40B4-BE49-F238E27FC236}">
              <a16:creationId xmlns:a16="http://schemas.microsoft.com/office/drawing/2014/main" id="{1DFBFFCD-B1B3-4D7E-9C83-6AEF73BBD873}"/>
            </a:ext>
          </a:extLst>
        </xdr:cNvPr>
        <xdr:cNvSpPr/>
      </xdr:nvSpPr>
      <xdr:spPr>
        <a:xfrm>
          <a:off x="15354299" y="2143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4</xdr:row>
      <xdr:rowOff>123825</xdr:rowOff>
    </xdr:from>
    <xdr:to>
      <xdr:col>13</xdr:col>
      <xdr:colOff>2790824</xdr:colOff>
      <xdr:row>5</xdr:row>
      <xdr:rowOff>104775</xdr:rowOff>
    </xdr:to>
    <xdr:sp macro="" textlink="">
      <xdr:nvSpPr>
        <xdr:cNvPr id="11" name="Arrow: Up 303">
          <a:extLst>
            <a:ext uri="{FF2B5EF4-FFF2-40B4-BE49-F238E27FC236}">
              <a16:creationId xmlns:a16="http://schemas.microsoft.com/office/drawing/2014/main" id="{A9D1B738-DA97-49D2-91E2-28115E6D0B77}"/>
            </a:ext>
          </a:extLst>
        </xdr:cNvPr>
        <xdr:cNvSpPr/>
      </xdr:nvSpPr>
      <xdr:spPr>
        <a:xfrm>
          <a:off x="15354299" y="1495425"/>
          <a:ext cx="0" cy="6286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5</xdr:row>
      <xdr:rowOff>123825</xdr:rowOff>
    </xdr:from>
    <xdr:to>
      <xdr:col>13</xdr:col>
      <xdr:colOff>2790824</xdr:colOff>
      <xdr:row>6</xdr:row>
      <xdr:rowOff>104775</xdr:rowOff>
    </xdr:to>
    <xdr:sp macro="" textlink="">
      <xdr:nvSpPr>
        <xdr:cNvPr id="12" name="Arrow: Up 309">
          <a:extLst>
            <a:ext uri="{FF2B5EF4-FFF2-40B4-BE49-F238E27FC236}">
              <a16:creationId xmlns:a16="http://schemas.microsoft.com/office/drawing/2014/main" id="{547717A6-B963-4871-B92E-E3413EFB7A34}"/>
            </a:ext>
          </a:extLst>
        </xdr:cNvPr>
        <xdr:cNvSpPr/>
      </xdr:nvSpPr>
      <xdr:spPr>
        <a:xfrm>
          <a:off x="15354299" y="2143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4</xdr:row>
      <xdr:rowOff>123825</xdr:rowOff>
    </xdr:from>
    <xdr:to>
      <xdr:col>13</xdr:col>
      <xdr:colOff>2790824</xdr:colOff>
      <xdr:row>5</xdr:row>
      <xdr:rowOff>104775</xdr:rowOff>
    </xdr:to>
    <xdr:sp macro="" textlink="">
      <xdr:nvSpPr>
        <xdr:cNvPr id="13" name="Arrow: Up 189">
          <a:extLst>
            <a:ext uri="{FF2B5EF4-FFF2-40B4-BE49-F238E27FC236}">
              <a16:creationId xmlns:a16="http://schemas.microsoft.com/office/drawing/2014/main" id="{12A73C74-0664-44C1-BBF6-000B819E2FBF}"/>
            </a:ext>
          </a:extLst>
        </xdr:cNvPr>
        <xdr:cNvSpPr/>
      </xdr:nvSpPr>
      <xdr:spPr>
        <a:xfrm>
          <a:off x="15354299" y="1495425"/>
          <a:ext cx="0" cy="6286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4</xdr:row>
      <xdr:rowOff>123825</xdr:rowOff>
    </xdr:from>
    <xdr:to>
      <xdr:col>13</xdr:col>
      <xdr:colOff>2790824</xdr:colOff>
      <xdr:row>5</xdr:row>
      <xdr:rowOff>104775</xdr:rowOff>
    </xdr:to>
    <xdr:sp macro="" textlink="">
      <xdr:nvSpPr>
        <xdr:cNvPr id="14" name="Arrow: Up 193">
          <a:extLst>
            <a:ext uri="{FF2B5EF4-FFF2-40B4-BE49-F238E27FC236}">
              <a16:creationId xmlns:a16="http://schemas.microsoft.com/office/drawing/2014/main" id="{516A19E3-3A88-4E51-AFDD-6462530C97AE}"/>
            </a:ext>
          </a:extLst>
        </xdr:cNvPr>
        <xdr:cNvSpPr/>
      </xdr:nvSpPr>
      <xdr:spPr>
        <a:xfrm>
          <a:off x="15354299" y="1495425"/>
          <a:ext cx="0" cy="6286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5</xdr:row>
      <xdr:rowOff>123825</xdr:rowOff>
    </xdr:from>
    <xdr:to>
      <xdr:col>13</xdr:col>
      <xdr:colOff>2790824</xdr:colOff>
      <xdr:row>6</xdr:row>
      <xdr:rowOff>104775</xdr:rowOff>
    </xdr:to>
    <xdr:sp macro="" textlink="">
      <xdr:nvSpPr>
        <xdr:cNvPr id="15" name="Arrow: Up 199">
          <a:extLst>
            <a:ext uri="{FF2B5EF4-FFF2-40B4-BE49-F238E27FC236}">
              <a16:creationId xmlns:a16="http://schemas.microsoft.com/office/drawing/2014/main" id="{30661365-A893-4E1D-8625-46F8DAC0DE17}"/>
            </a:ext>
          </a:extLst>
        </xdr:cNvPr>
        <xdr:cNvSpPr/>
      </xdr:nvSpPr>
      <xdr:spPr>
        <a:xfrm>
          <a:off x="15354299" y="2143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5</xdr:row>
      <xdr:rowOff>123825</xdr:rowOff>
    </xdr:from>
    <xdr:to>
      <xdr:col>13</xdr:col>
      <xdr:colOff>2790824</xdr:colOff>
      <xdr:row>6</xdr:row>
      <xdr:rowOff>104775</xdr:rowOff>
    </xdr:to>
    <xdr:sp macro="" textlink="">
      <xdr:nvSpPr>
        <xdr:cNvPr id="16" name="Arrow: Up 203">
          <a:extLst>
            <a:ext uri="{FF2B5EF4-FFF2-40B4-BE49-F238E27FC236}">
              <a16:creationId xmlns:a16="http://schemas.microsoft.com/office/drawing/2014/main" id="{A3B6B69C-9E75-437E-A6C4-F0EC49AE949A}"/>
            </a:ext>
          </a:extLst>
        </xdr:cNvPr>
        <xdr:cNvSpPr/>
      </xdr:nvSpPr>
      <xdr:spPr>
        <a:xfrm>
          <a:off x="15354299" y="2143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5</xdr:row>
      <xdr:rowOff>123825</xdr:rowOff>
    </xdr:from>
    <xdr:to>
      <xdr:col>13</xdr:col>
      <xdr:colOff>2790824</xdr:colOff>
      <xdr:row>6</xdr:row>
      <xdr:rowOff>104775</xdr:rowOff>
    </xdr:to>
    <xdr:sp macro="" textlink="">
      <xdr:nvSpPr>
        <xdr:cNvPr id="17" name="Arrow: Up 189">
          <a:extLst>
            <a:ext uri="{FF2B5EF4-FFF2-40B4-BE49-F238E27FC236}">
              <a16:creationId xmlns:a16="http://schemas.microsoft.com/office/drawing/2014/main" id="{D6FC18FF-5036-4326-875E-A95BEFA6ACDC}"/>
            </a:ext>
          </a:extLst>
        </xdr:cNvPr>
        <xdr:cNvSpPr/>
      </xdr:nvSpPr>
      <xdr:spPr>
        <a:xfrm>
          <a:off x="15354299" y="2143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5</xdr:row>
      <xdr:rowOff>123825</xdr:rowOff>
    </xdr:from>
    <xdr:to>
      <xdr:col>13</xdr:col>
      <xdr:colOff>2790824</xdr:colOff>
      <xdr:row>6</xdr:row>
      <xdr:rowOff>104775</xdr:rowOff>
    </xdr:to>
    <xdr:sp macro="" textlink="">
      <xdr:nvSpPr>
        <xdr:cNvPr id="18" name="Arrow: Up 193">
          <a:extLst>
            <a:ext uri="{FF2B5EF4-FFF2-40B4-BE49-F238E27FC236}">
              <a16:creationId xmlns:a16="http://schemas.microsoft.com/office/drawing/2014/main" id="{15E36738-1554-4664-BC88-53B0593AED5E}"/>
            </a:ext>
          </a:extLst>
        </xdr:cNvPr>
        <xdr:cNvSpPr/>
      </xdr:nvSpPr>
      <xdr:spPr>
        <a:xfrm>
          <a:off x="15354299" y="2143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5</xdr:row>
      <xdr:rowOff>123825</xdr:rowOff>
    </xdr:from>
    <xdr:to>
      <xdr:col>13</xdr:col>
      <xdr:colOff>2790824</xdr:colOff>
      <xdr:row>6</xdr:row>
      <xdr:rowOff>104775</xdr:rowOff>
    </xdr:to>
    <xdr:sp macro="" textlink="">
      <xdr:nvSpPr>
        <xdr:cNvPr id="19" name="Arrow: Up 303">
          <a:extLst>
            <a:ext uri="{FF2B5EF4-FFF2-40B4-BE49-F238E27FC236}">
              <a16:creationId xmlns:a16="http://schemas.microsoft.com/office/drawing/2014/main" id="{442CD997-3D2D-4D17-837F-B36B9B84167D}"/>
            </a:ext>
          </a:extLst>
        </xdr:cNvPr>
        <xdr:cNvSpPr/>
      </xdr:nvSpPr>
      <xdr:spPr>
        <a:xfrm>
          <a:off x="15354299" y="2143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5</xdr:row>
      <xdr:rowOff>123825</xdr:rowOff>
    </xdr:from>
    <xdr:to>
      <xdr:col>13</xdr:col>
      <xdr:colOff>2790824</xdr:colOff>
      <xdr:row>6</xdr:row>
      <xdr:rowOff>104775</xdr:rowOff>
    </xdr:to>
    <xdr:sp macro="" textlink="">
      <xdr:nvSpPr>
        <xdr:cNvPr id="20" name="Arrow: Up 189">
          <a:extLst>
            <a:ext uri="{FF2B5EF4-FFF2-40B4-BE49-F238E27FC236}">
              <a16:creationId xmlns:a16="http://schemas.microsoft.com/office/drawing/2014/main" id="{AFD751A0-220E-4211-85D7-2BCFEFF50115}"/>
            </a:ext>
          </a:extLst>
        </xdr:cNvPr>
        <xdr:cNvSpPr/>
      </xdr:nvSpPr>
      <xdr:spPr>
        <a:xfrm>
          <a:off x="15354299" y="2143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5</xdr:row>
      <xdr:rowOff>123825</xdr:rowOff>
    </xdr:from>
    <xdr:to>
      <xdr:col>13</xdr:col>
      <xdr:colOff>2790824</xdr:colOff>
      <xdr:row>6</xdr:row>
      <xdr:rowOff>104775</xdr:rowOff>
    </xdr:to>
    <xdr:sp macro="" textlink="">
      <xdr:nvSpPr>
        <xdr:cNvPr id="21" name="Arrow: Up 193">
          <a:extLst>
            <a:ext uri="{FF2B5EF4-FFF2-40B4-BE49-F238E27FC236}">
              <a16:creationId xmlns:a16="http://schemas.microsoft.com/office/drawing/2014/main" id="{9AF5BAC7-6443-4F8C-8E42-C79A214624C7}"/>
            </a:ext>
          </a:extLst>
        </xdr:cNvPr>
        <xdr:cNvSpPr/>
      </xdr:nvSpPr>
      <xdr:spPr>
        <a:xfrm>
          <a:off x="15354299" y="2143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6</xdr:row>
      <xdr:rowOff>123825</xdr:rowOff>
    </xdr:from>
    <xdr:to>
      <xdr:col>13</xdr:col>
      <xdr:colOff>2790824</xdr:colOff>
      <xdr:row>7</xdr:row>
      <xdr:rowOff>104775</xdr:rowOff>
    </xdr:to>
    <xdr:sp macro="" textlink="">
      <xdr:nvSpPr>
        <xdr:cNvPr id="22" name="Arrow: Up 6">
          <a:extLst>
            <a:ext uri="{FF2B5EF4-FFF2-40B4-BE49-F238E27FC236}">
              <a16:creationId xmlns:a16="http://schemas.microsoft.com/office/drawing/2014/main" id="{00E48493-9D7D-4C8A-AB56-67F2A2C28B23}"/>
            </a:ext>
          </a:extLst>
        </xdr:cNvPr>
        <xdr:cNvSpPr/>
      </xdr:nvSpPr>
      <xdr:spPr>
        <a:xfrm>
          <a:off x="15354299" y="2305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5</xdr:row>
      <xdr:rowOff>123825</xdr:rowOff>
    </xdr:from>
    <xdr:to>
      <xdr:col>13</xdr:col>
      <xdr:colOff>2790824</xdr:colOff>
      <xdr:row>6</xdr:row>
      <xdr:rowOff>104775</xdr:rowOff>
    </xdr:to>
    <xdr:sp macro="" textlink="">
      <xdr:nvSpPr>
        <xdr:cNvPr id="23" name="Arrow: Up 303">
          <a:extLst>
            <a:ext uri="{FF2B5EF4-FFF2-40B4-BE49-F238E27FC236}">
              <a16:creationId xmlns:a16="http://schemas.microsoft.com/office/drawing/2014/main" id="{6ECF9FEA-4556-42B6-9F9D-F6DA0D49A447}"/>
            </a:ext>
          </a:extLst>
        </xdr:cNvPr>
        <xdr:cNvSpPr/>
      </xdr:nvSpPr>
      <xdr:spPr>
        <a:xfrm>
          <a:off x="15354299" y="2143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6</xdr:row>
      <xdr:rowOff>123825</xdr:rowOff>
    </xdr:from>
    <xdr:to>
      <xdr:col>13</xdr:col>
      <xdr:colOff>2790824</xdr:colOff>
      <xdr:row>7</xdr:row>
      <xdr:rowOff>104775</xdr:rowOff>
    </xdr:to>
    <xdr:sp macro="" textlink="">
      <xdr:nvSpPr>
        <xdr:cNvPr id="24" name="Arrow: Up 309">
          <a:extLst>
            <a:ext uri="{FF2B5EF4-FFF2-40B4-BE49-F238E27FC236}">
              <a16:creationId xmlns:a16="http://schemas.microsoft.com/office/drawing/2014/main" id="{1E557412-4FC4-454D-BCCB-6E0B64BDAFEC}"/>
            </a:ext>
          </a:extLst>
        </xdr:cNvPr>
        <xdr:cNvSpPr/>
      </xdr:nvSpPr>
      <xdr:spPr>
        <a:xfrm>
          <a:off x="15354299" y="2305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5</xdr:row>
      <xdr:rowOff>123825</xdr:rowOff>
    </xdr:from>
    <xdr:to>
      <xdr:col>13</xdr:col>
      <xdr:colOff>2790824</xdr:colOff>
      <xdr:row>6</xdr:row>
      <xdr:rowOff>104775</xdr:rowOff>
    </xdr:to>
    <xdr:sp macro="" textlink="">
      <xdr:nvSpPr>
        <xdr:cNvPr id="25" name="Arrow: Up 189">
          <a:extLst>
            <a:ext uri="{FF2B5EF4-FFF2-40B4-BE49-F238E27FC236}">
              <a16:creationId xmlns:a16="http://schemas.microsoft.com/office/drawing/2014/main" id="{3D3F50A6-CA3A-4FAE-8EBC-1CE183312534}"/>
            </a:ext>
          </a:extLst>
        </xdr:cNvPr>
        <xdr:cNvSpPr/>
      </xdr:nvSpPr>
      <xdr:spPr>
        <a:xfrm>
          <a:off x="15354299" y="2143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5</xdr:row>
      <xdr:rowOff>123825</xdr:rowOff>
    </xdr:from>
    <xdr:to>
      <xdr:col>13</xdr:col>
      <xdr:colOff>2790824</xdr:colOff>
      <xdr:row>6</xdr:row>
      <xdr:rowOff>104775</xdr:rowOff>
    </xdr:to>
    <xdr:sp macro="" textlink="">
      <xdr:nvSpPr>
        <xdr:cNvPr id="26" name="Arrow: Up 193">
          <a:extLst>
            <a:ext uri="{FF2B5EF4-FFF2-40B4-BE49-F238E27FC236}">
              <a16:creationId xmlns:a16="http://schemas.microsoft.com/office/drawing/2014/main" id="{53F92D96-1C99-4AB6-B905-FEADD52BB33F}"/>
            </a:ext>
          </a:extLst>
        </xdr:cNvPr>
        <xdr:cNvSpPr/>
      </xdr:nvSpPr>
      <xdr:spPr>
        <a:xfrm>
          <a:off x="15354299" y="2143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6</xdr:row>
      <xdr:rowOff>123825</xdr:rowOff>
    </xdr:from>
    <xdr:to>
      <xdr:col>13</xdr:col>
      <xdr:colOff>2790824</xdr:colOff>
      <xdr:row>7</xdr:row>
      <xdr:rowOff>104775</xdr:rowOff>
    </xdr:to>
    <xdr:sp macro="" textlink="">
      <xdr:nvSpPr>
        <xdr:cNvPr id="27" name="Arrow: Up 199">
          <a:extLst>
            <a:ext uri="{FF2B5EF4-FFF2-40B4-BE49-F238E27FC236}">
              <a16:creationId xmlns:a16="http://schemas.microsoft.com/office/drawing/2014/main" id="{34C7B132-153E-4B70-8F66-E34EBADB766C}"/>
            </a:ext>
          </a:extLst>
        </xdr:cNvPr>
        <xdr:cNvSpPr/>
      </xdr:nvSpPr>
      <xdr:spPr>
        <a:xfrm>
          <a:off x="15354299" y="2305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6</xdr:row>
      <xdr:rowOff>123825</xdr:rowOff>
    </xdr:from>
    <xdr:to>
      <xdr:col>13</xdr:col>
      <xdr:colOff>2790824</xdr:colOff>
      <xdr:row>7</xdr:row>
      <xdr:rowOff>104775</xdr:rowOff>
    </xdr:to>
    <xdr:sp macro="" textlink="">
      <xdr:nvSpPr>
        <xdr:cNvPr id="28" name="Arrow: Up 203">
          <a:extLst>
            <a:ext uri="{FF2B5EF4-FFF2-40B4-BE49-F238E27FC236}">
              <a16:creationId xmlns:a16="http://schemas.microsoft.com/office/drawing/2014/main" id="{25000535-4D7A-4742-94D8-EFA0B156811B}"/>
            </a:ext>
          </a:extLst>
        </xdr:cNvPr>
        <xdr:cNvSpPr/>
      </xdr:nvSpPr>
      <xdr:spPr>
        <a:xfrm>
          <a:off x="15354299" y="2305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6</xdr:row>
      <xdr:rowOff>123825</xdr:rowOff>
    </xdr:from>
    <xdr:to>
      <xdr:col>13</xdr:col>
      <xdr:colOff>2790824</xdr:colOff>
      <xdr:row>7</xdr:row>
      <xdr:rowOff>104775</xdr:rowOff>
    </xdr:to>
    <xdr:sp macro="" textlink="">
      <xdr:nvSpPr>
        <xdr:cNvPr id="29" name="Arrow: Up 189">
          <a:extLst>
            <a:ext uri="{FF2B5EF4-FFF2-40B4-BE49-F238E27FC236}">
              <a16:creationId xmlns:a16="http://schemas.microsoft.com/office/drawing/2014/main" id="{AC801E5E-8B71-4284-99AA-43796D8441EF}"/>
            </a:ext>
          </a:extLst>
        </xdr:cNvPr>
        <xdr:cNvSpPr/>
      </xdr:nvSpPr>
      <xdr:spPr>
        <a:xfrm>
          <a:off x="15354299" y="2305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6</xdr:row>
      <xdr:rowOff>123825</xdr:rowOff>
    </xdr:from>
    <xdr:to>
      <xdr:col>13</xdr:col>
      <xdr:colOff>2790824</xdr:colOff>
      <xdr:row>7</xdr:row>
      <xdr:rowOff>104775</xdr:rowOff>
    </xdr:to>
    <xdr:sp macro="" textlink="">
      <xdr:nvSpPr>
        <xdr:cNvPr id="30" name="Arrow: Up 193">
          <a:extLst>
            <a:ext uri="{FF2B5EF4-FFF2-40B4-BE49-F238E27FC236}">
              <a16:creationId xmlns:a16="http://schemas.microsoft.com/office/drawing/2014/main" id="{B709C803-4DAE-4993-83F4-25131706F7FF}"/>
            </a:ext>
          </a:extLst>
        </xdr:cNvPr>
        <xdr:cNvSpPr/>
      </xdr:nvSpPr>
      <xdr:spPr>
        <a:xfrm>
          <a:off x="15354299" y="2305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6</xdr:row>
      <xdr:rowOff>123825</xdr:rowOff>
    </xdr:from>
    <xdr:to>
      <xdr:col>13</xdr:col>
      <xdr:colOff>2790824</xdr:colOff>
      <xdr:row>7</xdr:row>
      <xdr:rowOff>104775</xdr:rowOff>
    </xdr:to>
    <xdr:sp macro="" textlink="">
      <xdr:nvSpPr>
        <xdr:cNvPr id="31" name="Arrow: Up 303">
          <a:extLst>
            <a:ext uri="{FF2B5EF4-FFF2-40B4-BE49-F238E27FC236}">
              <a16:creationId xmlns:a16="http://schemas.microsoft.com/office/drawing/2014/main" id="{E6473F4F-5D88-4EE7-8EEF-F88C75B2B77F}"/>
            </a:ext>
          </a:extLst>
        </xdr:cNvPr>
        <xdr:cNvSpPr/>
      </xdr:nvSpPr>
      <xdr:spPr>
        <a:xfrm>
          <a:off x="15354299" y="2305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6</xdr:row>
      <xdr:rowOff>123825</xdr:rowOff>
    </xdr:from>
    <xdr:to>
      <xdr:col>13</xdr:col>
      <xdr:colOff>2790824</xdr:colOff>
      <xdr:row>7</xdr:row>
      <xdr:rowOff>104775</xdr:rowOff>
    </xdr:to>
    <xdr:sp macro="" textlink="">
      <xdr:nvSpPr>
        <xdr:cNvPr id="32" name="Arrow: Up 189">
          <a:extLst>
            <a:ext uri="{FF2B5EF4-FFF2-40B4-BE49-F238E27FC236}">
              <a16:creationId xmlns:a16="http://schemas.microsoft.com/office/drawing/2014/main" id="{4B7E38B6-A6BC-4D8C-9336-E8C2696B8181}"/>
            </a:ext>
          </a:extLst>
        </xdr:cNvPr>
        <xdr:cNvSpPr/>
      </xdr:nvSpPr>
      <xdr:spPr>
        <a:xfrm>
          <a:off x="15354299" y="2305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6</xdr:row>
      <xdr:rowOff>123825</xdr:rowOff>
    </xdr:from>
    <xdr:to>
      <xdr:col>13</xdr:col>
      <xdr:colOff>2790824</xdr:colOff>
      <xdr:row>7</xdr:row>
      <xdr:rowOff>104775</xdr:rowOff>
    </xdr:to>
    <xdr:sp macro="" textlink="">
      <xdr:nvSpPr>
        <xdr:cNvPr id="33" name="Arrow: Up 193">
          <a:extLst>
            <a:ext uri="{FF2B5EF4-FFF2-40B4-BE49-F238E27FC236}">
              <a16:creationId xmlns:a16="http://schemas.microsoft.com/office/drawing/2014/main" id="{8DECB7EA-F293-4F05-A309-FBD44F2C05A8}"/>
            </a:ext>
          </a:extLst>
        </xdr:cNvPr>
        <xdr:cNvSpPr/>
      </xdr:nvSpPr>
      <xdr:spPr>
        <a:xfrm>
          <a:off x="15354299" y="2305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7</xdr:row>
      <xdr:rowOff>123825</xdr:rowOff>
    </xdr:from>
    <xdr:to>
      <xdr:col>13</xdr:col>
      <xdr:colOff>2790824</xdr:colOff>
      <xdr:row>8</xdr:row>
      <xdr:rowOff>104775</xdr:rowOff>
    </xdr:to>
    <xdr:sp macro="" textlink="">
      <xdr:nvSpPr>
        <xdr:cNvPr id="34" name="Arrow: Up 6">
          <a:extLst>
            <a:ext uri="{FF2B5EF4-FFF2-40B4-BE49-F238E27FC236}">
              <a16:creationId xmlns:a16="http://schemas.microsoft.com/office/drawing/2014/main" id="{C253C8FF-0600-46D4-980E-7612730B01F9}"/>
            </a:ext>
          </a:extLst>
        </xdr:cNvPr>
        <xdr:cNvSpPr/>
      </xdr:nvSpPr>
      <xdr:spPr>
        <a:xfrm>
          <a:off x="15354299" y="2466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6</xdr:row>
      <xdr:rowOff>123825</xdr:rowOff>
    </xdr:from>
    <xdr:to>
      <xdr:col>13</xdr:col>
      <xdr:colOff>2790824</xdr:colOff>
      <xdr:row>7</xdr:row>
      <xdr:rowOff>104775</xdr:rowOff>
    </xdr:to>
    <xdr:sp macro="" textlink="">
      <xdr:nvSpPr>
        <xdr:cNvPr id="35" name="Arrow: Up 303">
          <a:extLst>
            <a:ext uri="{FF2B5EF4-FFF2-40B4-BE49-F238E27FC236}">
              <a16:creationId xmlns:a16="http://schemas.microsoft.com/office/drawing/2014/main" id="{EFEEFD9F-DD7D-4166-A1C4-D3C4BE1A41CE}"/>
            </a:ext>
          </a:extLst>
        </xdr:cNvPr>
        <xdr:cNvSpPr/>
      </xdr:nvSpPr>
      <xdr:spPr>
        <a:xfrm>
          <a:off x="15354299" y="2305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7</xdr:row>
      <xdr:rowOff>123825</xdr:rowOff>
    </xdr:from>
    <xdr:to>
      <xdr:col>13</xdr:col>
      <xdr:colOff>2790824</xdr:colOff>
      <xdr:row>8</xdr:row>
      <xdr:rowOff>104775</xdr:rowOff>
    </xdr:to>
    <xdr:sp macro="" textlink="">
      <xdr:nvSpPr>
        <xdr:cNvPr id="36" name="Arrow: Up 309">
          <a:extLst>
            <a:ext uri="{FF2B5EF4-FFF2-40B4-BE49-F238E27FC236}">
              <a16:creationId xmlns:a16="http://schemas.microsoft.com/office/drawing/2014/main" id="{57D2A772-FF1A-4352-BAD6-4233A690989B}"/>
            </a:ext>
          </a:extLst>
        </xdr:cNvPr>
        <xdr:cNvSpPr/>
      </xdr:nvSpPr>
      <xdr:spPr>
        <a:xfrm>
          <a:off x="15354299" y="2466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6</xdr:row>
      <xdr:rowOff>123825</xdr:rowOff>
    </xdr:from>
    <xdr:to>
      <xdr:col>13</xdr:col>
      <xdr:colOff>2790824</xdr:colOff>
      <xdr:row>7</xdr:row>
      <xdr:rowOff>104775</xdr:rowOff>
    </xdr:to>
    <xdr:sp macro="" textlink="">
      <xdr:nvSpPr>
        <xdr:cNvPr id="37" name="Arrow: Up 189">
          <a:extLst>
            <a:ext uri="{FF2B5EF4-FFF2-40B4-BE49-F238E27FC236}">
              <a16:creationId xmlns:a16="http://schemas.microsoft.com/office/drawing/2014/main" id="{EF705559-391F-45F7-9F37-821E7A6C48A4}"/>
            </a:ext>
          </a:extLst>
        </xdr:cNvPr>
        <xdr:cNvSpPr/>
      </xdr:nvSpPr>
      <xdr:spPr>
        <a:xfrm>
          <a:off x="15354299" y="2305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6</xdr:row>
      <xdr:rowOff>123825</xdr:rowOff>
    </xdr:from>
    <xdr:to>
      <xdr:col>13</xdr:col>
      <xdr:colOff>2790824</xdr:colOff>
      <xdr:row>7</xdr:row>
      <xdr:rowOff>104775</xdr:rowOff>
    </xdr:to>
    <xdr:sp macro="" textlink="">
      <xdr:nvSpPr>
        <xdr:cNvPr id="38" name="Arrow: Up 193">
          <a:extLst>
            <a:ext uri="{FF2B5EF4-FFF2-40B4-BE49-F238E27FC236}">
              <a16:creationId xmlns:a16="http://schemas.microsoft.com/office/drawing/2014/main" id="{CC810369-E7B0-4C0C-8B05-F46BB9AE4FCC}"/>
            </a:ext>
          </a:extLst>
        </xdr:cNvPr>
        <xdr:cNvSpPr/>
      </xdr:nvSpPr>
      <xdr:spPr>
        <a:xfrm>
          <a:off x="15354299" y="2305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7</xdr:row>
      <xdr:rowOff>123825</xdr:rowOff>
    </xdr:from>
    <xdr:to>
      <xdr:col>13</xdr:col>
      <xdr:colOff>2790824</xdr:colOff>
      <xdr:row>8</xdr:row>
      <xdr:rowOff>104775</xdr:rowOff>
    </xdr:to>
    <xdr:sp macro="" textlink="">
      <xdr:nvSpPr>
        <xdr:cNvPr id="39" name="Arrow: Up 199">
          <a:extLst>
            <a:ext uri="{FF2B5EF4-FFF2-40B4-BE49-F238E27FC236}">
              <a16:creationId xmlns:a16="http://schemas.microsoft.com/office/drawing/2014/main" id="{BC35B4CA-FD4C-4205-B948-D61B1FF3BBC5}"/>
            </a:ext>
          </a:extLst>
        </xdr:cNvPr>
        <xdr:cNvSpPr/>
      </xdr:nvSpPr>
      <xdr:spPr>
        <a:xfrm>
          <a:off x="15354299" y="2466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7</xdr:row>
      <xdr:rowOff>123825</xdr:rowOff>
    </xdr:from>
    <xdr:to>
      <xdr:col>13</xdr:col>
      <xdr:colOff>2790824</xdr:colOff>
      <xdr:row>8</xdr:row>
      <xdr:rowOff>104775</xdr:rowOff>
    </xdr:to>
    <xdr:sp macro="" textlink="">
      <xdr:nvSpPr>
        <xdr:cNvPr id="40" name="Arrow: Up 203">
          <a:extLst>
            <a:ext uri="{FF2B5EF4-FFF2-40B4-BE49-F238E27FC236}">
              <a16:creationId xmlns:a16="http://schemas.microsoft.com/office/drawing/2014/main" id="{DECCBE3A-A772-4455-A86B-9537C95CEBDD}"/>
            </a:ext>
          </a:extLst>
        </xdr:cNvPr>
        <xdr:cNvSpPr/>
      </xdr:nvSpPr>
      <xdr:spPr>
        <a:xfrm>
          <a:off x="15354299" y="2466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7</xdr:row>
      <xdr:rowOff>123825</xdr:rowOff>
    </xdr:from>
    <xdr:to>
      <xdr:col>13</xdr:col>
      <xdr:colOff>2790824</xdr:colOff>
      <xdr:row>8</xdr:row>
      <xdr:rowOff>104775</xdr:rowOff>
    </xdr:to>
    <xdr:sp macro="" textlink="">
      <xdr:nvSpPr>
        <xdr:cNvPr id="41" name="Arrow: Up 189">
          <a:extLst>
            <a:ext uri="{FF2B5EF4-FFF2-40B4-BE49-F238E27FC236}">
              <a16:creationId xmlns:a16="http://schemas.microsoft.com/office/drawing/2014/main" id="{2FCAFFD3-8C50-4BF5-9C48-02C3C8F5ABF8}"/>
            </a:ext>
          </a:extLst>
        </xdr:cNvPr>
        <xdr:cNvSpPr/>
      </xdr:nvSpPr>
      <xdr:spPr>
        <a:xfrm>
          <a:off x="15354299" y="2466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7</xdr:row>
      <xdr:rowOff>123825</xdr:rowOff>
    </xdr:from>
    <xdr:to>
      <xdr:col>13</xdr:col>
      <xdr:colOff>2790824</xdr:colOff>
      <xdr:row>8</xdr:row>
      <xdr:rowOff>104775</xdr:rowOff>
    </xdr:to>
    <xdr:sp macro="" textlink="">
      <xdr:nvSpPr>
        <xdr:cNvPr id="42" name="Arrow: Up 193">
          <a:extLst>
            <a:ext uri="{FF2B5EF4-FFF2-40B4-BE49-F238E27FC236}">
              <a16:creationId xmlns:a16="http://schemas.microsoft.com/office/drawing/2014/main" id="{595A266A-E282-4F22-AB4E-D86466EED8D1}"/>
            </a:ext>
          </a:extLst>
        </xdr:cNvPr>
        <xdr:cNvSpPr/>
      </xdr:nvSpPr>
      <xdr:spPr>
        <a:xfrm>
          <a:off x="15354299" y="2466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7</xdr:row>
      <xdr:rowOff>123825</xdr:rowOff>
    </xdr:from>
    <xdr:to>
      <xdr:col>13</xdr:col>
      <xdr:colOff>2790824</xdr:colOff>
      <xdr:row>8</xdr:row>
      <xdr:rowOff>104775</xdr:rowOff>
    </xdr:to>
    <xdr:sp macro="" textlink="">
      <xdr:nvSpPr>
        <xdr:cNvPr id="43" name="Arrow: Up 303">
          <a:extLst>
            <a:ext uri="{FF2B5EF4-FFF2-40B4-BE49-F238E27FC236}">
              <a16:creationId xmlns:a16="http://schemas.microsoft.com/office/drawing/2014/main" id="{B10C558F-77DA-4FD2-8E7D-6F1D5B647917}"/>
            </a:ext>
          </a:extLst>
        </xdr:cNvPr>
        <xdr:cNvSpPr/>
      </xdr:nvSpPr>
      <xdr:spPr>
        <a:xfrm>
          <a:off x="15354299" y="2466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7</xdr:row>
      <xdr:rowOff>123825</xdr:rowOff>
    </xdr:from>
    <xdr:to>
      <xdr:col>13</xdr:col>
      <xdr:colOff>2790824</xdr:colOff>
      <xdr:row>8</xdr:row>
      <xdr:rowOff>104775</xdr:rowOff>
    </xdr:to>
    <xdr:sp macro="" textlink="">
      <xdr:nvSpPr>
        <xdr:cNvPr id="44" name="Arrow: Up 189">
          <a:extLst>
            <a:ext uri="{FF2B5EF4-FFF2-40B4-BE49-F238E27FC236}">
              <a16:creationId xmlns:a16="http://schemas.microsoft.com/office/drawing/2014/main" id="{0AA97249-0F52-4048-A44C-72386C6A3641}"/>
            </a:ext>
          </a:extLst>
        </xdr:cNvPr>
        <xdr:cNvSpPr/>
      </xdr:nvSpPr>
      <xdr:spPr>
        <a:xfrm>
          <a:off x="15354299" y="2466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7</xdr:row>
      <xdr:rowOff>123825</xdr:rowOff>
    </xdr:from>
    <xdr:to>
      <xdr:col>13</xdr:col>
      <xdr:colOff>2790824</xdr:colOff>
      <xdr:row>8</xdr:row>
      <xdr:rowOff>104775</xdr:rowOff>
    </xdr:to>
    <xdr:sp macro="" textlink="">
      <xdr:nvSpPr>
        <xdr:cNvPr id="45" name="Arrow: Up 193">
          <a:extLst>
            <a:ext uri="{FF2B5EF4-FFF2-40B4-BE49-F238E27FC236}">
              <a16:creationId xmlns:a16="http://schemas.microsoft.com/office/drawing/2014/main" id="{DC29697E-D679-4973-9252-9FC13E2E9732}"/>
            </a:ext>
          </a:extLst>
        </xdr:cNvPr>
        <xdr:cNvSpPr/>
      </xdr:nvSpPr>
      <xdr:spPr>
        <a:xfrm>
          <a:off x="15354299" y="2466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7</xdr:row>
      <xdr:rowOff>123825</xdr:rowOff>
    </xdr:from>
    <xdr:to>
      <xdr:col>13</xdr:col>
      <xdr:colOff>2790824</xdr:colOff>
      <xdr:row>8</xdr:row>
      <xdr:rowOff>104775</xdr:rowOff>
    </xdr:to>
    <xdr:sp macro="" textlink="">
      <xdr:nvSpPr>
        <xdr:cNvPr id="46" name="Arrow: Up 303">
          <a:extLst>
            <a:ext uri="{FF2B5EF4-FFF2-40B4-BE49-F238E27FC236}">
              <a16:creationId xmlns:a16="http://schemas.microsoft.com/office/drawing/2014/main" id="{B610D0EA-17EE-42E4-8879-9D324AE4262C}"/>
            </a:ext>
          </a:extLst>
        </xdr:cNvPr>
        <xdr:cNvSpPr/>
      </xdr:nvSpPr>
      <xdr:spPr>
        <a:xfrm>
          <a:off x="15354299" y="2466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7</xdr:row>
      <xdr:rowOff>123825</xdr:rowOff>
    </xdr:from>
    <xdr:to>
      <xdr:col>13</xdr:col>
      <xdr:colOff>2790824</xdr:colOff>
      <xdr:row>8</xdr:row>
      <xdr:rowOff>104775</xdr:rowOff>
    </xdr:to>
    <xdr:sp macro="" textlink="">
      <xdr:nvSpPr>
        <xdr:cNvPr id="47" name="Arrow: Up 189">
          <a:extLst>
            <a:ext uri="{FF2B5EF4-FFF2-40B4-BE49-F238E27FC236}">
              <a16:creationId xmlns:a16="http://schemas.microsoft.com/office/drawing/2014/main" id="{F7DC4D79-3901-4E91-ADA3-6FB74A3FCD06}"/>
            </a:ext>
          </a:extLst>
        </xdr:cNvPr>
        <xdr:cNvSpPr/>
      </xdr:nvSpPr>
      <xdr:spPr>
        <a:xfrm>
          <a:off x="15354299" y="2466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7</xdr:row>
      <xdr:rowOff>123825</xdr:rowOff>
    </xdr:from>
    <xdr:to>
      <xdr:col>13</xdr:col>
      <xdr:colOff>2790824</xdr:colOff>
      <xdr:row>8</xdr:row>
      <xdr:rowOff>104775</xdr:rowOff>
    </xdr:to>
    <xdr:sp macro="" textlink="">
      <xdr:nvSpPr>
        <xdr:cNvPr id="48" name="Arrow: Up 193">
          <a:extLst>
            <a:ext uri="{FF2B5EF4-FFF2-40B4-BE49-F238E27FC236}">
              <a16:creationId xmlns:a16="http://schemas.microsoft.com/office/drawing/2014/main" id="{949A6269-E078-41F9-A902-618263350EA8}"/>
            </a:ext>
          </a:extLst>
        </xdr:cNvPr>
        <xdr:cNvSpPr/>
      </xdr:nvSpPr>
      <xdr:spPr>
        <a:xfrm>
          <a:off x="15354299" y="2466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8</xdr:row>
      <xdr:rowOff>123825</xdr:rowOff>
    </xdr:from>
    <xdr:to>
      <xdr:col>13</xdr:col>
      <xdr:colOff>2790824</xdr:colOff>
      <xdr:row>9</xdr:row>
      <xdr:rowOff>104775</xdr:rowOff>
    </xdr:to>
    <xdr:sp macro="" textlink="">
      <xdr:nvSpPr>
        <xdr:cNvPr id="49" name="Arrow: Up 6">
          <a:extLst>
            <a:ext uri="{FF2B5EF4-FFF2-40B4-BE49-F238E27FC236}">
              <a16:creationId xmlns:a16="http://schemas.microsoft.com/office/drawing/2014/main" id="{0E6B3AF6-C852-4B32-A287-DB1ABADBE1D0}"/>
            </a:ext>
          </a:extLst>
        </xdr:cNvPr>
        <xdr:cNvSpPr/>
      </xdr:nvSpPr>
      <xdr:spPr>
        <a:xfrm>
          <a:off x="15354299" y="2628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7</xdr:row>
      <xdr:rowOff>123825</xdr:rowOff>
    </xdr:from>
    <xdr:to>
      <xdr:col>13</xdr:col>
      <xdr:colOff>2790824</xdr:colOff>
      <xdr:row>8</xdr:row>
      <xdr:rowOff>104775</xdr:rowOff>
    </xdr:to>
    <xdr:sp macro="" textlink="">
      <xdr:nvSpPr>
        <xdr:cNvPr id="50" name="Arrow: Up 303">
          <a:extLst>
            <a:ext uri="{FF2B5EF4-FFF2-40B4-BE49-F238E27FC236}">
              <a16:creationId xmlns:a16="http://schemas.microsoft.com/office/drawing/2014/main" id="{2CEFE3FB-91F7-478B-A88A-A63FEEF3A7A4}"/>
            </a:ext>
          </a:extLst>
        </xdr:cNvPr>
        <xdr:cNvSpPr/>
      </xdr:nvSpPr>
      <xdr:spPr>
        <a:xfrm>
          <a:off x="15354299" y="2466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8</xdr:row>
      <xdr:rowOff>123825</xdr:rowOff>
    </xdr:from>
    <xdr:to>
      <xdr:col>13</xdr:col>
      <xdr:colOff>2790824</xdr:colOff>
      <xdr:row>9</xdr:row>
      <xdr:rowOff>104775</xdr:rowOff>
    </xdr:to>
    <xdr:sp macro="" textlink="">
      <xdr:nvSpPr>
        <xdr:cNvPr id="51" name="Arrow: Up 309">
          <a:extLst>
            <a:ext uri="{FF2B5EF4-FFF2-40B4-BE49-F238E27FC236}">
              <a16:creationId xmlns:a16="http://schemas.microsoft.com/office/drawing/2014/main" id="{473CFD15-37BF-4118-9ED6-58BF5D4D055C}"/>
            </a:ext>
          </a:extLst>
        </xdr:cNvPr>
        <xdr:cNvSpPr/>
      </xdr:nvSpPr>
      <xdr:spPr>
        <a:xfrm>
          <a:off x="15354299" y="2628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7</xdr:row>
      <xdr:rowOff>123825</xdr:rowOff>
    </xdr:from>
    <xdr:to>
      <xdr:col>13</xdr:col>
      <xdr:colOff>2790824</xdr:colOff>
      <xdr:row>8</xdr:row>
      <xdr:rowOff>104775</xdr:rowOff>
    </xdr:to>
    <xdr:sp macro="" textlink="">
      <xdr:nvSpPr>
        <xdr:cNvPr id="52" name="Arrow: Up 189">
          <a:extLst>
            <a:ext uri="{FF2B5EF4-FFF2-40B4-BE49-F238E27FC236}">
              <a16:creationId xmlns:a16="http://schemas.microsoft.com/office/drawing/2014/main" id="{6FFC1CD5-89DF-4316-B271-553C49CD8F33}"/>
            </a:ext>
          </a:extLst>
        </xdr:cNvPr>
        <xdr:cNvSpPr/>
      </xdr:nvSpPr>
      <xdr:spPr>
        <a:xfrm>
          <a:off x="15354299" y="2466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7</xdr:row>
      <xdr:rowOff>123825</xdr:rowOff>
    </xdr:from>
    <xdr:to>
      <xdr:col>13</xdr:col>
      <xdr:colOff>2790824</xdr:colOff>
      <xdr:row>8</xdr:row>
      <xdr:rowOff>104775</xdr:rowOff>
    </xdr:to>
    <xdr:sp macro="" textlink="">
      <xdr:nvSpPr>
        <xdr:cNvPr id="53" name="Arrow: Up 193">
          <a:extLst>
            <a:ext uri="{FF2B5EF4-FFF2-40B4-BE49-F238E27FC236}">
              <a16:creationId xmlns:a16="http://schemas.microsoft.com/office/drawing/2014/main" id="{E19A9E2F-3913-4B1E-970A-E2976E64452C}"/>
            </a:ext>
          </a:extLst>
        </xdr:cNvPr>
        <xdr:cNvSpPr/>
      </xdr:nvSpPr>
      <xdr:spPr>
        <a:xfrm>
          <a:off x="15354299" y="2466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8</xdr:row>
      <xdr:rowOff>123825</xdr:rowOff>
    </xdr:from>
    <xdr:to>
      <xdr:col>13</xdr:col>
      <xdr:colOff>2790824</xdr:colOff>
      <xdr:row>9</xdr:row>
      <xdr:rowOff>104775</xdr:rowOff>
    </xdr:to>
    <xdr:sp macro="" textlink="">
      <xdr:nvSpPr>
        <xdr:cNvPr id="54" name="Arrow: Up 199">
          <a:extLst>
            <a:ext uri="{FF2B5EF4-FFF2-40B4-BE49-F238E27FC236}">
              <a16:creationId xmlns:a16="http://schemas.microsoft.com/office/drawing/2014/main" id="{AF5E782E-CFA2-44D0-81EC-1940DBD2F4E3}"/>
            </a:ext>
          </a:extLst>
        </xdr:cNvPr>
        <xdr:cNvSpPr/>
      </xdr:nvSpPr>
      <xdr:spPr>
        <a:xfrm>
          <a:off x="15354299" y="2628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8</xdr:row>
      <xdr:rowOff>123825</xdr:rowOff>
    </xdr:from>
    <xdr:to>
      <xdr:col>13</xdr:col>
      <xdr:colOff>2790824</xdr:colOff>
      <xdr:row>9</xdr:row>
      <xdr:rowOff>104775</xdr:rowOff>
    </xdr:to>
    <xdr:sp macro="" textlink="">
      <xdr:nvSpPr>
        <xdr:cNvPr id="55" name="Arrow: Up 203">
          <a:extLst>
            <a:ext uri="{FF2B5EF4-FFF2-40B4-BE49-F238E27FC236}">
              <a16:creationId xmlns:a16="http://schemas.microsoft.com/office/drawing/2014/main" id="{1D25D7BE-7F76-4B44-B8E3-C329C50F7F8C}"/>
            </a:ext>
          </a:extLst>
        </xdr:cNvPr>
        <xdr:cNvSpPr/>
      </xdr:nvSpPr>
      <xdr:spPr>
        <a:xfrm>
          <a:off x="15354299" y="2628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8</xdr:row>
      <xdr:rowOff>123825</xdr:rowOff>
    </xdr:from>
    <xdr:to>
      <xdr:col>13</xdr:col>
      <xdr:colOff>2790824</xdr:colOff>
      <xdr:row>9</xdr:row>
      <xdr:rowOff>104775</xdr:rowOff>
    </xdr:to>
    <xdr:sp macro="" textlink="">
      <xdr:nvSpPr>
        <xdr:cNvPr id="56" name="Arrow: Up 189">
          <a:extLst>
            <a:ext uri="{FF2B5EF4-FFF2-40B4-BE49-F238E27FC236}">
              <a16:creationId xmlns:a16="http://schemas.microsoft.com/office/drawing/2014/main" id="{CF4F444F-213E-4713-B0E9-B84E53B1794E}"/>
            </a:ext>
          </a:extLst>
        </xdr:cNvPr>
        <xdr:cNvSpPr/>
      </xdr:nvSpPr>
      <xdr:spPr>
        <a:xfrm>
          <a:off x="15354299" y="2628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8</xdr:row>
      <xdr:rowOff>123825</xdr:rowOff>
    </xdr:from>
    <xdr:to>
      <xdr:col>13</xdr:col>
      <xdr:colOff>2790824</xdr:colOff>
      <xdr:row>9</xdr:row>
      <xdr:rowOff>104775</xdr:rowOff>
    </xdr:to>
    <xdr:sp macro="" textlink="">
      <xdr:nvSpPr>
        <xdr:cNvPr id="57" name="Arrow: Up 193">
          <a:extLst>
            <a:ext uri="{FF2B5EF4-FFF2-40B4-BE49-F238E27FC236}">
              <a16:creationId xmlns:a16="http://schemas.microsoft.com/office/drawing/2014/main" id="{73628D32-1DD5-4BCD-90F8-461DDDE93E5F}"/>
            </a:ext>
          </a:extLst>
        </xdr:cNvPr>
        <xdr:cNvSpPr/>
      </xdr:nvSpPr>
      <xdr:spPr>
        <a:xfrm>
          <a:off x="15354299" y="2628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8</xdr:row>
      <xdr:rowOff>123825</xdr:rowOff>
    </xdr:from>
    <xdr:to>
      <xdr:col>13</xdr:col>
      <xdr:colOff>2790824</xdr:colOff>
      <xdr:row>9</xdr:row>
      <xdr:rowOff>104775</xdr:rowOff>
    </xdr:to>
    <xdr:sp macro="" textlink="">
      <xdr:nvSpPr>
        <xdr:cNvPr id="58" name="Arrow: Up 303">
          <a:extLst>
            <a:ext uri="{FF2B5EF4-FFF2-40B4-BE49-F238E27FC236}">
              <a16:creationId xmlns:a16="http://schemas.microsoft.com/office/drawing/2014/main" id="{8BA992A7-756D-4A93-85AE-3A51ED37FA8B}"/>
            </a:ext>
          </a:extLst>
        </xdr:cNvPr>
        <xdr:cNvSpPr/>
      </xdr:nvSpPr>
      <xdr:spPr>
        <a:xfrm>
          <a:off x="15354299" y="2628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8</xdr:row>
      <xdr:rowOff>123825</xdr:rowOff>
    </xdr:from>
    <xdr:to>
      <xdr:col>13</xdr:col>
      <xdr:colOff>2790824</xdr:colOff>
      <xdr:row>9</xdr:row>
      <xdr:rowOff>104775</xdr:rowOff>
    </xdr:to>
    <xdr:sp macro="" textlink="">
      <xdr:nvSpPr>
        <xdr:cNvPr id="59" name="Arrow: Up 189">
          <a:extLst>
            <a:ext uri="{FF2B5EF4-FFF2-40B4-BE49-F238E27FC236}">
              <a16:creationId xmlns:a16="http://schemas.microsoft.com/office/drawing/2014/main" id="{BFC59963-3522-4D3E-A8B5-53A0210F7090}"/>
            </a:ext>
          </a:extLst>
        </xdr:cNvPr>
        <xdr:cNvSpPr/>
      </xdr:nvSpPr>
      <xdr:spPr>
        <a:xfrm>
          <a:off x="15354299" y="2628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8</xdr:row>
      <xdr:rowOff>123825</xdr:rowOff>
    </xdr:from>
    <xdr:to>
      <xdr:col>13</xdr:col>
      <xdr:colOff>2790824</xdr:colOff>
      <xdr:row>9</xdr:row>
      <xdr:rowOff>104775</xdr:rowOff>
    </xdr:to>
    <xdr:sp macro="" textlink="">
      <xdr:nvSpPr>
        <xdr:cNvPr id="60" name="Arrow: Up 193">
          <a:extLst>
            <a:ext uri="{FF2B5EF4-FFF2-40B4-BE49-F238E27FC236}">
              <a16:creationId xmlns:a16="http://schemas.microsoft.com/office/drawing/2014/main" id="{C6FD658B-D25E-4167-B047-99580D4D603E}"/>
            </a:ext>
          </a:extLst>
        </xdr:cNvPr>
        <xdr:cNvSpPr/>
      </xdr:nvSpPr>
      <xdr:spPr>
        <a:xfrm>
          <a:off x="15354299" y="2628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8</xdr:row>
      <xdr:rowOff>123825</xdr:rowOff>
    </xdr:from>
    <xdr:to>
      <xdr:col>13</xdr:col>
      <xdr:colOff>2790824</xdr:colOff>
      <xdr:row>9</xdr:row>
      <xdr:rowOff>104775</xdr:rowOff>
    </xdr:to>
    <xdr:sp macro="" textlink="">
      <xdr:nvSpPr>
        <xdr:cNvPr id="61" name="Arrow: Up 303">
          <a:extLst>
            <a:ext uri="{FF2B5EF4-FFF2-40B4-BE49-F238E27FC236}">
              <a16:creationId xmlns:a16="http://schemas.microsoft.com/office/drawing/2014/main" id="{66701553-C6E1-43B7-8486-34C5B48BF43B}"/>
            </a:ext>
          </a:extLst>
        </xdr:cNvPr>
        <xdr:cNvSpPr/>
      </xdr:nvSpPr>
      <xdr:spPr>
        <a:xfrm>
          <a:off x="15354299" y="2628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8</xdr:row>
      <xdr:rowOff>123825</xdr:rowOff>
    </xdr:from>
    <xdr:to>
      <xdr:col>13</xdr:col>
      <xdr:colOff>2790824</xdr:colOff>
      <xdr:row>9</xdr:row>
      <xdr:rowOff>104775</xdr:rowOff>
    </xdr:to>
    <xdr:sp macro="" textlink="">
      <xdr:nvSpPr>
        <xdr:cNvPr id="62" name="Arrow: Up 189">
          <a:extLst>
            <a:ext uri="{FF2B5EF4-FFF2-40B4-BE49-F238E27FC236}">
              <a16:creationId xmlns:a16="http://schemas.microsoft.com/office/drawing/2014/main" id="{B3CE71C3-F9F7-44F3-9ABE-176D23BD2F4A}"/>
            </a:ext>
          </a:extLst>
        </xdr:cNvPr>
        <xdr:cNvSpPr/>
      </xdr:nvSpPr>
      <xdr:spPr>
        <a:xfrm>
          <a:off x="15354299" y="2628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8</xdr:row>
      <xdr:rowOff>123825</xdr:rowOff>
    </xdr:from>
    <xdr:to>
      <xdr:col>13</xdr:col>
      <xdr:colOff>2790824</xdr:colOff>
      <xdr:row>9</xdr:row>
      <xdr:rowOff>104775</xdr:rowOff>
    </xdr:to>
    <xdr:sp macro="" textlink="">
      <xdr:nvSpPr>
        <xdr:cNvPr id="63" name="Arrow: Up 193">
          <a:extLst>
            <a:ext uri="{FF2B5EF4-FFF2-40B4-BE49-F238E27FC236}">
              <a16:creationId xmlns:a16="http://schemas.microsoft.com/office/drawing/2014/main" id="{BFCF155C-C107-48ED-A478-65FBA9349142}"/>
            </a:ext>
          </a:extLst>
        </xdr:cNvPr>
        <xdr:cNvSpPr/>
      </xdr:nvSpPr>
      <xdr:spPr>
        <a:xfrm>
          <a:off x="15354299" y="2628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9</xdr:row>
      <xdr:rowOff>123825</xdr:rowOff>
    </xdr:from>
    <xdr:to>
      <xdr:col>13</xdr:col>
      <xdr:colOff>2790824</xdr:colOff>
      <xdr:row>10</xdr:row>
      <xdr:rowOff>104775</xdr:rowOff>
    </xdr:to>
    <xdr:sp macro="" textlink="">
      <xdr:nvSpPr>
        <xdr:cNvPr id="64" name="Arrow: Up 6">
          <a:extLst>
            <a:ext uri="{FF2B5EF4-FFF2-40B4-BE49-F238E27FC236}">
              <a16:creationId xmlns:a16="http://schemas.microsoft.com/office/drawing/2014/main" id="{EF0BE5F6-5A56-41B5-841F-882CFB7E01A2}"/>
            </a:ext>
          </a:extLst>
        </xdr:cNvPr>
        <xdr:cNvSpPr/>
      </xdr:nvSpPr>
      <xdr:spPr>
        <a:xfrm>
          <a:off x="15354299" y="2790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8</xdr:row>
      <xdr:rowOff>123825</xdr:rowOff>
    </xdr:from>
    <xdr:to>
      <xdr:col>13</xdr:col>
      <xdr:colOff>2790824</xdr:colOff>
      <xdr:row>9</xdr:row>
      <xdr:rowOff>104775</xdr:rowOff>
    </xdr:to>
    <xdr:sp macro="" textlink="">
      <xdr:nvSpPr>
        <xdr:cNvPr id="65" name="Arrow: Up 303">
          <a:extLst>
            <a:ext uri="{FF2B5EF4-FFF2-40B4-BE49-F238E27FC236}">
              <a16:creationId xmlns:a16="http://schemas.microsoft.com/office/drawing/2014/main" id="{A8912447-B355-45AB-A7A8-F74A1104A8F3}"/>
            </a:ext>
          </a:extLst>
        </xdr:cNvPr>
        <xdr:cNvSpPr/>
      </xdr:nvSpPr>
      <xdr:spPr>
        <a:xfrm>
          <a:off x="15354299" y="2628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9</xdr:row>
      <xdr:rowOff>123825</xdr:rowOff>
    </xdr:from>
    <xdr:to>
      <xdr:col>13</xdr:col>
      <xdr:colOff>2790824</xdr:colOff>
      <xdr:row>10</xdr:row>
      <xdr:rowOff>104775</xdr:rowOff>
    </xdr:to>
    <xdr:sp macro="" textlink="">
      <xdr:nvSpPr>
        <xdr:cNvPr id="66" name="Arrow: Up 309">
          <a:extLst>
            <a:ext uri="{FF2B5EF4-FFF2-40B4-BE49-F238E27FC236}">
              <a16:creationId xmlns:a16="http://schemas.microsoft.com/office/drawing/2014/main" id="{A330017C-59A0-4679-9B44-CC6B90275C1B}"/>
            </a:ext>
          </a:extLst>
        </xdr:cNvPr>
        <xdr:cNvSpPr/>
      </xdr:nvSpPr>
      <xdr:spPr>
        <a:xfrm>
          <a:off x="15354299" y="2790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8</xdr:row>
      <xdr:rowOff>123825</xdr:rowOff>
    </xdr:from>
    <xdr:to>
      <xdr:col>13</xdr:col>
      <xdr:colOff>2790824</xdr:colOff>
      <xdr:row>9</xdr:row>
      <xdr:rowOff>104775</xdr:rowOff>
    </xdr:to>
    <xdr:sp macro="" textlink="">
      <xdr:nvSpPr>
        <xdr:cNvPr id="67" name="Arrow: Up 189">
          <a:extLst>
            <a:ext uri="{FF2B5EF4-FFF2-40B4-BE49-F238E27FC236}">
              <a16:creationId xmlns:a16="http://schemas.microsoft.com/office/drawing/2014/main" id="{459CC283-AE8D-4DEB-8FCE-824DE6619C74}"/>
            </a:ext>
          </a:extLst>
        </xdr:cNvPr>
        <xdr:cNvSpPr/>
      </xdr:nvSpPr>
      <xdr:spPr>
        <a:xfrm>
          <a:off x="15354299" y="2628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8</xdr:row>
      <xdr:rowOff>123825</xdr:rowOff>
    </xdr:from>
    <xdr:to>
      <xdr:col>13</xdr:col>
      <xdr:colOff>2790824</xdr:colOff>
      <xdr:row>9</xdr:row>
      <xdr:rowOff>104775</xdr:rowOff>
    </xdr:to>
    <xdr:sp macro="" textlink="">
      <xdr:nvSpPr>
        <xdr:cNvPr id="68" name="Arrow: Up 193">
          <a:extLst>
            <a:ext uri="{FF2B5EF4-FFF2-40B4-BE49-F238E27FC236}">
              <a16:creationId xmlns:a16="http://schemas.microsoft.com/office/drawing/2014/main" id="{821E57DC-47BE-4CB2-84EA-4A7CA032892C}"/>
            </a:ext>
          </a:extLst>
        </xdr:cNvPr>
        <xdr:cNvSpPr/>
      </xdr:nvSpPr>
      <xdr:spPr>
        <a:xfrm>
          <a:off x="15354299" y="2628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9</xdr:row>
      <xdr:rowOff>123825</xdr:rowOff>
    </xdr:from>
    <xdr:to>
      <xdr:col>13</xdr:col>
      <xdr:colOff>2790824</xdr:colOff>
      <xdr:row>10</xdr:row>
      <xdr:rowOff>104775</xdr:rowOff>
    </xdr:to>
    <xdr:sp macro="" textlink="">
      <xdr:nvSpPr>
        <xdr:cNvPr id="69" name="Arrow: Up 199">
          <a:extLst>
            <a:ext uri="{FF2B5EF4-FFF2-40B4-BE49-F238E27FC236}">
              <a16:creationId xmlns:a16="http://schemas.microsoft.com/office/drawing/2014/main" id="{DEF43F9E-9AD8-4B37-A84D-1D1BB595F2E4}"/>
            </a:ext>
          </a:extLst>
        </xdr:cNvPr>
        <xdr:cNvSpPr/>
      </xdr:nvSpPr>
      <xdr:spPr>
        <a:xfrm>
          <a:off x="15354299" y="2790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9</xdr:row>
      <xdr:rowOff>123825</xdr:rowOff>
    </xdr:from>
    <xdr:to>
      <xdr:col>13</xdr:col>
      <xdr:colOff>2790824</xdr:colOff>
      <xdr:row>10</xdr:row>
      <xdr:rowOff>104775</xdr:rowOff>
    </xdr:to>
    <xdr:sp macro="" textlink="">
      <xdr:nvSpPr>
        <xdr:cNvPr id="70" name="Arrow: Up 203">
          <a:extLst>
            <a:ext uri="{FF2B5EF4-FFF2-40B4-BE49-F238E27FC236}">
              <a16:creationId xmlns:a16="http://schemas.microsoft.com/office/drawing/2014/main" id="{0F036896-F43A-4DAE-B37F-C1F000C4373D}"/>
            </a:ext>
          </a:extLst>
        </xdr:cNvPr>
        <xdr:cNvSpPr/>
      </xdr:nvSpPr>
      <xdr:spPr>
        <a:xfrm>
          <a:off x="15354299" y="2790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9</xdr:row>
      <xdr:rowOff>123825</xdr:rowOff>
    </xdr:from>
    <xdr:to>
      <xdr:col>13</xdr:col>
      <xdr:colOff>2790824</xdr:colOff>
      <xdr:row>10</xdr:row>
      <xdr:rowOff>104775</xdr:rowOff>
    </xdr:to>
    <xdr:sp macro="" textlink="">
      <xdr:nvSpPr>
        <xdr:cNvPr id="71" name="Arrow: Up 189">
          <a:extLst>
            <a:ext uri="{FF2B5EF4-FFF2-40B4-BE49-F238E27FC236}">
              <a16:creationId xmlns:a16="http://schemas.microsoft.com/office/drawing/2014/main" id="{09E6E1EB-2EDE-4E5B-874A-127E7C5E77FF}"/>
            </a:ext>
          </a:extLst>
        </xdr:cNvPr>
        <xdr:cNvSpPr/>
      </xdr:nvSpPr>
      <xdr:spPr>
        <a:xfrm>
          <a:off x="15354299" y="2790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9</xdr:row>
      <xdr:rowOff>123825</xdr:rowOff>
    </xdr:from>
    <xdr:to>
      <xdr:col>13</xdr:col>
      <xdr:colOff>2790824</xdr:colOff>
      <xdr:row>10</xdr:row>
      <xdr:rowOff>104775</xdr:rowOff>
    </xdr:to>
    <xdr:sp macro="" textlink="">
      <xdr:nvSpPr>
        <xdr:cNvPr id="72" name="Arrow: Up 193">
          <a:extLst>
            <a:ext uri="{FF2B5EF4-FFF2-40B4-BE49-F238E27FC236}">
              <a16:creationId xmlns:a16="http://schemas.microsoft.com/office/drawing/2014/main" id="{438A9165-450F-423B-ADE6-8C534461AF0A}"/>
            </a:ext>
          </a:extLst>
        </xdr:cNvPr>
        <xdr:cNvSpPr/>
      </xdr:nvSpPr>
      <xdr:spPr>
        <a:xfrm>
          <a:off x="15354299" y="2790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9</xdr:row>
      <xdr:rowOff>123825</xdr:rowOff>
    </xdr:from>
    <xdr:to>
      <xdr:col>13</xdr:col>
      <xdr:colOff>2790824</xdr:colOff>
      <xdr:row>10</xdr:row>
      <xdr:rowOff>104775</xdr:rowOff>
    </xdr:to>
    <xdr:sp macro="" textlink="">
      <xdr:nvSpPr>
        <xdr:cNvPr id="73" name="Arrow: Up 303">
          <a:extLst>
            <a:ext uri="{FF2B5EF4-FFF2-40B4-BE49-F238E27FC236}">
              <a16:creationId xmlns:a16="http://schemas.microsoft.com/office/drawing/2014/main" id="{6E94CD7C-A787-4499-9621-2CC280AC5C78}"/>
            </a:ext>
          </a:extLst>
        </xdr:cNvPr>
        <xdr:cNvSpPr/>
      </xdr:nvSpPr>
      <xdr:spPr>
        <a:xfrm>
          <a:off x="15354299" y="2790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9</xdr:row>
      <xdr:rowOff>123825</xdr:rowOff>
    </xdr:from>
    <xdr:to>
      <xdr:col>13</xdr:col>
      <xdr:colOff>2790824</xdr:colOff>
      <xdr:row>10</xdr:row>
      <xdr:rowOff>104775</xdr:rowOff>
    </xdr:to>
    <xdr:sp macro="" textlink="">
      <xdr:nvSpPr>
        <xdr:cNvPr id="74" name="Arrow: Up 189">
          <a:extLst>
            <a:ext uri="{FF2B5EF4-FFF2-40B4-BE49-F238E27FC236}">
              <a16:creationId xmlns:a16="http://schemas.microsoft.com/office/drawing/2014/main" id="{9125F84E-764F-4BAF-8A89-8F5419C87BA1}"/>
            </a:ext>
          </a:extLst>
        </xdr:cNvPr>
        <xdr:cNvSpPr/>
      </xdr:nvSpPr>
      <xdr:spPr>
        <a:xfrm>
          <a:off x="15354299" y="2790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9</xdr:row>
      <xdr:rowOff>123825</xdr:rowOff>
    </xdr:from>
    <xdr:to>
      <xdr:col>13</xdr:col>
      <xdr:colOff>2790824</xdr:colOff>
      <xdr:row>10</xdr:row>
      <xdr:rowOff>104775</xdr:rowOff>
    </xdr:to>
    <xdr:sp macro="" textlink="">
      <xdr:nvSpPr>
        <xdr:cNvPr id="75" name="Arrow: Up 193">
          <a:extLst>
            <a:ext uri="{FF2B5EF4-FFF2-40B4-BE49-F238E27FC236}">
              <a16:creationId xmlns:a16="http://schemas.microsoft.com/office/drawing/2014/main" id="{BC7E1BF6-24D0-4760-8497-2CFA4673176C}"/>
            </a:ext>
          </a:extLst>
        </xdr:cNvPr>
        <xdr:cNvSpPr/>
      </xdr:nvSpPr>
      <xdr:spPr>
        <a:xfrm>
          <a:off x="15354299" y="2790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9</xdr:row>
      <xdr:rowOff>123825</xdr:rowOff>
    </xdr:from>
    <xdr:to>
      <xdr:col>13</xdr:col>
      <xdr:colOff>2790824</xdr:colOff>
      <xdr:row>10</xdr:row>
      <xdr:rowOff>104775</xdr:rowOff>
    </xdr:to>
    <xdr:sp macro="" textlink="">
      <xdr:nvSpPr>
        <xdr:cNvPr id="76" name="Arrow: Up 303">
          <a:extLst>
            <a:ext uri="{FF2B5EF4-FFF2-40B4-BE49-F238E27FC236}">
              <a16:creationId xmlns:a16="http://schemas.microsoft.com/office/drawing/2014/main" id="{19F7224E-BE7B-4CEA-9D17-C048F1DBCBB6}"/>
            </a:ext>
          </a:extLst>
        </xdr:cNvPr>
        <xdr:cNvSpPr/>
      </xdr:nvSpPr>
      <xdr:spPr>
        <a:xfrm>
          <a:off x="15354299" y="2790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9</xdr:row>
      <xdr:rowOff>123825</xdr:rowOff>
    </xdr:from>
    <xdr:to>
      <xdr:col>13</xdr:col>
      <xdr:colOff>2790824</xdr:colOff>
      <xdr:row>10</xdr:row>
      <xdr:rowOff>104775</xdr:rowOff>
    </xdr:to>
    <xdr:sp macro="" textlink="">
      <xdr:nvSpPr>
        <xdr:cNvPr id="77" name="Arrow: Up 189">
          <a:extLst>
            <a:ext uri="{FF2B5EF4-FFF2-40B4-BE49-F238E27FC236}">
              <a16:creationId xmlns:a16="http://schemas.microsoft.com/office/drawing/2014/main" id="{EFCFFDCD-351F-43B2-B1B4-64826935310C}"/>
            </a:ext>
          </a:extLst>
        </xdr:cNvPr>
        <xdr:cNvSpPr/>
      </xdr:nvSpPr>
      <xdr:spPr>
        <a:xfrm>
          <a:off x="15354299" y="2790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9</xdr:row>
      <xdr:rowOff>123825</xdr:rowOff>
    </xdr:from>
    <xdr:to>
      <xdr:col>13</xdr:col>
      <xdr:colOff>2790824</xdr:colOff>
      <xdr:row>10</xdr:row>
      <xdr:rowOff>104775</xdr:rowOff>
    </xdr:to>
    <xdr:sp macro="" textlink="">
      <xdr:nvSpPr>
        <xdr:cNvPr id="78" name="Arrow: Up 193">
          <a:extLst>
            <a:ext uri="{FF2B5EF4-FFF2-40B4-BE49-F238E27FC236}">
              <a16:creationId xmlns:a16="http://schemas.microsoft.com/office/drawing/2014/main" id="{6DED0455-0B76-4960-8B84-A49D8623E682}"/>
            </a:ext>
          </a:extLst>
        </xdr:cNvPr>
        <xdr:cNvSpPr/>
      </xdr:nvSpPr>
      <xdr:spPr>
        <a:xfrm>
          <a:off x="15354299" y="2790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10</xdr:row>
      <xdr:rowOff>123825</xdr:rowOff>
    </xdr:from>
    <xdr:to>
      <xdr:col>13</xdr:col>
      <xdr:colOff>2790824</xdr:colOff>
      <xdr:row>11</xdr:row>
      <xdr:rowOff>104775</xdr:rowOff>
    </xdr:to>
    <xdr:sp macro="" textlink="">
      <xdr:nvSpPr>
        <xdr:cNvPr id="79" name="Arrow: Up 6">
          <a:extLst>
            <a:ext uri="{FF2B5EF4-FFF2-40B4-BE49-F238E27FC236}">
              <a16:creationId xmlns:a16="http://schemas.microsoft.com/office/drawing/2014/main" id="{E7F4D9C8-DF16-4EA2-8E4A-9828F7DBA3A9}"/>
            </a:ext>
          </a:extLst>
        </xdr:cNvPr>
        <xdr:cNvSpPr/>
      </xdr:nvSpPr>
      <xdr:spPr>
        <a:xfrm>
          <a:off x="15354299" y="2952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9</xdr:row>
      <xdr:rowOff>123825</xdr:rowOff>
    </xdr:from>
    <xdr:to>
      <xdr:col>13</xdr:col>
      <xdr:colOff>2790824</xdr:colOff>
      <xdr:row>10</xdr:row>
      <xdr:rowOff>104775</xdr:rowOff>
    </xdr:to>
    <xdr:sp macro="" textlink="">
      <xdr:nvSpPr>
        <xdr:cNvPr id="80" name="Arrow: Up 303">
          <a:extLst>
            <a:ext uri="{FF2B5EF4-FFF2-40B4-BE49-F238E27FC236}">
              <a16:creationId xmlns:a16="http://schemas.microsoft.com/office/drawing/2014/main" id="{D69AF20B-3BF3-42E8-A80B-B9BC0DBF2C4D}"/>
            </a:ext>
          </a:extLst>
        </xdr:cNvPr>
        <xdr:cNvSpPr/>
      </xdr:nvSpPr>
      <xdr:spPr>
        <a:xfrm>
          <a:off x="15354299" y="2790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10</xdr:row>
      <xdr:rowOff>123825</xdr:rowOff>
    </xdr:from>
    <xdr:to>
      <xdr:col>13</xdr:col>
      <xdr:colOff>2790824</xdr:colOff>
      <xdr:row>11</xdr:row>
      <xdr:rowOff>104775</xdr:rowOff>
    </xdr:to>
    <xdr:sp macro="" textlink="">
      <xdr:nvSpPr>
        <xdr:cNvPr id="81" name="Arrow: Up 309">
          <a:extLst>
            <a:ext uri="{FF2B5EF4-FFF2-40B4-BE49-F238E27FC236}">
              <a16:creationId xmlns:a16="http://schemas.microsoft.com/office/drawing/2014/main" id="{86036090-995D-456C-927A-B5239B23FCC8}"/>
            </a:ext>
          </a:extLst>
        </xdr:cNvPr>
        <xdr:cNvSpPr/>
      </xdr:nvSpPr>
      <xdr:spPr>
        <a:xfrm>
          <a:off x="15354299" y="2952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9</xdr:row>
      <xdr:rowOff>123825</xdr:rowOff>
    </xdr:from>
    <xdr:to>
      <xdr:col>13</xdr:col>
      <xdr:colOff>2790824</xdr:colOff>
      <xdr:row>10</xdr:row>
      <xdr:rowOff>104775</xdr:rowOff>
    </xdr:to>
    <xdr:sp macro="" textlink="">
      <xdr:nvSpPr>
        <xdr:cNvPr id="82" name="Arrow: Up 189">
          <a:extLst>
            <a:ext uri="{FF2B5EF4-FFF2-40B4-BE49-F238E27FC236}">
              <a16:creationId xmlns:a16="http://schemas.microsoft.com/office/drawing/2014/main" id="{AB0AF011-22AC-449A-870F-56716468ADA6}"/>
            </a:ext>
          </a:extLst>
        </xdr:cNvPr>
        <xdr:cNvSpPr/>
      </xdr:nvSpPr>
      <xdr:spPr>
        <a:xfrm>
          <a:off x="15354299" y="2790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9</xdr:row>
      <xdr:rowOff>123825</xdr:rowOff>
    </xdr:from>
    <xdr:to>
      <xdr:col>13</xdr:col>
      <xdr:colOff>2790824</xdr:colOff>
      <xdr:row>10</xdr:row>
      <xdr:rowOff>104775</xdr:rowOff>
    </xdr:to>
    <xdr:sp macro="" textlink="">
      <xdr:nvSpPr>
        <xdr:cNvPr id="83" name="Arrow: Up 193">
          <a:extLst>
            <a:ext uri="{FF2B5EF4-FFF2-40B4-BE49-F238E27FC236}">
              <a16:creationId xmlns:a16="http://schemas.microsoft.com/office/drawing/2014/main" id="{C445B148-C2CC-430E-9DDA-E574F73547EE}"/>
            </a:ext>
          </a:extLst>
        </xdr:cNvPr>
        <xdr:cNvSpPr/>
      </xdr:nvSpPr>
      <xdr:spPr>
        <a:xfrm>
          <a:off x="15354299" y="2790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10</xdr:row>
      <xdr:rowOff>123825</xdr:rowOff>
    </xdr:from>
    <xdr:to>
      <xdr:col>13</xdr:col>
      <xdr:colOff>2790824</xdr:colOff>
      <xdr:row>11</xdr:row>
      <xdr:rowOff>104775</xdr:rowOff>
    </xdr:to>
    <xdr:sp macro="" textlink="">
      <xdr:nvSpPr>
        <xdr:cNvPr id="84" name="Arrow: Up 199">
          <a:extLst>
            <a:ext uri="{FF2B5EF4-FFF2-40B4-BE49-F238E27FC236}">
              <a16:creationId xmlns:a16="http://schemas.microsoft.com/office/drawing/2014/main" id="{40972711-2B95-43B2-98DD-376EF28AB75F}"/>
            </a:ext>
          </a:extLst>
        </xdr:cNvPr>
        <xdr:cNvSpPr/>
      </xdr:nvSpPr>
      <xdr:spPr>
        <a:xfrm>
          <a:off x="15354299" y="2952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10</xdr:row>
      <xdr:rowOff>123825</xdr:rowOff>
    </xdr:from>
    <xdr:to>
      <xdr:col>13</xdr:col>
      <xdr:colOff>2790824</xdr:colOff>
      <xdr:row>11</xdr:row>
      <xdr:rowOff>104775</xdr:rowOff>
    </xdr:to>
    <xdr:sp macro="" textlink="">
      <xdr:nvSpPr>
        <xdr:cNvPr id="85" name="Arrow: Up 203">
          <a:extLst>
            <a:ext uri="{FF2B5EF4-FFF2-40B4-BE49-F238E27FC236}">
              <a16:creationId xmlns:a16="http://schemas.microsoft.com/office/drawing/2014/main" id="{B23D93F1-E12E-4087-8F32-E06A8088376C}"/>
            </a:ext>
          </a:extLst>
        </xdr:cNvPr>
        <xdr:cNvSpPr/>
      </xdr:nvSpPr>
      <xdr:spPr>
        <a:xfrm>
          <a:off x="15354299" y="2952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10</xdr:row>
      <xdr:rowOff>123825</xdr:rowOff>
    </xdr:from>
    <xdr:to>
      <xdr:col>13</xdr:col>
      <xdr:colOff>2790824</xdr:colOff>
      <xdr:row>11</xdr:row>
      <xdr:rowOff>104775</xdr:rowOff>
    </xdr:to>
    <xdr:sp macro="" textlink="">
      <xdr:nvSpPr>
        <xdr:cNvPr id="86" name="Arrow: Up 189">
          <a:extLst>
            <a:ext uri="{FF2B5EF4-FFF2-40B4-BE49-F238E27FC236}">
              <a16:creationId xmlns:a16="http://schemas.microsoft.com/office/drawing/2014/main" id="{B4981FA8-6538-4482-A3A2-13A063FAA169}"/>
            </a:ext>
          </a:extLst>
        </xdr:cNvPr>
        <xdr:cNvSpPr/>
      </xdr:nvSpPr>
      <xdr:spPr>
        <a:xfrm>
          <a:off x="15354299" y="2952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10</xdr:row>
      <xdr:rowOff>123825</xdr:rowOff>
    </xdr:from>
    <xdr:to>
      <xdr:col>13</xdr:col>
      <xdr:colOff>2790824</xdr:colOff>
      <xdr:row>11</xdr:row>
      <xdr:rowOff>104775</xdr:rowOff>
    </xdr:to>
    <xdr:sp macro="" textlink="">
      <xdr:nvSpPr>
        <xdr:cNvPr id="87" name="Arrow: Up 193">
          <a:extLst>
            <a:ext uri="{FF2B5EF4-FFF2-40B4-BE49-F238E27FC236}">
              <a16:creationId xmlns:a16="http://schemas.microsoft.com/office/drawing/2014/main" id="{8A1EE460-5100-4E25-9A81-9807DE7CE6AB}"/>
            </a:ext>
          </a:extLst>
        </xdr:cNvPr>
        <xdr:cNvSpPr/>
      </xdr:nvSpPr>
      <xdr:spPr>
        <a:xfrm>
          <a:off x="15354299" y="2952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10</xdr:row>
      <xdr:rowOff>123825</xdr:rowOff>
    </xdr:from>
    <xdr:to>
      <xdr:col>13</xdr:col>
      <xdr:colOff>2790824</xdr:colOff>
      <xdr:row>11</xdr:row>
      <xdr:rowOff>104775</xdr:rowOff>
    </xdr:to>
    <xdr:sp macro="" textlink="">
      <xdr:nvSpPr>
        <xdr:cNvPr id="88" name="Arrow: Up 303">
          <a:extLst>
            <a:ext uri="{FF2B5EF4-FFF2-40B4-BE49-F238E27FC236}">
              <a16:creationId xmlns:a16="http://schemas.microsoft.com/office/drawing/2014/main" id="{F201103C-0CC9-4A82-9460-728F19BB3E5C}"/>
            </a:ext>
          </a:extLst>
        </xdr:cNvPr>
        <xdr:cNvSpPr/>
      </xdr:nvSpPr>
      <xdr:spPr>
        <a:xfrm>
          <a:off x="15354299" y="2952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10</xdr:row>
      <xdr:rowOff>123825</xdr:rowOff>
    </xdr:from>
    <xdr:to>
      <xdr:col>13</xdr:col>
      <xdr:colOff>2790824</xdr:colOff>
      <xdr:row>11</xdr:row>
      <xdr:rowOff>104775</xdr:rowOff>
    </xdr:to>
    <xdr:sp macro="" textlink="">
      <xdr:nvSpPr>
        <xdr:cNvPr id="89" name="Arrow: Up 189">
          <a:extLst>
            <a:ext uri="{FF2B5EF4-FFF2-40B4-BE49-F238E27FC236}">
              <a16:creationId xmlns:a16="http://schemas.microsoft.com/office/drawing/2014/main" id="{13F3B1D8-76B4-4332-81DB-40F7E164B020}"/>
            </a:ext>
          </a:extLst>
        </xdr:cNvPr>
        <xdr:cNvSpPr/>
      </xdr:nvSpPr>
      <xdr:spPr>
        <a:xfrm>
          <a:off x="15354299" y="2952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10</xdr:row>
      <xdr:rowOff>123825</xdr:rowOff>
    </xdr:from>
    <xdr:to>
      <xdr:col>13</xdr:col>
      <xdr:colOff>2790824</xdr:colOff>
      <xdr:row>11</xdr:row>
      <xdr:rowOff>104775</xdr:rowOff>
    </xdr:to>
    <xdr:sp macro="" textlink="">
      <xdr:nvSpPr>
        <xdr:cNvPr id="90" name="Arrow: Up 193">
          <a:extLst>
            <a:ext uri="{FF2B5EF4-FFF2-40B4-BE49-F238E27FC236}">
              <a16:creationId xmlns:a16="http://schemas.microsoft.com/office/drawing/2014/main" id="{54B4D2D3-DD15-477C-A381-DA9C9000E860}"/>
            </a:ext>
          </a:extLst>
        </xdr:cNvPr>
        <xdr:cNvSpPr/>
      </xdr:nvSpPr>
      <xdr:spPr>
        <a:xfrm>
          <a:off x="15354299" y="2952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10</xdr:row>
      <xdr:rowOff>123825</xdr:rowOff>
    </xdr:from>
    <xdr:to>
      <xdr:col>13</xdr:col>
      <xdr:colOff>2790824</xdr:colOff>
      <xdr:row>11</xdr:row>
      <xdr:rowOff>104775</xdr:rowOff>
    </xdr:to>
    <xdr:sp macro="" textlink="">
      <xdr:nvSpPr>
        <xdr:cNvPr id="91" name="Arrow: Up 303">
          <a:extLst>
            <a:ext uri="{FF2B5EF4-FFF2-40B4-BE49-F238E27FC236}">
              <a16:creationId xmlns:a16="http://schemas.microsoft.com/office/drawing/2014/main" id="{AE4D8E05-7D00-4200-957C-18C72F3BAF09}"/>
            </a:ext>
          </a:extLst>
        </xdr:cNvPr>
        <xdr:cNvSpPr/>
      </xdr:nvSpPr>
      <xdr:spPr>
        <a:xfrm>
          <a:off x="15354299" y="2952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10</xdr:row>
      <xdr:rowOff>123825</xdr:rowOff>
    </xdr:from>
    <xdr:to>
      <xdr:col>13</xdr:col>
      <xdr:colOff>2790824</xdr:colOff>
      <xdr:row>11</xdr:row>
      <xdr:rowOff>104775</xdr:rowOff>
    </xdr:to>
    <xdr:sp macro="" textlink="">
      <xdr:nvSpPr>
        <xdr:cNvPr id="92" name="Arrow: Up 189">
          <a:extLst>
            <a:ext uri="{FF2B5EF4-FFF2-40B4-BE49-F238E27FC236}">
              <a16:creationId xmlns:a16="http://schemas.microsoft.com/office/drawing/2014/main" id="{03372B35-B977-4DF4-AE73-921C5AFC3F78}"/>
            </a:ext>
          </a:extLst>
        </xdr:cNvPr>
        <xdr:cNvSpPr/>
      </xdr:nvSpPr>
      <xdr:spPr>
        <a:xfrm>
          <a:off x="15354299" y="2952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10</xdr:row>
      <xdr:rowOff>123825</xdr:rowOff>
    </xdr:from>
    <xdr:to>
      <xdr:col>13</xdr:col>
      <xdr:colOff>2790824</xdr:colOff>
      <xdr:row>11</xdr:row>
      <xdr:rowOff>104775</xdr:rowOff>
    </xdr:to>
    <xdr:sp macro="" textlink="">
      <xdr:nvSpPr>
        <xdr:cNvPr id="93" name="Arrow: Up 193">
          <a:extLst>
            <a:ext uri="{FF2B5EF4-FFF2-40B4-BE49-F238E27FC236}">
              <a16:creationId xmlns:a16="http://schemas.microsoft.com/office/drawing/2014/main" id="{CB205ED8-7420-4DDE-88B3-8F49E3C0CDB2}"/>
            </a:ext>
          </a:extLst>
        </xdr:cNvPr>
        <xdr:cNvSpPr/>
      </xdr:nvSpPr>
      <xdr:spPr>
        <a:xfrm>
          <a:off x="15354299" y="2952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11</xdr:row>
      <xdr:rowOff>123825</xdr:rowOff>
    </xdr:from>
    <xdr:to>
      <xdr:col>13</xdr:col>
      <xdr:colOff>2790824</xdr:colOff>
      <xdr:row>12</xdr:row>
      <xdr:rowOff>104775</xdr:rowOff>
    </xdr:to>
    <xdr:sp macro="" textlink="">
      <xdr:nvSpPr>
        <xdr:cNvPr id="94" name="Arrow: Up 6">
          <a:extLst>
            <a:ext uri="{FF2B5EF4-FFF2-40B4-BE49-F238E27FC236}">
              <a16:creationId xmlns:a16="http://schemas.microsoft.com/office/drawing/2014/main" id="{5DCF6D41-2AC2-407C-8625-0505D2DC3F23}"/>
            </a:ext>
          </a:extLst>
        </xdr:cNvPr>
        <xdr:cNvSpPr/>
      </xdr:nvSpPr>
      <xdr:spPr>
        <a:xfrm>
          <a:off x="15354299"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10</xdr:row>
      <xdr:rowOff>123825</xdr:rowOff>
    </xdr:from>
    <xdr:to>
      <xdr:col>13</xdr:col>
      <xdr:colOff>2790824</xdr:colOff>
      <xdr:row>11</xdr:row>
      <xdr:rowOff>104775</xdr:rowOff>
    </xdr:to>
    <xdr:sp macro="" textlink="">
      <xdr:nvSpPr>
        <xdr:cNvPr id="95" name="Arrow: Up 303">
          <a:extLst>
            <a:ext uri="{FF2B5EF4-FFF2-40B4-BE49-F238E27FC236}">
              <a16:creationId xmlns:a16="http://schemas.microsoft.com/office/drawing/2014/main" id="{DA860F9F-03A4-4EB3-9C23-3B9A4377A3B3}"/>
            </a:ext>
          </a:extLst>
        </xdr:cNvPr>
        <xdr:cNvSpPr/>
      </xdr:nvSpPr>
      <xdr:spPr>
        <a:xfrm>
          <a:off x="15354299" y="2952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11</xdr:row>
      <xdr:rowOff>123825</xdr:rowOff>
    </xdr:from>
    <xdr:to>
      <xdr:col>13</xdr:col>
      <xdr:colOff>2790824</xdr:colOff>
      <xdr:row>12</xdr:row>
      <xdr:rowOff>104775</xdr:rowOff>
    </xdr:to>
    <xdr:sp macro="" textlink="">
      <xdr:nvSpPr>
        <xdr:cNvPr id="96" name="Arrow: Up 309">
          <a:extLst>
            <a:ext uri="{FF2B5EF4-FFF2-40B4-BE49-F238E27FC236}">
              <a16:creationId xmlns:a16="http://schemas.microsoft.com/office/drawing/2014/main" id="{791C987E-4598-4FD3-B896-51D59A9A838D}"/>
            </a:ext>
          </a:extLst>
        </xdr:cNvPr>
        <xdr:cNvSpPr/>
      </xdr:nvSpPr>
      <xdr:spPr>
        <a:xfrm>
          <a:off x="15354299"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10</xdr:row>
      <xdr:rowOff>123825</xdr:rowOff>
    </xdr:from>
    <xdr:to>
      <xdr:col>13</xdr:col>
      <xdr:colOff>2790824</xdr:colOff>
      <xdr:row>11</xdr:row>
      <xdr:rowOff>104775</xdr:rowOff>
    </xdr:to>
    <xdr:sp macro="" textlink="">
      <xdr:nvSpPr>
        <xdr:cNvPr id="97" name="Arrow: Up 189">
          <a:extLst>
            <a:ext uri="{FF2B5EF4-FFF2-40B4-BE49-F238E27FC236}">
              <a16:creationId xmlns:a16="http://schemas.microsoft.com/office/drawing/2014/main" id="{49FF85CA-5094-410B-BCF9-7C636D8E5ACF}"/>
            </a:ext>
          </a:extLst>
        </xdr:cNvPr>
        <xdr:cNvSpPr/>
      </xdr:nvSpPr>
      <xdr:spPr>
        <a:xfrm>
          <a:off x="15354299" y="2952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10</xdr:row>
      <xdr:rowOff>123825</xdr:rowOff>
    </xdr:from>
    <xdr:to>
      <xdr:col>13</xdr:col>
      <xdr:colOff>2790824</xdr:colOff>
      <xdr:row>11</xdr:row>
      <xdr:rowOff>104775</xdr:rowOff>
    </xdr:to>
    <xdr:sp macro="" textlink="">
      <xdr:nvSpPr>
        <xdr:cNvPr id="98" name="Arrow: Up 193">
          <a:extLst>
            <a:ext uri="{FF2B5EF4-FFF2-40B4-BE49-F238E27FC236}">
              <a16:creationId xmlns:a16="http://schemas.microsoft.com/office/drawing/2014/main" id="{E960939A-3A23-4638-B8C3-29C7E1754058}"/>
            </a:ext>
          </a:extLst>
        </xdr:cNvPr>
        <xdr:cNvSpPr/>
      </xdr:nvSpPr>
      <xdr:spPr>
        <a:xfrm>
          <a:off x="15354299" y="2952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11</xdr:row>
      <xdr:rowOff>123825</xdr:rowOff>
    </xdr:from>
    <xdr:to>
      <xdr:col>13</xdr:col>
      <xdr:colOff>2790824</xdr:colOff>
      <xdr:row>12</xdr:row>
      <xdr:rowOff>104775</xdr:rowOff>
    </xdr:to>
    <xdr:sp macro="" textlink="">
      <xdr:nvSpPr>
        <xdr:cNvPr id="99" name="Arrow: Up 199">
          <a:extLst>
            <a:ext uri="{FF2B5EF4-FFF2-40B4-BE49-F238E27FC236}">
              <a16:creationId xmlns:a16="http://schemas.microsoft.com/office/drawing/2014/main" id="{6B05A19C-3833-4B05-8AD6-6CECFB52C250}"/>
            </a:ext>
          </a:extLst>
        </xdr:cNvPr>
        <xdr:cNvSpPr/>
      </xdr:nvSpPr>
      <xdr:spPr>
        <a:xfrm>
          <a:off x="15354299"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11</xdr:row>
      <xdr:rowOff>123825</xdr:rowOff>
    </xdr:from>
    <xdr:to>
      <xdr:col>13</xdr:col>
      <xdr:colOff>2790824</xdr:colOff>
      <xdr:row>12</xdr:row>
      <xdr:rowOff>104775</xdr:rowOff>
    </xdr:to>
    <xdr:sp macro="" textlink="">
      <xdr:nvSpPr>
        <xdr:cNvPr id="100" name="Arrow: Up 203">
          <a:extLst>
            <a:ext uri="{FF2B5EF4-FFF2-40B4-BE49-F238E27FC236}">
              <a16:creationId xmlns:a16="http://schemas.microsoft.com/office/drawing/2014/main" id="{289A30BD-7A3F-4CF8-9AD1-65850CCE9F94}"/>
            </a:ext>
          </a:extLst>
        </xdr:cNvPr>
        <xdr:cNvSpPr/>
      </xdr:nvSpPr>
      <xdr:spPr>
        <a:xfrm>
          <a:off x="15354299"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11</xdr:row>
      <xdr:rowOff>123825</xdr:rowOff>
    </xdr:from>
    <xdr:to>
      <xdr:col>13</xdr:col>
      <xdr:colOff>2790824</xdr:colOff>
      <xdr:row>12</xdr:row>
      <xdr:rowOff>104775</xdr:rowOff>
    </xdr:to>
    <xdr:sp macro="" textlink="">
      <xdr:nvSpPr>
        <xdr:cNvPr id="101" name="Arrow: Up 189">
          <a:extLst>
            <a:ext uri="{FF2B5EF4-FFF2-40B4-BE49-F238E27FC236}">
              <a16:creationId xmlns:a16="http://schemas.microsoft.com/office/drawing/2014/main" id="{6378D862-10A8-4A40-B633-52F76BDD9F62}"/>
            </a:ext>
          </a:extLst>
        </xdr:cNvPr>
        <xdr:cNvSpPr/>
      </xdr:nvSpPr>
      <xdr:spPr>
        <a:xfrm>
          <a:off x="15354299"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11</xdr:row>
      <xdr:rowOff>123825</xdr:rowOff>
    </xdr:from>
    <xdr:to>
      <xdr:col>13</xdr:col>
      <xdr:colOff>2790824</xdr:colOff>
      <xdr:row>12</xdr:row>
      <xdr:rowOff>104775</xdr:rowOff>
    </xdr:to>
    <xdr:sp macro="" textlink="">
      <xdr:nvSpPr>
        <xdr:cNvPr id="102" name="Arrow: Up 193">
          <a:extLst>
            <a:ext uri="{FF2B5EF4-FFF2-40B4-BE49-F238E27FC236}">
              <a16:creationId xmlns:a16="http://schemas.microsoft.com/office/drawing/2014/main" id="{7AB26208-7721-4FED-AFFC-4ACF4B055508}"/>
            </a:ext>
          </a:extLst>
        </xdr:cNvPr>
        <xdr:cNvSpPr/>
      </xdr:nvSpPr>
      <xdr:spPr>
        <a:xfrm>
          <a:off x="15354299"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11</xdr:row>
      <xdr:rowOff>123825</xdr:rowOff>
    </xdr:from>
    <xdr:to>
      <xdr:col>13</xdr:col>
      <xdr:colOff>2790824</xdr:colOff>
      <xdr:row>12</xdr:row>
      <xdr:rowOff>104775</xdr:rowOff>
    </xdr:to>
    <xdr:sp macro="" textlink="">
      <xdr:nvSpPr>
        <xdr:cNvPr id="103" name="Arrow: Up 303">
          <a:extLst>
            <a:ext uri="{FF2B5EF4-FFF2-40B4-BE49-F238E27FC236}">
              <a16:creationId xmlns:a16="http://schemas.microsoft.com/office/drawing/2014/main" id="{231A4BAF-0021-48BA-A389-4BB953C2CBA6}"/>
            </a:ext>
          </a:extLst>
        </xdr:cNvPr>
        <xdr:cNvSpPr/>
      </xdr:nvSpPr>
      <xdr:spPr>
        <a:xfrm>
          <a:off x="15354299"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11</xdr:row>
      <xdr:rowOff>123825</xdr:rowOff>
    </xdr:from>
    <xdr:to>
      <xdr:col>13</xdr:col>
      <xdr:colOff>2790824</xdr:colOff>
      <xdr:row>12</xdr:row>
      <xdr:rowOff>104775</xdr:rowOff>
    </xdr:to>
    <xdr:sp macro="" textlink="">
      <xdr:nvSpPr>
        <xdr:cNvPr id="104" name="Arrow: Up 189">
          <a:extLst>
            <a:ext uri="{FF2B5EF4-FFF2-40B4-BE49-F238E27FC236}">
              <a16:creationId xmlns:a16="http://schemas.microsoft.com/office/drawing/2014/main" id="{CFAF177D-E167-4C86-ACF3-9F73419188A0}"/>
            </a:ext>
          </a:extLst>
        </xdr:cNvPr>
        <xdr:cNvSpPr/>
      </xdr:nvSpPr>
      <xdr:spPr>
        <a:xfrm>
          <a:off x="15354299"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11</xdr:row>
      <xdr:rowOff>123825</xdr:rowOff>
    </xdr:from>
    <xdr:to>
      <xdr:col>13</xdr:col>
      <xdr:colOff>2790824</xdr:colOff>
      <xdr:row>12</xdr:row>
      <xdr:rowOff>104775</xdr:rowOff>
    </xdr:to>
    <xdr:sp macro="" textlink="">
      <xdr:nvSpPr>
        <xdr:cNvPr id="105" name="Arrow: Up 193">
          <a:extLst>
            <a:ext uri="{FF2B5EF4-FFF2-40B4-BE49-F238E27FC236}">
              <a16:creationId xmlns:a16="http://schemas.microsoft.com/office/drawing/2014/main" id="{8930F131-E0CC-4D02-882C-41A0A6F64852}"/>
            </a:ext>
          </a:extLst>
        </xdr:cNvPr>
        <xdr:cNvSpPr/>
      </xdr:nvSpPr>
      <xdr:spPr>
        <a:xfrm>
          <a:off x="15354299"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11</xdr:row>
      <xdr:rowOff>123825</xdr:rowOff>
    </xdr:from>
    <xdr:to>
      <xdr:col>13</xdr:col>
      <xdr:colOff>2790824</xdr:colOff>
      <xdr:row>12</xdr:row>
      <xdr:rowOff>104775</xdr:rowOff>
    </xdr:to>
    <xdr:sp macro="" textlink="">
      <xdr:nvSpPr>
        <xdr:cNvPr id="106" name="Arrow: Up 303">
          <a:extLst>
            <a:ext uri="{FF2B5EF4-FFF2-40B4-BE49-F238E27FC236}">
              <a16:creationId xmlns:a16="http://schemas.microsoft.com/office/drawing/2014/main" id="{867FF4AE-0804-4168-A44A-E9BF2EB4E5F8}"/>
            </a:ext>
          </a:extLst>
        </xdr:cNvPr>
        <xdr:cNvSpPr/>
      </xdr:nvSpPr>
      <xdr:spPr>
        <a:xfrm>
          <a:off x="15354299"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11</xdr:row>
      <xdr:rowOff>123825</xdr:rowOff>
    </xdr:from>
    <xdr:to>
      <xdr:col>13</xdr:col>
      <xdr:colOff>2790824</xdr:colOff>
      <xdr:row>12</xdr:row>
      <xdr:rowOff>104775</xdr:rowOff>
    </xdr:to>
    <xdr:sp macro="" textlink="">
      <xdr:nvSpPr>
        <xdr:cNvPr id="107" name="Arrow: Up 189">
          <a:extLst>
            <a:ext uri="{FF2B5EF4-FFF2-40B4-BE49-F238E27FC236}">
              <a16:creationId xmlns:a16="http://schemas.microsoft.com/office/drawing/2014/main" id="{9F4B1D1C-2903-4BEF-84E1-817FE01765AB}"/>
            </a:ext>
          </a:extLst>
        </xdr:cNvPr>
        <xdr:cNvSpPr/>
      </xdr:nvSpPr>
      <xdr:spPr>
        <a:xfrm>
          <a:off x="15354299"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11</xdr:row>
      <xdr:rowOff>123825</xdr:rowOff>
    </xdr:from>
    <xdr:to>
      <xdr:col>13</xdr:col>
      <xdr:colOff>2790824</xdr:colOff>
      <xdr:row>12</xdr:row>
      <xdr:rowOff>104775</xdr:rowOff>
    </xdr:to>
    <xdr:sp macro="" textlink="">
      <xdr:nvSpPr>
        <xdr:cNvPr id="108" name="Arrow: Up 193">
          <a:extLst>
            <a:ext uri="{FF2B5EF4-FFF2-40B4-BE49-F238E27FC236}">
              <a16:creationId xmlns:a16="http://schemas.microsoft.com/office/drawing/2014/main" id="{08621FE0-B8AD-4B2B-A017-18AFE7D224B4}"/>
            </a:ext>
          </a:extLst>
        </xdr:cNvPr>
        <xdr:cNvSpPr/>
      </xdr:nvSpPr>
      <xdr:spPr>
        <a:xfrm>
          <a:off x="15354299"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12</xdr:row>
      <xdr:rowOff>123825</xdr:rowOff>
    </xdr:from>
    <xdr:to>
      <xdr:col>13</xdr:col>
      <xdr:colOff>2790824</xdr:colOff>
      <xdr:row>13</xdr:row>
      <xdr:rowOff>104775</xdr:rowOff>
    </xdr:to>
    <xdr:sp macro="" textlink="">
      <xdr:nvSpPr>
        <xdr:cNvPr id="109" name="Arrow: Up 6">
          <a:extLst>
            <a:ext uri="{FF2B5EF4-FFF2-40B4-BE49-F238E27FC236}">
              <a16:creationId xmlns:a16="http://schemas.microsoft.com/office/drawing/2014/main" id="{BE2BF650-A42A-48B1-A0B3-B8B0DE3BAA05}"/>
            </a:ext>
          </a:extLst>
        </xdr:cNvPr>
        <xdr:cNvSpPr/>
      </xdr:nvSpPr>
      <xdr:spPr>
        <a:xfrm>
          <a:off x="15354299" y="3276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11</xdr:row>
      <xdr:rowOff>123825</xdr:rowOff>
    </xdr:from>
    <xdr:to>
      <xdr:col>13</xdr:col>
      <xdr:colOff>2790824</xdr:colOff>
      <xdr:row>12</xdr:row>
      <xdr:rowOff>104775</xdr:rowOff>
    </xdr:to>
    <xdr:sp macro="" textlink="">
      <xdr:nvSpPr>
        <xdr:cNvPr id="110" name="Arrow: Up 303">
          <a:extLst>
            <a:ext uri="{FF2B5EF4-FFF2-40B4-BE49-F238E27FC236}">
              <a16:creationId xmlns:a16="http://schemas.microsoft.com/office/drawing/2014/main" id="{7813FB88-17C3-4F8B-8855-5CF602AB2049}"/>
            </a:ext>
          </a:extLst>
        </xdr:cNvPr>
        <xdr:cNvSpPr/>
      </xdr:nvSpPr>
      <xdr:spPr>
        <a:xfrm>
          <a:off x="15354299"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12</xdr:row>
      <xdr:rowOff>123825</xdr:rowOff>
    </xdr:from>
    <xdr:to>
      <xdr:col>13</xdr:col>
      <xdr:colOff>2790824</xdr:colOff>
      <xdr:row>13</xdr:row>
      <xdr:rowOff>104775</xdr:rowOff>
    </xdr:to>
    <xdr:sp macro="" textlink="">
      <xdr:nvSpPr>
        <xdr:cNvPr id="111" name="Arrow: Up 309">
          <a:extLst>
            <a:ext uri="{FF2B5EF4-FFF2-40B4-BE49-F238E27FC236}">
              <a16:creationId xmlns:a16="http://schemas.microsoft.com/office/drawing/2014/main" id="{9B841C19-CB73-45F8-9B97-F6D596A5DC4E}"/>
            </a:ext>
          </a:extLst>
        </xdr:cNvPr>
        <xdr:cNvSpPr/>
      </xdr:nvSpPr>
      <xdr:spPr>
        <a:xfrm>
          <a:off x="15354299" y="3276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11</xdr:row>
      <xdr:rowOff>123825</xdr:rowOff>
    </xdr:from>
    <xdr:to>
      <xdr:col>13</xdr:col>
      <xdr:colOff>2790824</xdr:colOff>
      <xdr:row>12</xdr:row>
      <xdr:rowOff>104775</xdr:rowOff>
    </xdr:to>
    <xdr:sp macro="" textlink="">
      <xdr:nvSpPr>
        <xdr:cNvPr id="112" name="Arrow: Up 189">
          <a:extLst>
            <a:ext uri="{FF2B5EF4-FFF2-40B4-BE49-F238E27FC236}">
              <a16:creationId xmlns:a16="http://schemas.microsoft.com/office/drawing/2014/main" id="{0C319D43-2263-49B9-867C-F833DB842287}"/>
            </a:ext>
          </a:extLst>
        </xdr:cNvPr>
        <xdr:cNvSpPr/>
      </xdr:nvSpPr>
      <xdr:spPr>
        <a:xfrm>
          <a:off x="15354299"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11</xdr:row>
      <xdr:rowOff>123825</xdr:rowOff>
    </xdr:from>
    <xdr:to>
      <xdr:col>13</xdr:col>
      <xdr:colOff>2790824</xdr:colOff>
      <xdr:row>12</xdr:row>
      <xdr:rowOff>104775</xdr:rowOff>
    </xdr:to>
    <xdr:sp macro="" textlink="">
      <xdr:nvSpPr>
        <xdr:cNvPr id="113" name="Arrow: Up 193">
          <a:extLst>
            <a:ext uri="{FF2B5EF4-FFF2-40B4-BE49-F238E27FC236}">
              <a16:creationId xmlns:a16="http://schemas.microsoft.com/office/drawing/2014/main" id="{F26B3105-3CD5-4040-9B1A-599D4F8A456E}"/>
            </a:ext>
          </a:extLst>
        </xdr:cNvPr>
        <xdr:cNvSpPr/>
      </xdr:nvSpPr>
      <xdr:spPr>
        <a:xfrm>
          <a:off x="15354299" y="3114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12</xdr:row>
      <xdr:rowOff>123825</xdr:rowOff>
    </xdr:from>
    <xdr:to>
      <xdr:col>13</xdr:col>
      <xdr:colOff>2790824</xdr:colOff>
      <xdr:row>13</xdr:row>
      <xdr:rowOff>104775</xdr:rowOff>
    </xdr:to>
    <xdr:sp macro="" textlink="">
      <xdr:nvSpPr>
        <xdr:cNvPr id="114" name="Arrow: Up 199">
          <a:extLst>
            <a:ext uri="{FF2B5EF4-FFF2-40B4-BE49-F238E27FC236}">
              <a16:creationId xmlns:a16="http://schemas.microsoft.com/office/drawing/2014/main" id="{781DB0A4-44C5-44E5-A06F-F06CBDDAC541}"/>
            </a:ext>
          </a:extLst>
        </xdr:cNvPr>
        <xdr:cNvSpPr/>
      </xdr:nvSpPr>
      <xdr:spPr>
        <a:xfrm>
          <a:off x="15354299" y="3276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12</xdr:row>
      <xdr:rowOff>123825</xdr:rowOff>
    </xdr:from>
    <xdr:to>
      <xdr:col>13</xdr:col>
      <xdr:colOff>2790824</xdr:colOff>
      <xdr:row>13</xdr:row>
      <xdr:rowOff>104775</xdr:rowOff>
    </xdr:to>
    <xdr:sp macro="" textlink="">
      <xdr:nvSpPr>
        <xdr:cNvPr id="115" name="Arrow: Up 203">
          <a:extLst>
            <a:ext uri="{FF2B5EF4-FFF2-40B4-BE49-F238E27FC236}">
              <a16:creationId xmlns:a16="http://schemas.microsoft.com/office/drawing/2014/main" id="{410224F9-E884-4B3E-9F82-C9190D4EAFA0}"/>
            </a:ext>
          </a:extLst>
        </xdr:cNvPr>
        <xdr:cNvSpPr/>
      </xdr:nvSpPr>
      <xdr:spPr>
        <a:xfrm>
          <a:off x="15354299" y="3276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12</xdr:row>
      <xdr:rowOff>123825</xdr:rowOff>
    </xdr:from>
    <xdr:to>
      <xdr:col>13</xdr:col>
      <xdr:colOff>2790824</xdr:colOff>
      <xdr:row>13</xdr:row>
      <xdr:rowOff>104775</xdr:rowOff>
    </xdr:to>
    <xdr:sp macro="" textlink="">
      <xdr:nvSpPr>
        <xdr:cNvPr id="116" name="Arrow: Up 189">
          <a:extLst>
            <a:ext uri="{FF2B5EF4-FFF2-40B4-BE49-F238E27FC236}">
              <a16:creationId xmlns:a16="http://schemas.microsoft.com/office/drawing/2014/main" id="{C467B3CA-CEF8-473F-967F-5791AC9C3E11}"/>
            </a:ext>
          </a:extLst>
        </xdr:cNvPr>
        <xdr:cNvSpPr/>
      </xdr:nvSpPr>
      <xdr:spPr>
        <a:xfrm>
          <a:off x="15354299" y="3276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12</xdr:row>
      <xdr:rowOff>123825</xdr:rowOff>
    </xdr:from>
    <xdr:to>
      <xdr:col>13</xdr:col>
      <xdr:colOff>2790824</xdr:colOff>
      <xdr:row>13</xdr:row>
      <xdr:rowOff>104775</xdr:rowOff>
    </xdr:to>
    <xdr:sp macro="" textlink="">
      <xdr:nvSpPr>
        <xdr:cNvPr id="117" name="Arrow: Up 193">
          <a:extLst>
            <a:ext uri="{FF2B5EF4-FFF2-40B4-BE49-F238E27FC236}">
              <a16:creationId xmlns:a16="http://schemas.microsoft.com/office/drawing/2014/main" id="{373C343D-48F4-4F9D-97F9-4A17AE6BFDDF}"/>
            </a:ext>
          </a:extLst>
        </xdr:cNvPr>
        <xdr:cNvSpPr/>
      </xdr:nvSpPr>
      <xdr:spPr>
        <a:xfrm>
          <a:off x="15354299" y="3276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12</xdr:row>
      <xdr:rowOff>123825</xdr:rowOff>
    </xdr:from>
    <xdr:to>
      <xdr:col>13</xdr:col>
      <xdr:colOff>2790824</xdr:colOff>
      <xdr:row>13</xdr:row>
      <xdr:rowOff>104775</xdr:rowOff>
    </xdr:to>
    <xdr:sp macro="" textlink="">
      <xdr:nvSpPr>
        <xdr:cNvPr id="118" name="Arrow: Up 303">
          <a:extLst>
            <a:ext uri="{FF2B5EF4-FFF2-40B4-BE49-F238E27FC236}">
              <a16:creationId xmlns:a16="http://schemas.microsoft.com/office/drawing/2014/main" id="{631963D6-AA39-4A7D-873B-8D7A1CFFBDCA}"/>
            </a:ext>
          </a:extLst>
        </xdr:cNvPr>
        <xdr:cNvSpPr/>
      </xdr:nvSpPr>
      <xdr:spPr>
        <a:xfrm>
          <a:off x="15354299" y="3276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12</xdr:row>
      <xdr:rowOff>123825</xdr:rowOff>
    </xdr:from>
    <xdr:to>
      <xdr:col>13</xdr:col>
      <xdr:colOff>2790824</xdr:colOff>
      <xdr:row>13</xdr:row>
      <xdr:rowOff>104775</xdr:rowOff>
    </xdr:to>
    <xdr:sp macro="" textlink="">
      <xdr:nvSpPr>
        <xdr:cNvPr id="119" name="Arrow: Up 189">
          <a:extLst>
            <a:ext uri="{FF2B5EF4-FFF2-40B4-BE49-F238E27FC236}">
              <a16:creationId xmlns:a16="http://schemas.microsoft.com/office/drawing/2014/main" id="{05113E49-8ACA-41BD-9379-513468640F5C}"/>
            </a:ext>
          </a:extLst>
        </xdr:cNvPr>
        <xdr:cNvSpPr/>
      </xdr:nvSpPr>
      <xdr:spPr>
        <a:xfrm>
          <a:off x="15354299" y="3276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12</xdr:row>
      <xdr:rowOff>123825</xdr:rowOff>
    </xdr:from>
    <xdr:to>
      <xdr:col>13</xdr:col>
      <xdr:colOff>2790824</xdr:colOff>
      <xdr:row>13</xdr:row>
      <xdr:rowOff>104775</xdr:rowOff>
    </xdr:to>
    <xdr:sp macro="" textlink="">
      <xdr:nvSpPr>
        <xdr:cNvPr id="120" name="Arrow: Up 193">
          <a:extLst>
            <a:ext uri="{FF2B5EF4-FFF2-40B4-BE49-F238E27FC236}">
              <a16:creationId xmlns:a16="http://schemas.microsoft.com/office/drawing/2014/main" id="{F57F1E87-D51D-446F-BE20-EF974FEF49DD}"/>
            </a:ext>
          </a:extLst>
        </xdr:cNvPr>
        <xdr:cNvSpPr/>
      </xdr:nvSpPr>
      <xdr:spPr>
        <a:xfrm>
          <a:off x="15354299" y="3276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12</xdr:row>
      <xdr:rowOff>123825</xdr:rowOff>
    </xdr:from>
    <xdr:to>
      <xdr:col>13</xdr:col>
      <xdr:colOff>2790824</xdr:colOff>
      <xdr:row>13</xdr:row>
      <xdr:rowOff>104775</xdr:rowOff>
    </xdr:to>
    <xdr:sp macro="" textlink="">
      <xdr:nvSpPr>
        <xdr:cNvPr id="121" name="Arrow: Up 303">
          <a:extLst>
            <a:ext uri="{FF2B5EF4-FFF2-40B4-BE49-F238E27FC236}">
              <a16:creationId xmlns:a16="http://schemas.microsoft.com/office/drawing/2014/main" id="{1E82C0EF-143A-47A8-8112-8D4636CA9BBA}"/>
            </a:ext>
          </a:extLst>
        </xdr:cNvPr>
        <xdr:cNvSpPr/>
      </xdr:nvSpPr>
      <xdr:spPr>
        <a:xfrm>
          <a:off x="15354299" y="3276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12</xdr:row>
      <xdr:rowOff>123825</xdr:rowOff>
    </xdr:from>
    <xdr:to>
      <xdr:col>13</xdr:col>
      <xdr:colOff>2790824</xdr:colOff>
      <xdr:row>13</xdr:row>
      <xdr:rowOff>104775</xdr:rowOff>
    </xdr:to>
    <xdr:sp macro="" textlink="">
      <xdr:nvSpPr>
        <xdr:cNvPr id="122" name="Arrow: Up 189">
          <a:extLst>
            <a:ext uri="{FF2B5EF4-FFF2-40B4-BE49-F238E27FC236}">
              <a16:creationId xmlns:a16="http://schemas.microsoft.com/office/drawing/2014/main" id="{A04C4185-4FE3-466C-9091-3FBB137C5C05}"/>
            </a:ext>
          </a:extLst>
        </xdr:cNvPr>
        <xdr:cNvSpPr/>
      </xdr:nvSpPr>
      <xdr:spPr>
        <a:xfrm>
          <a:off x="15354299" y="3276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12</xdr:row>
      <xdr:rowOff>123825</xdr:rowOff>
    </xdr:from>
    <xdr:to>
      <xdr:col>13</xdr:col>
      <xdr:colOff>2790824</xdr:colOff>
      <xdr:row>13</xdr:row>
      <xdr:rowOff>104775</xdr:rowOff>
    </xdr:to>
    <xdr:sp macro="" textlink="">
      <xdr:nvSpPr>
        <xdr:cNvPr id="123" name="Arrow: Up 193">
          <a:extLst>
            <a:ext uri="{FF2B5EF4-FFF2-40B4-BE49-F238E27FC236}">
              <a16:creationId xmlns:a16="http://schemas.microsoft.com/office/drawing/2014/main" id="{4CF22047-A836-4CC2-8B93-563D6F001C5A}"/>
            </a:ext>
          </a:extLst>
        </xdr:cNvPr>
        <xdr:cNvSpPr/>
      </xdr:nvSpPr>
      <xdr:spPr>
        <a:xfrm>
          <a:off x="15354299" y="3276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13</xdr:row>
      <xdr:rowOff>123825</xdr:rowOff>
    </xdr:from>
    <xdr:to>
      <xdr:col>13</xdr:col>
      <xdr:colOff>2790824</xdr:colOff>
      <xdr:row>14</xdr:row>
      <xdr:rowOff>104775</xdr:rowOff>
    </xdr:to>
    <xdr:sp macro="" textlink="">
      <xdr:nvSpPr>
        <xdr:cNvPr id="124" name="Arrow: Up 6">
          <a:extLst>
            <a:ext uri="{FF2B5EF4-FFF2-40B4-BE49-F238E27FC236}">
              <a16:creationId xmlns:a16="http://schemas.microsoft.com/office/drawing/2014/main" id="{9E47ECDC-CDC1-45AD-873D-260102BA98FE}"/>
            </a:ext>
          </a:extLst>
        </xdr:cNvPr>
        <xdr:cNvSpPr/>
      </xdr:nvSpPr>
      <xdr:spPr>
        <a:xfrm>
          <a:off x="15354299" y="3438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12</xdr:row>
      <xdr:rowOff>123825</xdr:rowOff>
    </xdr:from>
    <xdr:to>
      <xdr:col>13</xdr:col>
      <xdr:colOff>2790824</xdr:colOff>
      <xdr:row>13</xdr:row>
      <xdr:rowOff>104775</xdr:rowOff>
    </xdr:to>
    <xdr:sp macro="" textlink="">
      <xdr:nvSpPr>
        <xdr:cNvPr id="125" name="Arrow: Up 303">
          <a:extLst>
            <a:ext uri="{FF2B5EF4-FFF2-40B4-BE49-F238E27FC236}">
              <a16:creationId xmlns:a16="http://schemas.microsoft.com/office/drawing/2014/main" id="{8EC3113B-BF9C-4755-92E8-92CFA3153AF3}"/>
            </a:ext>
          </a:extLst>
        </xdr:cNvPr>
        <xdr:cNvSpPr/>
      </xdr:nvSpPr>
      <xdr:spPr>
        <a:xfrm>
          <a:off x="15354299" y="3276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13</xdr:row>
      <xdr:rowOff>123825</xdr:rowOff>
    </xdr:from>
    <xdr:to>
      <xdr:col>13</xdr:col>
      <xdr:colOff>2790824</xdr:colOff>
      <xdr:row>14</xdr:row>
      <xdr:rowOff>104775</xdr:rowOff>
    </xdr:to>
    <xdr:sp macro="" textlink="">
      <xdr:nvSpPr>
        <xdr:cNvPr id="126" name="Arrow: Up 309">
          <a:extLst>
            <a:ext uri="{FF2B5EF4-FFF2-40B4-BE49-F238E27FC236}">
              <a16:creationId xmlns:a16="http://schemas.microsoft.com/office/drawing/2014/main" id="{B2727BAF-E3E3-4DFD-B51E-E875D10D8A6D}"/>
            </a:ext>
          </a:extLst>
        </xdr:cNvPr>
        <xdr:cNvSpPr/>
      </xdr:nvSpPr>
      <xdr:spPr>
        <a:xfrm>
          <a:off x="15354299" y="3438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12</xdr:row>
      <xdr:rowOff>123825</xdr:rowOff>
    </xdr:from>
    <xdr:to>
      <xdr:col>13</xdr:col>
      <xdr:colOff>2790824</xdr:colOff>
      <xdr:row>13</xdr:row>
      <xdr:rowOff>104775</xdr:rowOff>
    </xdr:to>
    <xdr:sp macro="" textlink="">
      <xdr:nvSpPr>
        <xdr:cNvPr id="127" name="Arrow: Up 189">
          <a:extLst>
            <a:ext uri="{FF2B5EF4-FFF2-40B4-BE49-F238E27FC236}">
              <a16:creationId xmlns:a16="http://schemas.microsoft.com/office/drawing/2014/main" id="{24E8B44D-7FAE-421F-B7C9-E7705A8BED12}"/>
            </a:ext>
          </a:extLst>
        </xdr:cNvPr>
        <xdr:cNvSpPr/>
      </xdr:nvSpPr>
      <xdr:spPr>
        <a:xfrm>
          <a:off x="15354299" y="3276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12</xdr:row>
      <xdr:rowOff>123825</xdr:rowOff>
    </xdr:from>
    <xdr:to>
      <xdr:col>13</xdr:col>
      <xdr:colOff>2790824</xdr:colOff>
      <xdr:row>13</xdr:row>
      <xdr:rowOff>104775</xdr:rowOff>
    </xdr:to>
    <xdr:sp macro="" textlink="">
      <xdr:nvSpPr>
        <xdr:cNvPr id="128" name="Arrow: Up 193">
          <a:extLst>
            <a:ext uri="{FF2B5EF4-FFF2-40B4-BE49-F238E27FC236}">
              <a16:creationId xmlns:a16="http://schemas.microsoft.com/office/drawing/2014/main" id="{300830A6-6956-42DA-86CF-2084AD9F847C}"/>
            </a:ext>
          </a:extLst>
        </xdr:cNvPr>
        <xdr:cNvSpPr/>
      </xdr:nvSpPr>
      <xdr:spPr>
        <a:xfrm>
          <a:off x="15354299" y="3276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13</xdr:row>
      <xdr:rowOff>123825</xdr:rowOff>
    </xdr:from>
    <xdr:to>
      <xdr:col>13</xdr:col>
      <xdr:colOff>2790824</xdr:colOff>
      <xdr:row>14</xdr:row>
      <xdr:rowOff>104775</xdr:rowOff>
    </xdr:to>
    <xdr:sp macro="" textlink="">
      <xdr:nvSpPr>
        <xdr:cNvPr id="129" name="Arrow: Up 199">
          <a:extLst>
            <a:ext uri="{FF2B5EF4-FFF2-40B4-BE49-F238E27FC236}">
              <a16:creationId xmlns:a16="http://schemas.microsoft.com/office/drawing/2014/main" id="{B1F9B682-17CF-4FD1-B45E-C2E39116A6D9}"/>
            </a:ext>
          </a:extLst>
        </xdr:cNvPr>
        <xdr:cNvSpPr/>
      </xdr:nvSpPr>
      <xdr:spPr>
        <a:xfrm>
          <a:off x="15354299" y="3438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13</xdr:row>
      <xdr:rowOff>123825</xdr:rowOff>
    </xdr:from>
    <xdr:to>
      <xdr:col>13</xdr:col>
      <xdr:colOff>2790824</xdr:colOff>
      <xdr:row>14</xdr:row>
      <xdr:rowOff>104775</xdr:rowOff>
    </xdr:to>
    <xdr:sp macro="" textlink="">
      <xdr:nvSpPr>
        <xdr:cNvPr id="130" name="Arrow: Up 203">
          <a:extLst>
            <a:ext uri="{FF2B5EF4-FFF2-40B4-BE49-F238E27FC236}">
              <a16:creationId xmlns:a16="http://schemas.microsoft.com/office/drawing/2014/main" id="{E381F631-F957-4632-9AB2-1ABD5022D472}"/>
            </a:ext>
          </a:extLst>
        </xdr:cNvPr>
        <xdr:cNvSpPr/>
      </xdr:nvSpPr>
      <xdr:spPr>
        <a:xfrm>
          <a:off x="15354299" y="3438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13</xdr:row>
      <xdr:rowOff>123825</xdr:rowOff>
    </xdr:from>
    <xdr:to>
      <xdr:col>13</xdr:col>
      <xdr:colOff>2790824</xdr:colOff>
      <xdr:row>14</xdr:row>
      <xdr:rowOff>104775</xdr:rowOff>
    </xdr:to>
    <xdr:sp macro="" textlink="">
      <xdr:nvSpPr>
        <xdr:cNvPr id="131" name="Arrow: Up 189">
          <a:extLst>
            <a:ext uri="{FF2B5EF4-FFF2-40B4-BE49-F238E27FC236}">
              <a16:creationId xmlns:a16="http://schemas.microsoft.com/office/drawing/2014/main" id="{89642E88-DFF8-4B49-BFF4-7B6AC785006A}"/>
            </a:ext>
          </a:extLst>
        </xdr:cNvPr>
        <xdr:cNvSpPr/>
      </xdr:nvSpPr>
      <xdr:spPr>
        <a:xfrm>
          <a:off x="15354299" y="3438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13</xdr:row>
      <xdr:rowOff>123825</xdr:rowOff>
    </xdr:from>
    <xdr:to>
      <xdr:col>13</xdr:col>
      <xdr:colOff>2790824</xdr:colOff>
      <xdr:row>14</xdr:row>
      <xdr:rowOff>104775</xdr:rowOff>
    </xdr:to>
    <xdr:sp macro="" textlink="">
      <xdr:nvSpPr>
        <xdr:cNvPr id="132" name="Arrow: Up 193">
          <a:extLst>
            <a:ext uri="{FF2B5EF4-FFF2-40B4-BE49-F238E27FC236}">
              <a16:creationId xmlns:a16="http://schemas.microsoft.com/office/drawing/2014/main" id="{47B71BA9-2F4E-4663-85FC-C02FEF9272E3}"/>
            </a:ext>
          </a:extLst>
        </xdr:cNvPr>
        <xdr:cNvSpPr/>
      </xdr:nvSpPr>
      <xdr:spPr>
        <a:xfrm>
          <a:off x="15354299" y="3438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13</xdr:row>
      <xdr:rowOff>123825</xdr:rowOff>
    </xdr:from>
    <xdr:to>
      <xdr:col>13</xdr:col>
      <xdr:colOff>2790824</xdr:colOff>
      <xdr:row>14</xdr:row>
      <xdr:rowOff>104775</xdr:rowOff>
    </xdr:to>
    <xdr:sp macro="" textlink="">
      <xdr:nvSpPr>
        <xdr:cNvPr id="133" name="Arrow: Up 303">
          <a:extLst>
            <a:ext uri="{FF2B5EF4-FFF2-40B4-BE49-F238E27FC236}">
              <a16:creationId xmlns:a16="http://schemas.microsoft.com/office/drawing/2014/main" id="{594CE8D2-D5CE-4C16-B9E5-A97EBF374B1C}"/>
            </a:ext>
          </a:extLst>
        </xdr:cNvPr>
        <xdr:cNvSpPr/>
      </xdr:nvSpPr>
      <xdr:spPr>
        <a:xfrm>
          <a:off x="15354299" y="3438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13</xdr:row>
      <xdr:rowOff>123825</xdr:rowOff>
    </xdr:from>
    <xdr:to>
      <xdr:col>13</xdr:col>
      <xdr:colOff>2790824</xdr:colOff>
      <xdr:row>14</xdr:row>
      <xdr:rowOff>104775</xdr:rowOff>
    </xdr:to>
    <xdr:sp macro="" textlink="">
      <xdr:nvSpPr>
        <xdr:cNvPr id="134" name="Arrow: Up 189">
          <a:extLst>
            <a:ext uri="{FF2B5EF4-FFF2-40B4-BE49-F238E27FC236}">
              <a16:creationId xmlns:a16="http://schemas.microsoft.com/office/drawing/2014/main" id="{30C7B7FE-0514-46FA-8E41-009941E24001}"/>
            </a:ext>
          </a:extLst>
        </xdr:cNvPr>
        <xdr:cNvSpPr/>
      </xdr:nvSpPr>
      <xdr:spPr>
        <a:xfrm>
          <a:off x="15354299" y="3438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13</xdr:row>
      <xdr:rowOff>123825</xdr:rowOff>
    </xdr:from>
    <xdr:to>
      <xdr:col>13</xdr:col>
      <xdr:colOff>2790824</xdr:colOff>
      <xdr:row>14</xdr:row>
      <xdr:rowOff>104775</xdr:rowOff>
    </xdr:to>
    <xdr:sp macro="" textlink="">
      <xdr:nvSpPr>
        <xdr:cNvPr id="135" name="Arrow: Up 193">
          <a:extLst>
            <a:ext uri="{FF2B5EF4-FFF2-40B4-BE49-F238E27FC236}">
              <a16:creationId xmlns:a16="http://schemas.microsoft.com/office/drawing/2014/main" id="{97CA8CCE-DB9B-4EA3-8672-CF5921DB3A3B}"/>
            </a:ext>
          </a:extLst>
        </xdr:cNvPr>
        <xdr:cNvSpPr/>
      </xdr:nvSpPr>
      <xdr:spPr>
        <a:xfrm>
          <a:off x="15354299" y="3438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13</xdr:row>
      <xdr:rowOff>123825</xdr:rowOff>
    </xdr:from>
    <xdr:to>
      <xdr:col>13</xdr:col>
      <xdr:colOff>2790824</xdr:colOff>
      <xdr:row>14</xdr:row>
      <xdr:rowOff>104775</xdr:rowOff>
    </xdr:to>
    <xdr:sp macro="" textlink="">
      <xdr:nvSpPr>
        <xdr:cNvPr id="136" name="Arrow: Up 303">
          <a:extLst>
            <a:ext uri="{FF2B5EF4-FFF2-40B4-BE49-F238E27FC236}">
              <a16:creationId xmlns:a16="http://schemas.microsoft.com/office/drawing/2014/main" id="{3BA447A3-3C5A-4E18-AAED-1E616FB2CBFC}"/>
            </a:ext>
          </a:extLst>
        </xdr:cNvPr>
        <xdr:cNvSpPr/>
      </xdr:nvSpPr>
      <xdr:spPr>
        <a:xfrm>
          <a:off x="15354299" y="3438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13</xdr:row>
      <xdr:rowOff>123825</xdr:rowOff>
    </xdr:from>
    <xdr:to>
      <xdr:col>13</xdr:col>
      <xdr:colOff>2790824</xdr:colOff>
      <xdr:row>14</xdr:row>
      <xdr:rowOff>104775</xdr:rowOff>
    </xdr:to>
    <xdr:sp macro="" textlink="">
      <xdr:nvSpPr>
        <xdr:cNvPr id="137" name="Arrow: Up 189">
          <a:extLst>
            <a:ext uri="{FF2B5EF4-FFF2-40B4-BE49-F238E27FC236}">
              <a16:creationId xmlns:a16="http://schemas.microsoft.com/office/drawing/2014/main" id="{683AF43C-741A-4C63-B62C-008498FF38BA}"/>
            </a:ext>
          </a:extLst>
        </xdr:cNvPr>
        <xdr:cNvSpPr/>
      </xdr:nvSpPr>
      <xdr:spPr>
        <a:xfrm>
          <a:off x="15354299" y="3438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13</xdr:row>
      <xdr:rowOff>123825</xdr:rowOff>
    </xdr:from>
    <xdr:to>
      <xdr:col>13</xdr:col>
      <xdr:colOff>2790824</xdr:colOff>
      <xdr:row>14</xdr:row>
      <xdr:rowOff>104775</xdr:rowOff>
    </xdr:to>
    <xdr:sp macro="" textlink="">
      <xdr:nvSpPr>
        <xdr:cNvPr id="138" name="Arrow: Up 193">
          <a:extLst>
            <a:ext uri="{FF2B5EF4-FFF2-40B4-BE49-F238E27FC236}">
              <a16:creationId xmlns:a16="http://schemas.microsoft.com/office/drawing/2014/main" id="{3D6CD3D8-4879-4369-8650-5BDFE49ED773}"/>
            </a:ext>
          </a:extLst>
        </xdr:cNvPr>
        <xdr:cNvSpPr/>
      </xdr:nvSpPr>
      <xdr:spPr>
        <a:xfrm>
          <a:off x="15354299" y="3438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14</xdr:row>
      <xdr:rowOff>123825</xdr:rowOff>
    </xdr:from>
    <xdr:to>
      <xdr:col>13</xdr:col>
      <xdr:colOff>2790824</xdr:colOff>
      <xdr:row>15</xdr:row>
      <xdr:rowOff>104775</xdr:rowOff>
    </xdr:to>
    <xdr:sp macro="" textlink="">
      <xdr:nvSpPr>
        <xdr:cNvPr id="139" name="Arrow: Up 6">
          <a:extLst>
            <a:ext uri="{FF2B5EF4-FFF2-40B4-BE49-F238E27FC236}">
              <a16:creationId xmlns:a16="http://schemas.microsoft.com/office/drawing/2014/main" id="{0C48C6F0-832B-4F41-9106-96B7DFA86F7F}"/>
            </a:ext>
          </a:extLst>
        </xdr:cNvPr>
        <xdr:cNvSpPr/>
      </xdr:nvSpPr>
      <xdr:spPr>
        <a:xfrm>
          <a:off x="15354299" y="3600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13</xdr:row>
      <xdr:rowOff>123825</xdr:rowOff>
    </xdr:from>
    <xdr:to>
      <xdr:col>13</xdr:col>
      <xdr:colOff>2790824</xdr:colOff>
      <xdr:row>14</xdr:row>
      <xdr:rowOff>104775</xdr:rowOff>
    </xdr:to>
    <xdr:sp macro="" textlink="">
      <xdr:nvSpPr>
        <xdr:cNvPr id="140" name="Arrow: Up 303">
          <a:extLst>
            <a:ext uri="{FF2B5EF4-FFF2-40B4-BE49-F238E27FC236}">
              <a16:creationId xmlns:a16="http://schemas.microsoft.com/office/drawing/2014/main" id="{B747F773-38C6-491D-8208-8099C4B20A4C}"/>
            </a:ext>
          </a:extLst>
        </xdr:cNvPr>
        <xdr:cNvSpPr/>
      </xdr:nvSpPr>
      <xdr:spPr>
        <a:xfrm>
          <a:off x="15354299" y="3438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14</xdr:row>
      <xdr:rowOff>123825</xdr:rowOff>
    </xdr:from>
    <xdr:to>
      <xdr:col>13</xdr:col>
      <xdr:colOff>2790824</xdr:colOff>
      <xdr:row>15</xdr:row>
      <xdr:rowOff>104775</xdr:rowOff>
    </xdr:to>
    <xdr:sp macro="" textlink="">
      <xdr:nvSpPr>
        <xdr:cNvPr id="141" name="Arrow: Up 309">
          <a:extLst>
            <a:ext uri="{FF2B5EF4-FFF2-40B4-BE49-F238E27FC236}">
              <a16:creationId xmlns:a16="http://schemas.microsoft.com/office/drawing/2014/main" id="{414FE276-9350-466C-9201-596A5EE1A918}"/>
            </a:ext>
          </a:extLst>
        </xdr:cNvPr>
        <xdr:cNvSpPr/>
      </xdr:nvSpPr>
      <xdr:spPr>
        <a:xfrm>
          <a:off x="15354299" y="3600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13</xdr:row>
      <xdr:rowOff>123825</xdr:rowOff>
    </xdr:from>
    <xdr:to>
      <xdr:col>13</xdr:col>
      <xdr:colOff>2790824</xdr:colOff>
      <xdr:row>14</xdr:row>
      <xdr:rowOff>104775</xdr:rowOff>
    </xdr:to>
    <xdr:sp macro="" textlink="">
      <xdr:nvSpPr>
        <xdr:cNvPr id="142" name="Arrow: Up 189">
          <a:extLst>
            <a:ext uri="{FF2B5EF4-FFF2-40B4-BE49-F238E27FC236}">
              <a16:creationId xmlns:a16="http://schemas.microsoft.com/office/drawing/2014/main" id="{5CB16FFB-AF74-40C6-94CE-69B81EDC5DCE}"/>
            </a:ext>
          </a:extLst>
        </xdr:cNvPr>
        <xdr:cNvSpPr/>
      </xdr:nvSpPr>
      <xdr:spPr>
        <a:xfrm>
          <a:off x="15354299" y="3438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13</xdr:row>
      <xdr:rowOff>123825</xdr:rowOff>
    </xdr:from>
    <xdr:to>
      <xdr:col>13</xdr:col>
      <xdr:colOff>2790824</xdr:colOff>
      <xdr:row>14</xdr:row>
      <xdr:rowOff>104775</xdr:rowOff>
    </xdr:to>
    <xdr:sp macro="" textlink="">
      <xdr:nvSpPr>
        <xdr:cNvPr id="143" name="Arrow: Up 193">
          <a:extLst>
            <a:ext uri="{FF2B5EF4-FFF2-40B4-BE49-F238E27FC236}">
              <a16:creationId xmlns:a16="http://schemas.microsoft.com/office/drawing/2014/main" id="{2228661B-E76D-4B69-BCB0-F8653756B0DD}"/>
            </a:ext>
          </a:extLst>
        </xdr:cNvPr>
        <xdr:cNvSpPr/>
      </xdr:nvSpPr>
      <xdr:spPr>
        <a:xfrm>
          <a:off x="15354299" y="3438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14</xdr:row>
      <xdr:rowOff>123825</xdr:rowOff>
    </xdr:from>
    <xdr:to>
      <xdr:col>13</xdr:col>
      <xdr:colOff>2790824</xdr:colOff>
      <xdr:row>15</xdr:row>
      <xdr:rowOff>104775</xdr:rowOff>
    </xdr:to>
    <xdr:sp macro="" textlink="">
      <xdr:nvSpPr>
        <xdr:cNvPr id="144" name="Arrow: Up 199">
          <a:extLst>
            <a:ext uri="{FF2B5EF4-FFF2-40B4-BE49-F238E27FC236}">
              <a16:creationId xmlns:a16="http://schemas.microsoft.com/office/drawing/2014/main" id="{5CDC1943-462C-4BD7-8A57-BA01960B93B6}"/>
            </a:ext>
          </a:extLst>
        </xdr:cNvPr>
        <xdr:cNvSpPr/>
      </xdr:nvSpPr>
      <xdr:spPr>
        <a:xfrm>
          <a:off x="15354299" y="3600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14</xdr:row>
      <xdr:rowOff>123825</xdr:rowOff>
    </xdr:from>
    <xdr:to>
      <xdr:col>13</xdr:col>
      <xdr:colOff>2790824</xdr:colOff>
      <xdr:row>15</xdr:row>
      <xdr:rowOff>104775</xdr:rowOff>
    </xdr:to>
    <xdr:sp macro="" textlink="">
      <xdr:nvSpPr>
        <xdr:cNvPr id="145" name="Arrow: Up 203">
          <a:extLst>
            <a:ext uri="{FF2B5EF4-FFF2-40B4-BE49-F238E27FC236}">
              <a16:creationId xmlns:a16="http://schemas.microsoft.com/office/drawing/2014/main" id="{A021F5EF-6508-4504-9B00-729550183B86}"/>
            </a:ext>
          </a:extLst>
        </xdr:cNvPr>
        <xdr:cNvSpPr/>
      </xdr:nvSpPr>
      <xdr:spPr>
        <a:xfrm>
          <a:off x="15354299" y="3600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14</xdr:row>
      <xdr:rowOff>123825</xdr:rowOff>
    </xdr:from>
    <xdr:to>
      <xdr:col>13</xdr:col>
      <xdr:colOff>2790824</xdr:colOff>
      <xdr:row>15</xdr:row>
      <xdr:rowOff>104775</xdr:rowOff>
    </xdr:to>
    <xdr:sp macro="" textlink="">
      <xdr:nvSpPr>
        <xdr:cNvPr id="146" name="Arrow: Up 189">
          <a:extLst>
            <a:ext uri="{FF2B5EF4-FFF2-40B4-BE49-F238E27FC236}">
              <a16:creationId xmlns:a16="http://schemas.microsoft.com/office/drawing/2014/main" id="{4A22CC6F-F898-44D1-8975-07727113FD1B}"/>
            </a:ext>
          </a:extLst>
        </xdr:cNvPr>
        <xdr:cNvSpPr/>
      </xdr:nvSpPr>
      <xdr:spPr>
        <a:xfrm>
          <a:off x="15354299" y="3600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14</xdr:row>
      <xdr:rowOff>123825</xdr:rowOff>
    </xdr:from>
    <xdr:to>
      <xdr:col>13</xdr:col>
      <xdr:colOff>2790824</xdr:colOff>
      <xdr:row>15</xdr:row>
      <xdr:rowOff>104775</xdr:rowOff>
    </xdr:to>
    <xdr:sp macro="" textlink="">
      <xdr:nvSpPr>
        <xdr:cNvPr id="147" name="Arrow: Up 193">
          <a:extLst>
            <a:ext uri="{FF2B5EF4-FFF2-40B4-BE49-F238E27FC236}">
              <a16:creationId xmlns:a16="http://schemas.microsoft.com/office/drawing/2014/main" id="{7A366200-93AD-4C84-B50C-5473C2E0AB98}"/>
            </a:ext>
          </a:extLst>
        </xdr:cNvPr>
        <xdr:cNvSpPr/>
      </xdr:nvSpPr>
      <xdr:spPr>
        <a:xfrm>
          <a:off x="15354299" y="3600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14</xdr:row>
      <xdr:rowOff>123825</xdr:rowOff>
    </xdr:from>
    <xdr:to>
      <xdr:col>13</xdr:col>
      <xdr:colOff>2790824</xdr:colOff>
      <xdr:row>15</xdr:row>
      <xdr:rowOff>104775</xdr:rowOff>
    </xdr:to>
    <xdr:sp macro="" textlink="">
      <xdr:nvSpPr>
        <xdr:cNvPr id="148" name="Arrow: Up 303">
          <a:extLst>
            <a:ext uri="{FF2B5EF4-FFF2-40B4-BE49-F238E27FC236}">
              <a16:creationId xmlns:a16="http://schemas.microsoft.com/office/drawing/2014/main" id="{D342D3E6-EAEC-4971-BB1F-812FBE4769DA}"/>
            </a:ext>
          </a:extLst>
        </xdr:cNvPr>
        <xdr:cNvSpPr/>
      </xdr:nvSpPr>
      <xdr:spPr>
        <a:xfrm>
          <a:off x="15354299" y="3600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14</xdr:row>
      <xdr:rowOff>123825</xdr:rowOff>
    </xdr:from>
    <xdr:to>
      <xdr:col>13</xdr:col>
      <xdr:colOff>2790824</xdr:colOff>
      <xdr:row>15</xdr:row>
      <xdr:rowOff>104775</xdr:rowOff>
    </xdr:to>
    <xdr:sp macro="" textlink="">
      <xdr:nvSpPr>
        <xdr:cNvPr id="149" name="Arrow: Up 189">
          <a:extLst>
            <a:ext uri="{FF2B5EF4-FFF2-40B4-BE49-F238E27FC236}">
              <a16:creationId xmlns:a16="http://schemas.microsoft.com/office/drawing/2014/main" id="{1EFF746E-9C1F-4F90-B7A3-83A05BB14BE2}"/>
            </a:ext>
          </a:extLst>
        </xdr:cNvPr>
        <xdr:cNvSpPr/>
      </xdr:nvSpPr>
      <xdr:spPr>
        <a:xfrm>
          <a:off x="15354299" y="3600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14</xdr:row>
      <xdr:rowOff>123825</xdr:rowOff>
    </xdr:from>
    <xdr:to>
      <xdr:col>13</xdr:col>
      <xdr:colOff>2790824</xdr:colOff>
      <xdr:row>15</xdr:row>
      <xdr:rowOff>104775</xdr:rowOff>
    </xdr:to>
    <xdr:sp macro="" textlink="">
      <xdr:nvSpPr>
        <xdr:cNvPr id="150" name="Arrow: Up 193">
          <a:extLst>
            <a:ext uri="{FF2B5EF4-FFF2-40B4-BE49-F238E27FC236}">
              <a16:creationId xmlns:a16="http://schemas.microsoft.com/office/drawing/2014/main" id="{0C326187-32B8-4633-9868-453FC17E660D}"/>
            </a:ext>
          </a:extLst>
        </xdr:cNvPr>
        <xdr:cNvSpPr/>
      </xdr:nvSpPr>
      <xdr:spPr>
        <a:xfrm>
          <a:off x="15354299" y="3600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14</xdr:row>
      <xdr:rowOff>123825</xdr:rowOff>
    </xdr:from>
    <xdr:to>
      <xdr:col>13</xdr:col>
      <xdr:colOff>2790824</xdr:colOff>
      <xdr:row>15</xdr:row>
      <xdr:rowOff>104775</xdr:rowOff>
    </xdr:to>
    <xdr:sp macro="" textlink="">
      <xdr:nvSpPr>
        <xdr:cNvPr id="151" name="Arrow: Up 303">
          <a:extLst>
            <a:ext uri="{FF2B5EF4-FFF2-40B4-BE49-F238E27FC236}">
              <a16:creationId xmlns:a16="http://schemas.microsoft.com/office/drawing/2014/main" id="{8BAA42AC-ED97-401D-8568-D228A44CBFAE}"/>
            </a:ext>
          </a:extLst>
        </xdr:cNvPr>
        <xdr:cNvSpPr/>
      </xdr:nvSpPr>
      <xdr:spPr>
        <a:xfrm>
          <a:off x="15354299" y="3600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14</xdr:row>
      <xdr:rowOff>123825</xdr:rowOff>
    </xdr:from>
    <xdr:to>
      <xdr:col>13</xdr:col>
      <xdr:colOff>2790824</xdr:colOff>
      <xdr:row>15</xdr:row>
      <xdr:rowOff>104775</xdr:rowOff>
    </xdr:to>
    <xdr:sp macro="" textlink="">
      <xdr:nvSpPr>
        <xdr:cNvPr id="152" name="Arrow: Up 189">
          <a:extLst>
            <a:ext uri="{FF2B5EF4-FFF2-40B4-BE49-F238E27FC236}">
              <a16:creationId xmlns:a16="http://schemas.microsoft.com/office/drawing/2014/main" id="{D4FE2699-BADB-416C-AFC0-ECADAEA8AD9C}"/>
            </a:ext>
          </a:extLst>
        </xdr:cNvPr>
        <xdr:cNvSpPr/>
      </xdr:nvSpPr>
      <xdr:spPr>
        <a:xfrm>
          <a:off x="15354299" y="3600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14</xdr:row>
      <xdr:rowOff>123825</xdr:rowOff>
    </xdr:from>
    <xdr:to>
      <xdr:col>13</xdr:col>
      <xdr:colOff>2790824</xdr:colOff>
      <xdr:row>15</xdr:row>
      <xdr:rowOff>104775</xdr:rowOff>
    </xdr:to>
    <xdr:sp macro="" textlink="">
      <xdr:nvSpPr>
        <xdr:cNvPr id="153" name="Arrow: Up 193">
          <a:extLst>
            <a:ext uri="{FF2B5EF4-FFF2-40B4-BE49-F238E27FC236}">
              <a16:creationId xmlns:a16="http://schemas.microsoft.com/office/drawing/2014/main" id="{3B5D65D6-77C4-435F-A8A4-9838ED18A3FA}"/>
            </a:ext>
          </a:extLst>
        </xdr:cNvPr>
        <xdr:cNvSpPr/>
      </xdr:nvSpPr>
      <xdr:spPr>
        <a:xfrm>
          <a:off x="15354299" y="3600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15</xdr:row>
      <xdr:rowOff>123825</xdr:rowOff>
    </xdr:from>
    <xdr:to>
      <xdr:col>13</xdr:col>
      <xdr:colOff>2790824</xdr:colOff>
      <xdr:row>16</xdr:row>
      <xdr:rowOff>104775</xdr:rowOff>
    </xdr:to>
    <xdr:sp macro="" textlink="">
      <xdr:nvSpPr>
        <xdr:cNvPr id="154" name="Arrow: Up 6">
          <a:extLst>
            <a:ext uri="{FF2B5EF4-FFF2-40B4-BE49-F238E27FC236}">
              <a16:creationId xmlns:a16="http://schemas.microsoft.com/office/drawing/2014/main" id="{B0B4082C-4AE0-4F84-8AE2-1984C9D51F15}"/>
            </a:ext>
          </a:extLst>
        </xdr:cNvPr>
        <xdr:cNvSpPr/>
      </xdr:nvSpPr>
      <xdr:spPr>
        <a:xfrm>
          <a:off x="15354299" y="37623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14</xdr:row>
      <xdr:rowOff>123825</xdr:rowOff>
    </xdr:from>
    <xdr:to>
      <xdr:col>13</xdr:col>
      <xdr:colOff>2790824</xdr:colOff>
      <xdr:row>15</xdr:row>
      <xdr:rowOff>104775</xdr:rowOff>
    </xdr:to>
    <xdr:sp macro="" textlink="">
      <xdr:nvSpPr>
        <xdr:cNvPr id="155" name="Arrow: Up 303">
          <a:extLst>
            <a:ext uri="{FF2B5EF4-FFF2-40B4-BE49-F238E27FC236}">
              <a16:creationId xmlns:a16="http://schemas.microsoft.com/office/drawing/2014/main" id="{0A66F4EA-5901-4D4C-A7CB-19F57C537791}"/>
            </a:ext>
          </a:extLst>
        </xdr:cNvPr>
        <xdr:cNvSpPr/>
      </xdr:nvSpPr>
      <xdr:spPr>
        <a:xfrm>
          <a:off x="15354299" y="3600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15</xdr:row>
      <xdr:rowOff>123825</xdr:rowOff>
    </xdr:from>
    <xdr:to>
      <xdr:col>13</xdr:col>
      <xdr:colOff>2790824</xdr:colOff>
      <xdr:row>16</xdr:row>
      <xdr:rowOff>104775</xdr:rowOff>
    </xdr:to>
    <xdr:sp macro="" textlink="">
      <xdr:nvSpPr>
        <xdr:cNvPr id="156" name="Arrow: Up 309">
          <a:extLst>
            <a:ext uri="{FF2B5EF4-FFF2-40B4-BE49-F238E27FC236}">
              <a16:creationId xmlns:a16="http://schemas.microsoft.com/office/drawing/2014/main" id="{60A743FD-53E4-43C1-A929-3A1C00F50373}"/>
            </a:ext>
          </a:extLst>
        </xdr:cNvPr>
        <xdr:cNvSpPr/>
      </xdr:nvSpPr>
      <xdr:spPr>
        <a:xfrm>
          <a:off x="15354299" y="37623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14</xdr:row>
      <xdr:rowOff>123825</xdr:rowOff>
    </xdr:from>
    <xdr:to>
      <xdr:col>13</xdr:col>
      <xdr:colOff>2790824</xdr:colOff>
      <xdr:row>15</xdr:row>
      <xdr:rowOff>104775</xdr:rowOff>
    </xdr:to>
    <xdr:sp macro="" textlink="">
      <xdr:nvSpPr>
        <xdr:cNvPr id="157" name="Arrow: Up 189">
          <a:extLst>
            <a:ext uri="{FF2B5EF4-FFF2-40B4-BE49-F238E27FC236}">
              <a16:creationId xmlns:a16="http://schemas.microsoft.com/office/drawing/2014/main" id="{FB4303AA-7B66-4C8F-95CC-5EB43240B071}"/>
            </a:ext>
          </a:extLst>
        </xdr:cNvPr>
        <xdr:cNvSpPr/>
      </xdr:nvSpPr>
      <xdr:spPr>
        <a:xfrm>
          <a:off x="15354299" y="3600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14</xdr:row>
      <xdr:rowOff>123825</xdr:rowOff>
    </xdr:from>
    <xdr:to>
      <xdr:col>13</xdr:col>
      <xdr:colOff>2790824</xdr:colOff>
      <xdr:row>15</xdr:row>
      <xdr:rowOff>104775</xdr:rowOff>
    </xdr:to>
    <xdr:sp macro="" textlink="">
      <xdr:nvSpPr>
        <xdr:cNvPr id="158" name="Arrow: Up 193">
          <a:extLst>
            <a:ext uri="{FF2B5EF4-FFF2-40B4-BE49-F238E27FC236}">
              <a16:creationId xmlns:a16="http://schemas.microsoft.com/office/drawing/2014/main" id="{AF26FFDA-144E-4729-A567-921BE9BB2A11}"/>
            </a:ext>
          </a:extLst>
        </xdr:cNvPr>
        <xdr:cNvSpPr/>
      </xdr:nvSpPr>
      <xdr:spPr>
        <a:xfrm>
          <a:off x="15354299" y="3600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15</xdr:row>
      <xdr:rowOff>123825</xdr:rowOff>
    </xdr:from>
    <xdr:to>
      <xdr:col>13</xdr:col>
      <xdr:colOff>2790824</xdr:colOff>
      <xdr:row>16</xdr:row>
      <xdr:rowOff>104775</xdr:rowOff>
    </xdr:to>
    <xdr:sp macro="" textlink="">
      <xdr:nvSpPr>
        <xdr:cNvPr id="159" name="Arrow: Up 199">
          <a:extLst>
            <a:ext uri="{FF2B5EF4-FFF2-40B4-BE49-F238E27FC236}">
              <a16:creationId xmlns:a16="http://schemas.microsoft.com/office/drawing/2014/main" id="{A1373249-ED39-4430-919B-ED5F444ED09A}"/>
            </a:ext>
          </a:extLst>
        </xdr:cNvPr>
        <xdr:cNvSpPr/>
      </xdr:nvSpPr>
      <xdr:spPr>
        <a:xfrm>
          <a:off x="15354299" y="37623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15</xdr:row>
      <xdr:rowOff>123825</xdr:rowOff>
    </xdr:from>
    <xdr:to>
      <xdr:col>13</xdr:col>
      <xdr:colOff>2790824</xdr:colOff>
      <xdr:row>16</xdr:row>
      <xdr:rowOff>104775</xdr:rowOff>
    </xdr:to>
    <xdr:sp macro="" textlink="">
      <xdr:nvSpPr>
        <xdr:cNvPr id="160" name="Arrow: Up 203">
          <a:extLst>
            <a:ext uri="{FF2B5EF4-FFF2-40B4-BE49-F238E27FC236}">
              <a16:creationId xmlns:a16="http://schemas.microsoft.com/office/drawing/2014/main" id="{9FEB6EC9-E773-4614-8DDA-64EB6CCCF5C0}"/>
            </a:ext>
          </a:extLst>
        </xdr:cNvPr>
        <xdr:cNvSpPr/>
      </xdr:nvSpPr>
      <xdr:spPr>
        <a:xfrm>
          <a:off x="15354299" y="37623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15</xdr:row>
      <xdr:rowOff>123825</xdr:rowOff>
    </xdr:from>
    <xdr:to>
      <xdr:col>13</xdr:col>
      <xdr:colOff>2790824</xdr:colOff>
      <xdr:row>16</xdr:row>
      <xdr:rowOff>104775</xdr:rowOff>
    </xdr:to>
    <xdr:sp macro="" textlink="">
      <xdr:nvSpPr>
        <xdr:cNvPr id="161" name="Arrow: Up 189">
          <a:extLst>
            <a:ext uri="{FF2B5EF4-FFF2-40B4-BE49-F238E27FC236}">
              <a16:creationId xmlns:a16="http://schemas.microsoft.com/office/drawing/2014/main" id="{8C965057-D180-4CE4-BBB1-5C10B1779A5D}"/>
            </a:ext>
          </a:extLst>
        </xdr:cNvPr>
        <xdr:cNvSpPr/>
      </xdr:nvSpPr>
      <xdr:spPr>
        <a:xfrm>
          <a:off x="15354299" y="37623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15</xdr:row>
      <xdr:rowOff>123825</xdr:rowOff>
    </xdr:from>
    <xdr:to>
      <xdr:col>13</xdr:col>
      <xdr:colOff>2790824</xdr:colOff>
      <xdr:row>16</xdr:row>
      <xdr:rowOff>104775</xdr:rowOff>
    </xdr:to>
    <xdr:sp macro="" textlink="">
      <xdr:nvSpPr>
        <xdr:cNvPr id="162" name="Arrow: Up 193">
          <a:extLst>
            <a:ext uri="{FF2B5EF4-FFF2-40B4-BE49-F238E27FC236}">
              <a16:creationId xmlns:a16="http://schemas.microsoft.com/office/drawing/2014/main" id="{4E1BF6A3-69CF-4535-8170-51BFC8652511}"/>
            </a:ext>
          </a:extLst>
        </xdr:cNvPr>
        <xdr:cNvSpPr/>
      </xdr:nvSpPr>
      <xdr:spPr>
        <a:xfrm>
          <a:off x="15354299" y="37623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15</xdr:row>
      <xdr:rowOff>123825</xdr:rowOff>
    </xdr:from>
    <xdr:to>
      <xdr:col>13</xdr:col>
      <xdr:colOff>2790824</xdr:colOff>
      <xdr:row>16</xdr:row>
      <xdr:rowOff>104775</xdr:rowOff>
    </xdr:to>
    <xdr:sp macro="" textlink="">
      <xdr:nvSpPr>
        <xdr:cNvPr id="163" name="Arrow: Up 303">
          <a:extLst>
            <a:ext uri="{FF2B5EF4-FFF2-40B4-BE49-F238E27FC236}">
              <a16:creationId xmlns:a16="http://schemas.microsoft.com/office/drawing/2014/main" id="{3ABA3E2C-97F0-4268-A1C9-810A66AA292B}"/>
            </a:ext>
          </a:extLst>
        </xdr:cNvPr>
        <xdr:cNvSpPr/>
      </xdr:nvSpPr>
      <xdr:spPr>
        <a:xfrm>
          <a:off x="15354299" y="37623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15</xdr:row>
      <xdr:rowOff>123825</xdr:rowOff>
    </xdr:from>
    <xdr:to>
      <xdr:col>13</xdr:col>
      <xdr:colOff>2790824</xdr:colOff>
      <xdr:row>16</xdr:row>
      <xdr:rowOff>104775</xdr:rowOff>
    </xdr:to>
    <xdr:sp macro="" textlink="">
      <xdr:nvSpPr>
        <xdr:cNvPr id="164" name="Arrow: Up 189">
          <a:extLst>
            <a:ext uri="{FF2B5EF4-FFF2-40B4-BE49-F238E27FC236}">
              <a16:creationId xmlns:a16="http://schemas.microsoft.com/office/drawing/2014/main" id="{58E56E5A-D541-4B01-BB65-3F647003B3E2}"/>
            </a:ext>
          </a:extLst>
        </xdr:cNvPr>
        <xdr:cNvSpPr/>
      </xdr:nvSpPr>
      <xdr:spPr>
        <a:xfrm>
          <a:off x="15354299" y="37623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15</xdr:row>
      <xdr:rowOff>123825</xdr:rowOff>
    </xdr:from>
    <xdr:to>
      <xdr:col>13</xdr:col>
      <xdr:colOff>2790824</xdr:colOff>
      <xdr:row>16</xdr:row>
      <xdr:rowOff>104775</xdr:rowOff>
    </xdr:to>
    <xdr:sp macro="" textlink="">
      <xdr:nvSpPr>
        <xdr:cNvPr id="165" name="Arrow: Up 193">
          <a:extLst>
            <a:ext uri="{FF2B5EF4-FFF2-40B4-BE49-F238E27FC236}">
              <a16:creationId xmlns:a16="http://schemas.microsoft.com/office/drawing/2014/main" id="{20B45F20-338E-41FC-BE90-14C7FEDA9718}"/>
            </a:ext>
          </a:extLst>
        </xdr:cNvPr>
        <xdr:cNvSpPr/>
      </xdr:nvSpPr>
      <xdr:spPr>
        <a:xfrm>
          <a:off x="15354299" y="37623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15</xdr:row>
      <xdr:rowOff>123825</xdr:rowOff>
    </xdr:from>
    <xdr:to>
      <xdr:col>13</xdr:col>
      <xdr:colOff>2790824</xdr:colOff>
      <xdr:row>16</xdr:row>
      <xdr:rowOff>104775</xdr:rowOff>
    </xdr:to>
    <xdr:sp macro="" textlink="">
      <xdr:nvSpPr>
        <xdr:cNvPr id="166" name="Arrow: Up 303">
          <a:extLst>
            <a:ext uri="{FF2B5EF4-FFF2-40B4-BE49-F238E27FC236}">
              <a16:creationId xmlns:a16="http://schemas.microsoft.com/office/drawing/2014/main" id="{BDEE3910-6924-4798-A4AA-A745AE921D6B}"/>
            </a:ext>
          </a:extLst>
        </xdr:cNvPr>
        <xdr:cNvSpPr/>
      </xdr:nvSpPr>
      <xdr:spPr>
        <a:xfrm>
          <a:off x="15354299" y="37623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15</xdr:row>
      <xdr:rowOff>123825</xdr:rowOff>
    </xdr:from>
    <xdr:to>
      <xdr:col>13</xdr:col>
      <xdr:colOff>2790824</xdr:colOff>
      <xdr:row>16</xdr:row>
      <xdr:rowOff>104775</xdr:rowOff>
    </xdr:to>
    <xdr:sp macro="" textlink="">
      <xdr:nvSpPr>
        <xdr:cNvPr id="167" name="Arrow: Up 189">
          <a:extLst>
            <a:ext uri="{FF2B5EF4-FFF2-40B4-BE49-F238E27FC236}">
              <a16:creationId xmlns:a16="http://schemas.microsoft.com/office/drawing/2014/main" id="{4F806C83-3561-4865-8FE0-3ECEAA73AAC8}"/>
            </a:ext>
          </a:extLst>
        </xdr:cNvPr>
        <xdr:cNvSpPr/>
      </xdr:nvSpPr>
      <xdr:spPr>
        <a:xfrm>
          <a:off x="15354299" y="37623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15</xdr:row>
      <xdr:rowOff>123825</xdr:rowOff>
    </xdr:from>
    <xdr:to>
      <xdr:col>13</xdr:col>
      <xdr:colOff>2790824</xdr:colOff>
      <xdr:row>16</xdr:row>
      <xdr:rowOff>104775</xdr:rowOff>
    </xdr:to>
    <xdr:sp macro="" textlink="">
      <xdr:nvSpPr>
        <xdr:cNvPr id="168" name="Arrow: Up 193">
          <a:extLst>
            <a:ext uri="{FF2B5EF4-FFF2-40B4-BE49-F238E27FC236}">
              <a16:creationId xmlns:a16="http://schemas.microsoft.com/office/drawing/2014/main" id="{1670B9D0-86F4-4CFA-9758-6673DBBFE54B}"/>
            </a:ext>
          </a:extLst>
        </xdr:cNvPr>
        <xdr:cNvSpPr/>
      </xdr:nvSpPr>
      <xdr:spPr>
        <a:xfrm>
          <a:off x="15354299" y="37623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16</xdr:row>
      <xdr:rowOff>123825</xdr:rowOff>
    </xdr:from>
    <xdr:to>
      <xdr:col>13</xdr:col>
      <xdr:colOff>2790824</xdr:colOff>
      <xdr:row>17</xdr:row>
      <xdr:rowOff>104775</xdr:rowOff>
    </xdr:to>
    <xdr:sp macro="" textlink="">
      <xdr:nvSpPr>
        <xdr:cNvPr id="169" name="Arrow: Up 6">
          <a:extLst>
            <a:ext uri="{FF2B5EF4-FFF2-40B4-BE49-F238E27FC236}">
              <a16:creationId xmlns:a16="http://schemas.microsoft.com/office/drawing/2014/main" id="{FC2341C9-3C33-4D35-96E4-73C68C0A5367}"/>
            </a:ext>
          </a:extLst>
        </xdr:cNvPr>
        <xdr:cNvSpPr/>
      </xdr:nvSpPr>
      <xdr:spPr>
        <a:xfrm>
          <a:off x="15354299" y="39243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15</xdr:row>
      <xdr:rowOff>123825</xdr:rowOff>
    </xdr:from>
    <xdr:to>
      <xdr:col>13</xdr:col>
      <xdr:colOff>2790824</xdr:colOff>
      <xdr:row>16</xdr:row>
      <xdr:rowOff>104775</xdr:rowOff>
    </xdr:to>
    <xdr:sp macro="" textlink="">
      <xdr:nvSpPr>
        <xdr:cNvPr id="170" name="Arrow: Up 303">
          <a:extLst>
            <a:ext uri="{FF2B5EF4-FFF2-40B4-BE49-F238E27FC236}">
              <a16:creationId xmlns:a16="http://schemas.microsoft.com/office/drawing/2014/main" id="{60A3CBA6-B4E2-4CC8-B96A-14A38638B521}"/>
            </a:ext>
          </a:extLst>
        </xdr:cNvPr>
        <xdr:cNvSpPr/>
      </xdr:nvSpPr>
      <xdr:spPr>
        <a:xfrm>
          <a:off x="15354299" y="37623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16</xdr:row>
      <xdr:rowOff>123825</xdr:rowOff>
    </xdr:from>
    <xdr:to>
      <xdr:col>13</xdr:col>
      <xdr:colOff>2790824</xdr:colOff>
      <xdr:row>17</xdr:row>
      <xdr:rowOff>104775</xdr:rowOff>
    </xdr:to>
    <xdr:sp macro="" textlink="">
      <xdr:nvSpPr>
        <xdr:cNvPr id="171" name="Arrow: Up 309">
          <a:extLst>
            <a:ext uri="{FF2B5EF4-FFF2-40B4-BE49-F238E27FC236}">
              <a16:creationId xmlns:a16="http://schemas.microsoft.com/office/drawing/2014/main" id="{C81FEEC1-2AEF-4096-AA2A-709394B04CCE}"/>
            </a:ext>
          </a:extLst>
        </xdr:cNvPr>
        <xdr:cNvSpPr/>
      </xdr:nvSpPr>
      <xdr:spPr>
        <a:xfrm>
          <a:off x="15354299" y="39243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15</xdr:row>
      <xdr:rowOff>123825</xdr:rowOff>
    </xdr:from>
    <xdr:to>
      <xdr:col>13</xdr:col>
      <xdr:colOff>2790824</xdr:colOff>
      <xdr:row>16</xdr:row>
      <xdr:rowOff>104775</xdr:rowOff>
    </xdr:to>
    <xdr:sp macro="" textlink="">
      <xdr:nvSpPr>
        <xdr:cNvPr id="172" name="Arrow: Up 189">
          <a:extLst>
            <a:ext uri="{FF2B5EF4-FFF2-40B4-BE49-F238E27FC236}">
              <a16:creationId xmlns:a16="http://schemas.microsoft.com/office/drawing/2014/main" id="{46A4F423-24D3-49E2-850D-E719151BB07A}"/>
            </a:ext>
          </a:extLst>
        </xdr:cNvPr>
        <xdr:cNvSpPr/>
      </xdr:nvSpPr>
      <xdr:spPr>
        <a:xfrm>
          <a:off x="15354299" y="37623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15</xdr:row>
      <xdr:rowOff>123825</xdr:rowOff>
    </xdr:from>
    <xdr:to>
      <xdr:col>13</xdr:col>
      <xdr:colOff>2790824</xdr:colOff>
      <xdr:row>16</xdr:row>
      <xdr:rowOff>104775</xdr:rowOff>
    </xdr:to>
    <xdr:sp macro="" textlink="">
      <xdr:nvSpPr>
        <xdr:cNvPr id="173" name="Arrow: Up 193">
          <a:extLst>
            <a:ext uri="{FF2B5EF4-FFF2-40B4-BE49-F238E27FC236}">
              <a16:creationId xmlns:a16="http://schemas.microsoft.com/office/drawing/2014/main" id="{4AB417D4-FFE6-4417-AF14-4BA77D78D579}"/>
            </a:ext>
          </a:extLst>
        </xdr:cNvPr>
        <xdr:cNvSpPr/>
      </xdr:nvSpPr>
      <xdr:spPr>
        <a:xfrm>
          <a:off x="15354299" y="37623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16</xdr:row>
      <xdr:rowOff>123825</xdr:rowOff>
    </xdr:from>
    <xdr:to>
      <xdr:col>13</xdr:col>
      <xdr:colOff>2790824</xdr:colOff>
      <xdr:row>17</xdr:row>
      <xdr:rowOff>104775</xdr:rowOff>
    </xdr:to>
    <xdr:sp macro="" textlink="">
      <xdr:nvSpPr>
        <xdr:cNvPr id="174" name="Arrow: Up 199">
          <a:extLst>
            <a:ext uri="{FF2B5EF4-FFF2-40B4-BE49-F238E27FC236}">
              <a16:creationId xmlns:a16="http://schemas.microsoft.com/office/drawing/2014/main" id="{B0D17920-376F-4805-B03B-779AB3F2E143}"/>
            </a:ext>
          </a:extLst>
        </xdr:cNvPr>
        <xdr:cNvSpPr/>
      </xdr:nvSpPr>
      <xdr:spPr>
        <a:xfrm>
          <a:off x="15354299" y="39243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16</xdr:row>
      <xdr:rowOff>123825</xdr:rowOff>
    </xdr:from>
    <xdr:to>
      <xdr:col>13</xdr:col>
      <xdr:colOff>2790824</xdr:colOff>
      <xdr:row>17</xdr:row>
      <xdr:rowOff>104775</xdr:rowOff>
    </xdr:to>
    <xdr:sp macro="" textlink="">
      <xdr:nvSpPr>
        <xdr:cNvPr id="175" name="Arrow: Up 203">
          <a:extLst>
            <a:ext uri="{FF2B5EF4-FFF2-40B4-BE49-F238E27FC236}">
              <a16:creationId xmlns:a16="http://schemas.microsoft.com/office/drawing/2014/main" id="{382CCD4E-FB10-4E47-80D4-33A4BF30A1B8}"/>
            </a:ext>
          </a:extLst>
        </xdr:cNvPr>
        <xdr:cNvSpPr/>
      </xdr:nvSpPr>
      <xdr:spPr>
        <a:xfrm>
          <a:off x="15354299" y="39243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16</xdr:row>
      <xdr:rowOff>123825</xdr:rowOff>
    </xdr:from>
    <xdr:to>
      <xdr:col>13</xdr:col>
      <xdr:colOff>2790824</xdr:colOff>
      <xdr:row>17</xdr:row>
      <xdr:rowOff>104775</xdr:rowOff>
    </xdr:to>
    <xdr:sp macro="" textlink="">
      <xdr:nvSpPr>
        <xdr:cNvPr id="176" name="Arrow: Up 189">
          <a:extLst>
            <a:ext uri="{FF2B5EF4-FFF2-40B4-BE49-F238E27FC236}">
              <a16:creationId xmlns:a16="http://schemas.microsoft.com/office/drawing/2014/main" id="{7DB3EE5E-D374-458F-834A-654F92D67104}"/>
            </a:ext>
          </a:extLst>
        </xdr:cNvPr>
        <xdr:cNvSpPr/>
      </xdr:nvSpPr>
      <xdr:spPr>
        <a:xfrm>
          <a:off x="15354299" y="39243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16</xdr:row>
      <xdr:rowOff>123825</xdr:rowOff>
    </xdr:from>
    <xdr:to>
      <xdr:col>13</xdr:col>
      <xdr:colOff>2790824</xdr:colOff>
      <xdr:row>17</xdr:row>
      <xdr:rowOff>104775</xdr:rowOff>
    </xdr:to>
    <xdr:sp macro="" textlink="">
      <xdr:nvSpPr>
        <xdr:cNvPr id="177" name="Arrow: Up 193">
          <a:extLst>
            <a:ext uri="{FF2B5EF4-FFF2-40B4-BE49-F238E27FC236}">
              <a16:creationId xmlns:a16="http://schemas.microsoft.com/office/drawing/2014/main" id="{FB0C04B0-F745-43D5-8B4F-4C46BCD6A02D}"/>
            </a:ext>
          </a:extLst>
        </xdr:cNvPr>
        <xdr:cNvSpPr/>
      </xdr:nvSpPr>
      <xdr:spPr>
        <a:xfrm>
          <a:off x="15354299" y="39243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16</xdr:row>
      <xdr:rowOff>123825</xdr:rowOff>
    </xdr:from>
    <xdr:to>
      <xdr:col>13</xdr:col>
      <xdr:colOff>2790824</xdr:colOff>
      <xdr:row>17</xdr:row>
      <xdr:rowOff>104775</xdr:rowOff>
    </xdr:to>
    <xdr:sp macro="" textlink="">
      <xdr:nvSpPr>
        <xdr:cNvPr id="178" name="Arrow: Up 303">
          <a:extLst>
            <a:ext uri="{FF2B5EF4-FFF2-40B4-BE49-F238E27FC236}">
              <a16:creationId xmlns:a16="http://schemas.microsoft.com/office/drawing/2014/main" id="{F1328AEA-A171-45B8-B03E-C5A71EDCE9ED}"/>
            </a:ext>
          </a:extLst>
        </xdr:cNvPr>
        <xdr:cNvSpPr/>
      </xdr:nvSpPr>
      <xdr:spPr>
        <a:xfrm>
          <a:off x="15354299" y="39243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16</xdr:row>
      <xdr:rowOff>123825</xdr:rowOff>
    </xdr:from>
    <xdr:to>
      <xdr:col>13</xdr:col>
      <xdr:colOff>2790824</xdr:colOff>
      <xdr:row>17</xdr:row>
      <xdr:rowOff>104775</xdr:rowOff>
    </xdr:to>
    <xdr:sp macro="" textlink="">
      <xdr:nvSpPr>
        <xdr:cNvPr id="179" name="Arrow: Up 189">
          <a:extLst>
            <a:ext uri="{FF2B5EF4-FFF2-40B4-BE49-F238E27FC236}">
              <a16:creationId xmlns:a16="http://schemas.microsoft.com/office/drawing/2014/main" id="{948786D6-31DC-4C1D-B036-FD60B5F20383}"/>
            </a:ext>
          </a:extLst>
        </xdr:cNvPr>
        <xdr:cNvSpPr/>
      </xdr:nvSpPr>
      <xdr:spPr>
        <a:xfrm>
          <a:off x="15354299" y="39243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16</xdr:row>
      <xdr:rowOff>123825</xdr:rowOff>
    </xdr:from>
    <xdr:to>
      <xdr:col>13</xdr:col>
      <xdr:colOff>2790824</xdr:colOff>
      <xdr:row>17</xdr:row>
      <xdr:rowOff>104775</xdr:rowOff>
    </xdr:to>
    <xdr:sp macro="" textlink="">
      <xdr:nvSpPr>
        <xdr:cNvPr id="180" name="Arrow: Up 193">
          <a:extLst>
            <a:ext uri="{FF2B5EF4-FFF2-40B4-BE49-F238E27FC236}">
              <a16:creationId xmlns:a16="http://schemas.microsoft.com/office/drawing/2014/main" id="{581DADFF-BB15-49A3-AFC4-979663129EE4}"/>
            </a:ext>
          </a:extLst>
        </xdr:cNvPr>
        <xdr:cNvSpPr/>
      </xdr:nvSpPr>
      <xdr:spPr>
        <a:xfrm>
          <a:off x="15354299" y="39243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16</xdr:row>
      <xdr:rowOff>123825</xdr:rowOff>
    </xdr:from>
    <xdr:to>
      <xdr:col>13</xdr:col>
      <xdr:colOff>2790824</xdr:colOff>
      <xdr:row>17</xdr:row>
      <xdr:rowOff>104775</xdr:rowOff>
    </xdr:to>
    <xdr:sp macro="" textlink="">
      <xdr:nvSpPr>
        <xdr:cNvPr id="181" name="Arrow: Up 303">
          <a:extLst>
            <a:ext uri="{FF2B5EF4-FFF2-40B4-BE49-F238E27FC236}">
              <a16:creationId xmlns:a16="http://schemas.microsoft.com/office/drawing/2014/main" id="{F4DA1540-C1A5-4C67-96DD-1D81395B3D36}"/>
            </a:ext>
          </a:extLst>
        </xdr:cNvPr>
        <xdr:cNvSpPr/>
      </xdr:nvSpPr>
      <xdr:spPr>
        <a:xfrm>
          <a:off x="15354299" y="39243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16</xdr:row>
      <xdr:rowOff>123825</xdr:rowOff>
    </xdr:from>
    <xdr:to>
      <xdr:col>13</xdr:col>
      <xdr:colOff>2790824</xdr:colOff>
      <xdr:row>17</xdr:row>
      <xdr:rowOff>104775</xdr:rowOff>
    </xdr:to>
    <xdr:sp macro="" textlink="">
      <xdr:nvSpPr>
        <xdr:cNvPr id="182" name="Arrow: Up 189">
          <a:extLst>
            <a:ext uri="{FF2B5EF4-FFF2-40B4-BE49-F238E27FC236}">
              <a16:creationId xmlns:a16="http://schemas.microsoft.com/office/drawing/2014/main" id="{77CAE9C9-EB27-4E41-9F41-EFE798F8CBF4}"/>
            </a:ext>
          </a:extLst>
        </xdr:cNvPr>
        <xdr:cNvSpPr/>
      </xdr:nvSpPr>
      <xdr:spPr>
        <a:xfrm>
          <a:off x="15354299" y="39243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16</xdr:row>
      <xdr:rowOff>123825</xdr:rowOff>
    </xdr:from>
    <xdr:to>
      <xdr:col>13</xdr:col>
      <xdr:colOff>2790824</xdr:colOff>
      <xdr:row>17</xdr:row>
      <xdr:rowOff>104775</xdr:rowOff>
    </xdr:to>
    <xdr:sp macro="" textlink="">
      <xdr:nvSpPr>
        <xdr:cNvPr id="183" name="Arrow: Up 193">
          <a:extLst>
            <a:ext uri="{FF2B5EF4-FFF2-40B4-BE49-F238E27FC236}">
              <a16:creationId xmlns:a16="http://schemas.microsoft.com/office/drawing/2014/main" id="{6D12F437-231A-4B84-AAED-98B62A63D17D}"/>
            </a:ext>
          </a:extLst>
        </xdr:cNvPr>
        <xdr:cNvSpPr/>
      </xdr:nvSpPr>
      <xdr:spPr>
        <a:xfrm>
          <a:off x="15354299" y="39243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17</xdr:row>
      <xdr:rowOff>123825</xdr:rowOff>
    </xdr:from>
    <xdr:to>
      <xdr:col>13</xdr:col>
      <xdr:colOff>2790824</xdr:colOff>
      <xdr:row>18</xdr:row>
      <xdr:rowOff>104775</xdr:rowOff>
    </xdr:to>
    <xdr:sp macro="" textlink="">
      <xdr:nvSpPr>
        <xdr:cNvPr id="184" name="Arrow: Up 6">
          <a:extLst>
            <a:ext uri="{FF2B5EF4-FFF2-40B4-BE49-F238E27FC236}">
              <a16:creationId xmlns:a16="http://schemas.microsoft.com/office/drawing/2014/main" id="{C26ED8A8-F84A-42CE-8F76-97FAA1F9E6CB}"/>
            </a:ext>
          </a:extLst>
        </xdr:cNvPr>
        <xdr:cNvSpPr/>
      </xdr:nvSpPr>
      <xdr:spPr>
        <a:xfrm>
          <a:off x="15354299" y="40862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16</xdr:row>
      <xdr:rowOff>123825</xdr:rowOff>
    </xdr:from>
    <xdr:to>
      <xdr:col>13</xdr:col>
      <xdr:colOff>2790824</xdr:colOff>
      <xdr:row>17</xdr:row>
      <xdr:rowOff>104775</xdr:rowOff>
    </xdr:to>
    <xdr:sp macro="" textlink="">
      <xdr:nvSpPr>
        <xdr:cNvPr id="185" name="Arrow: Up 303">
          <a:extLst>
            <a:ext uri="{FF2B5EF4-FFF2-40B4-BE49-F238E27FC236}">
              <a16:creationId xmlns:a16="http://schemas.microsoft.com/office/drawing/2014/main" id="{36E934A3-AB36-4159-BB3C-E5669E107B57}"/>
            </a:ext>
          </a:extLst>
        </xdr:cNvPr>
        <xdr:cNvSpPr/>
      </xdr:nvSpPr>
      <xdr:spPr>
        <a:xfrm>
          <a:off x="15354299" y="39243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17</xdr:row>
      <xdr:rowOff>123825</xdr:rowOff>
    </xdr:from>
    <xdr:to>
      <xdr:col>13</xdr:col>
      <xdr:colOff>2790824</xdr:colOff>
      <xdr:row>18</xdr:row>
      <xdr:rowOff>104775</xdr:rowOff>
    </xdr:to>
    <xdr:sp macro="" textlink="">
      <xdr:nvSpPr>
        <xdr:cNvPr id="186" name="Arrow: Up 309">
          <a:extLst>
            <a:ext uri="{FF2B5EF4-FFF2-40B4-BE49-F238E27FC236}">
              <a16:creationId xmlns:a16="http://schemas.microsoft.com/office/drawing/2014/main" id="{5018CCED-6CB8-42DC-9291-FE5EF69B0E3A}"/>
            </a:ext>
          </a:extLst>
        </xdr:cNvPr>
        <xdr:cNvSpPr/>
      </xdr:nvSpPr>
      <xdr:spPr>
        <a:xfrm>
          <a:off x="15354299" y="40862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16</xdr:row>
      <xdr:rowOff>123825</xdr:rowOff>
    </xdr:from>
    <xdr:to>
      <xdr:col>13</xdr:col>
      <xdr:colOff>2790824</xdr:colOff>
      <xdr:row>17</xdr:row>
      <xdr:rowOff>104775</xdr:rowOff>
    </xdr:to>
    <xdr:sp macro="" textlink="">
      <xdr:nvSpPr>
        <xdr:cNvPr id="187" name="Arrow: Up 189">
          <a:extLst>
            <a:ext uri="{FF2B5EF4-FFF2-40B4-BE49-F238E27FC236}">
              <a16:creationId xmlns:a16="http://schemas.microsoft.com/office/drawing/2014/main" id="{16D188D0-4D2A-4212-B93D-935F9D87618D}"/>
            </a:ext>
          </a:extLst>
        </xdr:cNvPr>
        <xdr:cNvSpPr/>
      </xdr:nvSpPr>
      <xdr:spPr>
        <a:xfrm>
          <a:off x="15354299" y="39243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16</xdr:row>
      <xdr:rowOff>123825</xdr:rowOff>
    </xdr:from>
    <xdr:to>
      <xdr:col>13</xdr:col>
      <xdr:colOff>2790824</xdr:colOff>
      <xdr:row>17</xdr:row>
      <xdr:rowOff>104775</xdr:rowOff>
    </xdr:to>
    <xdr:sp macro="" textlink="">
      <xdr:nvSpPr>
        <xdr:cNvPr id="188" name="Arrow: Up 193">
          <a:extLst>
            <a:ext uri="{FF2B5EF4-FFF2-40B4-BE49-F238E27FC236}">
              <a16:creationId xmlns:a16="http://schemas.microsoft.com/office/drawing/2014/main" id="{AAAE3721-5733-4F78-BE88-B8BB26E55F4A}"/>
            </a:ext>
          </a:extLst>
        </xdr:cNvPr>
        <xdr:cNvSpPr/>
      </xdr:nvSpPr>
      <xdr:spPr>
        <a:xfrm>
          <a:off x="15354299" y="39243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17</xdr:row>
      <xdr:rowOff>123825</xdr:rowOff>
    </xdr:from>
    <xdr:to>
      <xdr:col>13</xdr:col>
      <xdr:colOff>2790824</xdr:colOff>
      <xdr:row>18</xdr:row>
      <xdr:rowOff>104775</xdr:rowOff>
    </xdr:to>
    <xdr:sp macro="" textlink="">
      <xdr:nvSpPr>
        <xdr:cNvPr id="189" name="Arrow: Up 199">
          <a:extLst>
            <a:ext uri="{FF2B5EF4-FFF2-40B4-BE49-F238E27FC236}">
              <a16:creationId xmlns:a16="http://schemas.microsoft.com/office/drawing/2014/main" id="{3846AED5-7DD1-4F76-A442-76A785B9DAEE}"/>
            </a:ext>
          </a:extLst>
        </xdr:cNvPr>
        <xdr:cNvSpPr/>
      </xdr:nvSpPr>
      <xdr:spPr>
        <a:xfrm>
          <a:off x="15354299" y="40862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17</xdr:row>
      <xdr:rowOff>123825</xdr:rowOff>
    </xdr:from>
    <xdr:to>
      <xdr:col>13</xdr:col>
      <xdr:colOff>2790824</xdr:colOff>
      <xdr:row>18</xdr:row>
      <xdr:rowOff>104775</xdr:rowOff>
    </xdr:to>
    <xdr:sp macro="" textlink="">
      <xdr:nvSpPr>
        <xdr:cNvPr id="190" name="Arrow: Up 203">
          <a:extLst>
            <a:ext uri="{FF2B5EF4-FFF2-40B4-BE49-F238E27FC236}">
              <a16:creationId xmlns:a16="http://schemas.microsoft.com/office/drawing/2014/main" id="{52FBB0F6-FD78-4BBE-AF19-75339FF06D86}"/>
            </a:ext>
          </a:extLst>
        </xdr:cNvPr>
        <xdr:cNvSpPr/>
      </xdr:nvSpPr>
      <xdr:spPr>
        <a:xfrm>
          <a:off x="15354299" y="40862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17</xdr:row>
      <xdr:rowOff>123825</xdr:rowOff>
    </xdr:from>
    <xdr:to>
      <xdr:col>13</xdr:col>
      <xdr:colOff>2790824</xdr:colOff>
      <xdr:row>18</xdr:row>
      <xdr:rowOff>104775</xdr:rowOff>
    </xdr:to>
    <xdr:sp macro="" textlink="">
      <xdr:nvSpPr>
        <xdr:cNvPr id="191" name="Arrow: Up 189">
          <a:extLst>
            <a:ext uri="{FF2B5EF4-FFF2-40B4-BE49-F238E27FC236}">
              <a16:creationId xmlns:a16="http://schemas.microsoft.com/office/drawing/2014/main" id="{75EBF039-05BC-4BB4-A55E-39077DDE35BA}"/>
            </a:ext>
          </a:extLst>
        </xdr:cNvPr>
        <xdr:cNvSpPr/>
      </xdr:nvSpPr>
      <xdr:spPr>
        <a:xfrm>
          <a:off x="15354299" y="40862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17</xdr:row>
      <xdr:rowOff>123825</xdr:rowOff>
    </xdr:from>
    <xdr:to>
      <xdr:col>13</xdr:col>
      <xdr:colOff>2790824</xdr:colOff>
      <xdr:row>18</xdr:row>
      <xdr:rowOff>104775</xdr:rowOff>
    </xdr:to>
    <xdr:sp macro="" textlink="">
      <xdr:nvSpPr>
        <xdr:cNvPr id="192" name="Arrow: Up 193">
          <a:extLst>
            <a:ext uri="{FF2B5EF4-FFF2-40B4-BE49-F238E27FC236}">
              <a16:creationId xmlns:a16="http://schemas.microsoft.com/office/drawing/2014/main" id="{C2F81C02-9ECD-40C7-9004-92FA6EA5E139}"/>
            </a:ext>
          </a:extLst>
        </xdr:cNvPr>
        <xdr:cNvSpPr/>
      </xdr:nvSpPr>
      <xdr:spPr>
        <a:xfrm>
          <a:off x="15354299" y="40862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17</xdr:row>
      <xdr:rowOff>123825</xdr:rowOff>
    </xdr:from>
    <xdr:to>
      <xdr:col>13</xdr:col>
      <xdr:colOff>2790824</xdr:colOff>
      <xdr:row>18</xdr:row>
      <xdr:rowOff>104775</xdr:rowOff>
    </xdr:to>
    <xdr:sp macro="" textlink="">
      <xdr:nvSpPr>
        <xdr:cNvPr id="193" name="Arrow: Up 303">
          <a:extLst>
            <a:ext uri="{FF2B5EF4-FFF2-40B4-BE49-F238E27FC236}">
              <a16:creationId xmlns:a16="http://schemas.microsoft.com/office/drawing/2014/main" id="{4B2FA76B-5543-49D5-87B2-A46433BF6D8E}"/>
            </a:ext>
          </a:extLst>
        </xdr:cNvPr>
        <xdr:cNvSpPr/>
      </xdr:nvSpPr>
      <xdr:spPr>
        <a:xfrm>
          <a:off x="15354299" y="40862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17</xdr:row>
      <xdr:rowOff>123825</xdr:rowOff>
    </xdr:from>
    <xdr:to>
      <xdr:col>13</xdr:col>
      <xdr:colOff>2790824</xdr:colOff>
      <xdr:row>18</xdr:row>
      <xdr:rowOff>104775</xdr:rowOff>
    </xdr:to>
    <xdr:sp macro="" textlink="">
      <xdr:nvSpPr>
        <xdr:cNvPr id="194" name="Arrow: Up 189">
          <a:extLst>
            <a:ext uri="{FF2B5EF4-FFF2-40B4-BE49-F238E27FC236}">
              <a16:creationId xmlns:a16="http://schemas.microsoft.com/office/drawing/2014/main" id="{BDAD7880-BB44-4959-BA3C-83535633DC53}"/>
            </a:ext>
          </a:extLst>
        </xdr:cNvPr>
        <xdr:cNvSpPr/>
      </xdr:nvSpPr>
      <xdr:spPr>
        <a:xfrm>
          <a:off x="15354299" y="40862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17</xdr:row>
      <xdr:rowOff>123825</xdr:rowOff>
    </xdr:from>
    <xdr:to>
      <xdr:col>13</xdr:col>
      <xdr:colOff>2790824</xdr:colOff>
      <xdr:row>18</xdr:row>
      <xdr:rowOff>104775</xdr:rowOff>
    </xdr:to>
    <xdr:sp macro="" textlink="">
      <xdr:nvSpPr>
        <xdr:cNvPr id="195" name="Arrow: Up 193">
          <a:extLst>
            <a:ext uri="{FF2B5EF4-FFF2-40B4-BE49-F238E27FC236}">
              <a16:creationId xmlns:a16="http://schemas.microsoft.com/office/drawing/2014/main" id="{2A0358C0-D72E-40AA-AE72-C0A7CCE133E5}"/>
            </a:ext>
          </a:extLst>
        </xdr:cNvPr>
        <xdr:cNvSpPr/>
      </xdr:nvSpPr>
      <xdr:spPr>
        <a:xfrm>
          <a:off x="15354299" y="40862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17</xdr:row>
      <xdr:rowOff>123825</xdr:rowOff>
    </xdr:from>
    <xdr:to>
      <xdr:col>13</xdr:col>
      <xdr:colOff>2790824</xdr:colOff>
      <xdr:row>18</xdr:row>
      <xdr:rowOff>104775</xdr:rowOff>
    </xdr:to>
    <xdr:sp macro="" textlink="">
      <xdr:nvSpPr>
        <xdr:cNvPr id="196" name="Arrow: Up 303">
          <a:extLst>
            <a:ext uri="{FF2B5EF4-FFF2-40B4-BE49-F238E27FC236}">
              <a16:creationId xmlns:a16="http://schemas.microsoft.com/office/drawing/2014/main" id="{7A2BD346-D1EE-40E1-AA52-CDC0B87BB38E}"/>
            </a:ext>
          </a:extLst>
        </xdr:cNvPr>
        <xdr:cNvSpPr/>
      </xdr:nvSpPr>
      <xdr:spPr>
        <a:xfrm>
          <a:off x="15354299" y="40862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17</xdr:row>
      <xdr:rowOff>123825</xdr:rowOff>
    </xdr:from>
    <xdr:to>
      <xdr:col>13</xdr:col>
      <xdr:colOff>2790824</xdr:colOff>
      <xdr:row>18</xdr:row>
      <xdr:rowOff>104775</xdr:rowOff>
    </xdr:to>
    <xdr:sp macro="" textlink="">
      <xdr:nvSpPr>
        <xdr:cNvPr id="197" name="Arrow: Up 189">
          <a:extLst>
            <a:ext uri="{FF2B5EF4-FFF2-40B4-BE49-F238E27FC236}">
              <a16:creationId xmlns:a16="http://schemas.microsoft.com/office/drawing/2014/main" id="{8A948974-2DE8-44A4-AFB2-928334A1DF85}"/>
            </a:ext>
          </a:extLst>
        </xdr:cNvPr>
        <xdr:cNvSpPr/>
      </xdr:nvSpPr>
      <xdr:spPr>
        <a:xfrm>
          <a:off x="15354299" y="40862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17</xdr:row>
      <xdr:rowOff>123825</xdr:rowOff>
    </xdr:from>
    <xdr:to>
      <xdr:col>13</xdr:col>
      <xdr:colOff>2790824</xdr:colOff>
      <xdr:row>18</xdr:row>
      <xdr:rowOff>104775</xdr:rowOff>
    </xdr:to>
    <xdr:sp macro="" textlink="">
      <xdr:nvSpPr>
        <xdr:cNvPr id="198" name="Arrow: Up 193">
          <a:extLst>
            <a:ext uri="{FF2B5EF4-FFF2-40B4-BE49-F238E27FC236}">
              <a16:creationId xmlns:a16="http://schemas.microsoft.com/office/drawing/2014/main" id="{B32FFC65-59D4-49C2-AFAA-2041FD0F0AE3}"/>
            </a:ext>
          </a:extLst>
        </xdr:cNvPr>
        <xdr:cNvSpPr/>
      </xdr:nvSpPr>
      <xdr:spPr>
        <a:xfrm>
          <a:off x="15354299" y="40862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18</xdr:row>
      <xdr:rowOff>123825</xdr:rowOff>
    </xdr:from>
    <xdr:to>
      <xdr:col>13</xdr:col>
      <xdr:colOff>2790824</xdr:colOff>
      <xdr:row>19</xdr:row>
      <xdr:rowOff>104775</xdr:rowOff>
    </xdr:to>
    <xdr:sp macro="" textlink="">
      <xdr:nvSpPr>
        <xdr:cNvPr id="199" name="Arrow: Up 6">
          <a:extLst>
            <a:ext uri="{FF2B5EF4-FFF2-40B4-BE49-F238E27FC236}">
              <a16:creationId xmlns:a16="http://schemas.microsoft.com/office/drawing/2014/main" id="{A5F3C6A8-1137-413E-91AC-7A8F0A286FF6}"/>
            </a:ext>
          </a:extLst>
        </xdr:cNvPr>
        <xdr:cNvSpPr/>
      </xdr:nvSpPr>
      <xdr:spPr>
        <a:xfrm>
          <a:off x="15354299" y="42481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17</xdr:row>
      <xdr:rowOff>123825</xdr:rowOff>
    </xdr:from>
    <xdr:to>
      <xdr:col>13</xdr:col>
      <xdr:colOff>2790824</xdr:colOff>
      <xdr:row>18</xdr:row>
      <xdr:rowOff>104775</xdr:rowOff>
    </xdr:to>
    <xdr:sp macro="" textlink="">
      <xdr:nvSpPr>
        <xdr:cNvPr id="200" name="Arrow: Up 303">
          <a:extLst>
            <a:ext uri="{FF2B5EF4-FFF2-40B4-BE49-F238E27FC236}">
              <a16:creationId xmlns:a16="http://schemas.microsoft.com/office/drawing/2014/main" id="{5CC32AEA-B499-481D-B6E9-87504CD93491}"/>
            </a:ext>
          </a:extLst>
        </xdr:cNvPr>
        <xdr:cNvSpPr/>
      </xdr:nvSpPr>
      <xdr:spPr>
        <a:xfrm>
          <a:off x="15354299" y="40862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18</xdr:row>
      <xdr:rowOff>123825</xdr:rowOff>
    </xdr:from>
    <xdr:to>
      <xdr:col>13</xdr:col>
      <xdr:colOff>2790824</xdr:colOff>
      <xdr:row>19</xdr:row>
      <xdr:rowOff>104775</xdr:rowOff>
    </xdr:to>
    <xdr:sp macro="" textlink="">
      <xdr:nvSpPr>
        <xdr:cNvPr id="201" name="Arrow: Up 309">
          <a:extLst>
            <a:ext uri="{FF2B5EF4-FFF2-40B4-BE49-F238E27FC236}">
              <a16:creationId xmlns:a16="http://schemas.microsoft.com/office/drawing/2014/main" id="{D797495F-F6EE-4721-8998-6C3DE3E05EE1}"/>
            </a:ext>
          </a:extLst>
        </xdr:cNvPr>
        <xdr:cNvSpPr/>
      </xdr:nvSpPr>
      <xdr:spPr>
        <a:xfrm>
          <a:off x="15354299" y="42481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17</xdr:row>
      <xdr:rowOff>123825</xdr:rowOff>
    </xdr:from>
    <xdr:to>
      <xdr:col>13</xdr:col>
      <xdr:colOff>2790824</xdr:colOff>
      <xdr:row>18</xdr:row>
      <xdr:rowOff>104775</xdr:rowOff>
    </xdr:to>
    <xdr:sp macro="" textlink="">
      <xdr:nvSpPr>
        <xdr:cNvPr id="202" name="Arrow: Up 189">
          <a:extLst>
            <a:ext uri="{FF2B5EF4-FFF2-40B4-BE49-F238E27FC236}">
              <a16:creationId xmlns:a16="http://schemas.microsoft.com/office/drawing/2014/main" id="{472487B1-A3E7-4692-965B-7EA618C8992F}"/>
            </a:ext>
          </a:extLst>
        </xdr:cNvPr>
        <xdr:cNvSpPr/>
      </xdr:nvSpPr>
      <xdr:spPr>
        <a:xfrm>
          <a:off x="15354299" y="40862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17</xdr:row>
      <xdr:rowOff>123825</xdr:rowOff>
    </xdr:from>
    <xdr:to>
      <xdr:col>13</xdr:col>
      <xdr:colOff>2790824</xdr:colOff>
      <xdr:row>18</xdr:row>
      <xdr:rowOff>104775</xdr:rowOff>
    </xdr:to>
    <xdr:sp macro="" textlink="">
      <xdr:nvSpPr>
        <xdr:cNvPr id="203" name="Arrow: Up 193">
          <a:extLst>
            <a:ext uri="{FF2B5EF4-FFF2-40B4-BE49-F238E27FC236}">
              <a16:creationId xmlns:a16="http://schemas.microsoft.com/office/drawing/2014/main" id="{AC08ED67-B608-4B4D-9D5D-457B1B1F4E8D}"/>
            </a:ext>
          </a:extLst>
        </xdr:cNvPr>
        <xdr:cNvSpPr/>
      </xdr:nvSpPr>
      <xdr:spPr>
        <a:xfrm>
          <a:off x="15354299" y="40862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18</xdr:row>
      <xdr:rowOff>123825</xdr:rowOff>
    </xdr:from>
    <xdr:to>
      <xdr:col>13</xdr:col>
      <xdr:colOff>2790824</xdr:colOff>
      <xdr:row>19</xdr:row>
      <xdr:rowOff>104775</xdr:rowOff>
    </xdr:to>
    <xdr:sp macro="" textlink="">
      <xdr:nvSpPr>
        <xdr:cNvPr id="204" name="Arrow: Up 199">
          <a:extLst>
            <a:ext uri="{FF2B5EF4-FFF2-40B4-BE49-F238E27FC236}">
              <a16:creationId xmlns:a16="http://schemas.microsoft.com/office/drawing/2014/main" id="{A5252207-184D-47B5-8877-1A067791EC7E}"/>
            </a:ext>
          </a:extLst>
        </xdr:cNvPr>
        <xdr:cNvSpPr/>
      </xdr:nvSpPr>
      <xdr:spPr>
        <a:xfrm>
          <a:off x="15354299" y="42481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18</xdr:row>
      <xdr:rowOff>123825</xdr:rowOff>
    </xdr:from>
    <xdr:to>
      <xdr:col>13</xdr:col>
      <xdr:colOff>2790824</xdr:colOff>
      <xdr:row>19</xdr:row>
      <xdr:rowOff>104775</xdr:rowOff>
    </xdr:to>
    <xdr:sp macro="" textlink="">
      <xdr:nvSpPr>
        <xdr:cNvPr id="205" name="Arrow: Up 203">
          <a:extLst>
            <a:ext uri="{FF2B5EF4-FFF2-40B4-BE49-F238E27FC236}">
              <a16:creationId xmlns:a16="http://schemas.microsoft.com/office/drawing/2014/main" id="{3216F42D-3768-473C-9810-A04ACBC5B0A1}"/>
            </a:ext>
          </a:extLst>
        </xdr:cNvPr>
        <xdr:cNvSpPr/>
      </xdr:nvSpPr>
      <xdr:spPr>
        <a:xfrm>
          <a:off x="15354299" y="42481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18</xdr:row>
      <xdr:rowOff>123825</xdr:rowOff>
    </xdr:from>
    <xdr:to>
      <xdr:col>13</xdr:col>
      <xdr:colOff>2790824</xdr:colOff>
      <xdr:row>19</xdr:row>
      <xdr:rowOff>104775</xdr:rowOff>
    </xdr:to>
    <xdr:sp macro="" textlink="">
      <xdr:nvSpPr>
        <xdr:cNvPr id="206" name="Arrow: Up 189">
          <a:extLst>
            <a:ext uri="{FF2B5EF4-FFF2-40B4-BE49-F238E27FC236}">
              <a16:creationId xmlns:a16="http://schemas.microsoft.com/office/drawing/2014/main" id="{5F50FA5B-7896-4F71-9040-917DBC899A51}"/>
            </a:ext>
          </a:extLst>
        </xdr:cNvPr>
        <xdr:cNvSpPr/>
      </xdr:nvSpPr>
      <xdr:spPr>
        <a:xfrm>
          <a:off x="15354299" y="42481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18</xdr:row>
      <xdr:rowOff>123825</xdr:rowOff>
    </xdr:from>
    <xdr:to>
      <xdr:col>13</xdr:col>
      <xdr:colOff>2790824</xdr:colOff>
      <xdr:row>19</xdr:row>
      <xdr:rowOff>104775</xdr:rowOff>
    </xdr:to>
    <xdr:sp macro="" textlink="">
      <xdr:nvSpPr>
        <xdr:cNvPr id="207" name="Arrow: Up 193">
          <a:extLst>
            <a:ext uri="{FF2B5EF4-FFF2-40B4-BE49-F238E27FC236}">
              <a16:creationId xmlns:a16="http://schemas.microsoft.com/office/drawing/2014/main" id="{00EA46E5-C5E4-4AC5-B4C7-9D57D27B3438}"/>
            </a:ext>
          </a:extLst>
        </xdr:cNvPr>
        <xdr:cNvSpPr/>
      </xdr:nvSpPr>
      <xdr:spPr>
        <a:xfrm>
          <a:off x="15354299" y="42481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18</xdr:row>
      <xdr:rowOff>123825</xdr:rowOff>
    </xdr:from>
    <xdr:to>
      <xdr:col>13</xdr:col>
      <xdr:colOff>2790824</xdr:colOff>
      <xdr:row>19</xdr:row>
      <xdr:rowOff>104775</xdr:rowOff>
    </xdr:to>
    <xdr:sp macro="" textlink="">
      <xdr:nvSpPr>
        <xdr:cNvPr id="208" name="Arrow: Up 303">
          <a:extLst>
            <a:ext uri="{FF2B5EF4-FFF2-40B4-BE49-F238E27FC236}">
              <a16:creationId xmlns:a16="http://schemas.microsoft.com/office/drawing/2014/main" id="{F7A50614-1965-4D0F-BC54-B4C83EFA5056}"/>
            </a:ext>
          </a:extLst>
        </xdr:cNvPr>
        <xdr:cNvSpPr/>
      </xdr:nvSpPr>
      <xdr:spPr>
        <a:xfrm>
          <a:off x="15354299" y="42481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18</xdr:row>
      <xdr:rowOff>123825</xdr:rowOff>
    </xdr:from>
    <xdr:to>
      <xdr:col>13</xdr:col>
      <xdr:colOff>2790824</xdr:colOff>
      <xdr:row>19</xdr:row>
      <xdr:rowOff>104775</xdr:rowOff>
    </xdr:to>
    <xdr:sp macro="" textlink="">
      <xdr:nvSpPr>
        <xdr:cNvPr id="209" name="Arrow: Up 189">
          <a:extLst>
            <a:ext uri="{FF2B5EF4-FFF2-40B4-BE49-F238E27FC236}">
              <a16:creationId xmlns:a16="http://schemas.microsoft.com/office/drawing/2014/main" id="{2EBFFB92-850A-4106-A542-9801338CAE79}"/>
            </a:ext>
          </a:extLst>
        </xdr:cNvPr>
        <xdr:cNvSpPr/>
      </xdr:nvSpPr>
      <xdr:spPr>
        <a:xfrm>
          <a:off x="15354299" y="42481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18</xdr:row>
      <xdr:rowOff>123825</xdr:rowOff>
    </xdr:from>
    <xdr:to>
      <xdr:col>13</xdr:col>
      <xdr:colOff>2790824</xdr:colOff>
      <xdr:row>19</xdr:row>
      <xdr:rowOff>104775</xdr:rowOff>
    </xdr:to>
    <xdr:sp macro="" textlink="">
      <xdr:nvSpPr>
        <xdr:cNvPr id="210" name="Arrow: Up 193">
          <a:extLst>
            <a:ext uri="{FF2B5EF4-FFF2-40B4-BE49-F238E27FC236}">
              <a16:creationId xmlns:a16="http://schemas.microsoft.com/office/drawing/2014/main" id="{6F0923C5-B7ED-4AC5-8A3E-99C6C4220042}"/>
            </a:ext>
          </a:extLst>
        </xdr:cNvPr>
        <xdr:cNvSpPr/>
      </xdr:nvSpPr>
      <xdr:spPr>
        <a:xfrm>
          <a:off x="15354299" y="42481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18</xdr:row>
      <xdr:rowOff>123825</xdr:rowOff>
    </xdr:from>
    <xdr:to>
      <xdr:col>13</xdr:col>
      <xdr:colOff>2790824</xdr:colOff>
      <xdr:row>19</xdr:row>
      <xdr:rowOff>104775</xdr:rowOff>
    </xdr:to>
    <xdr:sp macro="" textlink="">
      <xdr:nvSpPr>
        <xdr:cNvPr id="211" name="Arrow: Up 303">
          <a:extLst>
            <a:ext uri="{FF2B5EF4-FFF2-40B4-BE49-F238E27FC236}">
              <a16:creationId xmlns:a16="http://schemas.microsoft.com/office/drawing/2014/main" id="{62FA338F-368E-4894-B0D9-F1F9352B2D3C}"/>
            </a:ext>
          </a:extLst>
        </xdr:cNvPr>
        <xdr:cNvSpPr/>
      </xdr:nvSpPr>
      <xdr:spPr>
        <a:xfrm>
          <a:off x="15354299" y="42481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18</xdr:row>
      <xdr:rowOff>123825</xdr:rowOff>
    </xdr:from>
    <xdr:to>
      <xdr:col>13</xdr:col>
      <xdr:colOff>2790824</xdr:colOff>
      <xdr:row>19</xdr:row>
      <xdr:rowOff>104775</xdr:rowOff>
    </xdr:to>
    <xdr:sp macro="" textlink="">
      <xdr:nvSpPr>
        <xdr:cNvPr id="212" name="Arrow: Up 189">
          <a:extLst>
            <a:ext uri="{FF2B5EF4-FFF2-40B4-BE49-F238E27FC236}">
              <a16:creationId xmlns:a16="http://schemas.microsoft.com/office/drawing/2014/main" id="{83B3B8F2-F6BA-4C6E-859E-5D74DB8B1AA7}"/>
            </a:ext>
          </a:extLst>
        </xdr:cNvPr>
        <xdr:cNvSpPr/>
      </xdr:nvSpPr>
      <xdr:spPr>
        <a:xfrm>
          <a:off x="15354299" y="42481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18</xdr:row>
      <xdr:rowOff>123825</xdr:rowOff>
    </xdr:from>
    <xdr:to>
      <xdr:col>13</xdr:col>
      <xdr:colOff>2790824</xdr:colOff>
      <xdr:row>19</xdr:row>
      <xdr:rowOff>104775</xdr:rowOff>
    </xdr:to>
    <xdr:sp macro="" textlink="">
      <xdr:nvSpPr>
        <xdr:cNvPr id="213" name="Arrow: Up 193">
          <a:extLst>
            <a:ext uri="{FF2B5EF4-FFF2-40B4-BE49-F238E27FC236}">
              <a16:creationId xmlns:a16="http://schemas.microsoft.com/office/drawing/2014/main" id="{DBD1CEC2-09AC-40E7-9430-4D958A15787E}"/>
            </a:ext>
          </a:extLst>
        </xdr:cNvPr>
        <xdr:cNvSpPr/>
      </xdr:nvSpPr>
      <xdr:spPr>
        <a:xfrm>
          <a:off x="15354299" y="42481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19</xdr:row>
      <xdr:rowOff>123825</xdr:rowOff>
    </xdr:from>
    <xdr:to>
      <xdr:col>13</xdr:col>
      <xdr:colOff>2790824</xdr:colOff>
      <xdr:row>20</xdr:row>
      <xdr:rowOff>104775</xdr:rowOff>
    </xdr:to>
    <xdr:sp macro="" textlink="">
      <xdr:nvSpPr>
        <xdr:cNvPr id="214" name="Arrow: Up 6">
          <a:extLst>
            <a:ext uri="{FF2B5EF4-FFF2-40B4-BE49-F238E27FC236}">
              <a16:creationId xmlns:a16="http://schemas.microsoft.com/office/drawing/2014/main" id="{A8027772-3C84-431B-AD38-6B0ADB742A89}"/>
            </a:ext>
          </a:extLst>
        </xdr:cNvPr>
        <xdr:cNvSpPr/>
      </xdr:nvSpPr>
      <xdr:spPr>
        <a:xfrm>
          <a:off x="15354299" y="44100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18</xdr:row>
      <xdr:rowOff>123825</xdr:rowOff>
    </xdr:from>
    <xdr:to>
      <xdr:col>13</xdr:col>
      <xdr:colOff>2790824</xdr:colOff>
      <xdr:row>19</xdr:row>
      <xdr:rowOff>104775</xdr:rowOff>
    </xdr:to>
    <xdr:sp macro="" textlink="">
      <xdr:nvSpPr>
        <xdr:cNvPr id="215" name="Arrow: Up 303">
          <a:extLst>
            <a:ext uri="{FF2B5EF4-FFF2-40B4-BE49-F238E27FC236}">
              <a16:creationId xmlns:a16="http://schemas.microsoft.com/office/drawing/2014/main" id="{0CFDA4F1-19CA-40EA-B873-B3F0316DCCE7}"/>
            </a:ext>
          </a:extLst>
        </xdr:cNvPr>
        <xdr:cNvSpPr/>
      </xdr:nvSpPr>
      <xdr:spPr>
        <a:xfrm>
          <a:off x="15354299" y="42481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19</xdr:row>
      <xdr:rowOff>123825</xdr:rowOff>
    </xdr:from>
    <xdr:to>
      <xdr:col>13</xdr:col>
      <xdr:colOff>2790824</xdr:colOff>
      <xdr:row>20</xdr:row>
      <xdr:rowOff>104775</xdr:rowOff>
    </xdr:to>
    <xdr:sp macro="" textlink="">
      <xdr:nvSpPr>
        <xdr:cNvPr id="216" name="Arrow: Up 309">
          <a:extLst>
            <a:ext uri="{FF2B5EF4-FFF2-40B4-BE49-F238E27FC236}">
              <a16:creationId xmlns:a16="http://schemas.microsoft.com/office/drawing/2014/main" id="{8BFF55F9-875B-4C49-8082-447C94F02CAA}"/>
            </a:ext>
          </a:extLst>
        </xdr:cNvPr>
        <xdr:cNvSpPr/>
      </xdr:nvSpPr>
      <xdr:spPr>
        <a:xfrm>
          <a:off x="15354299" y="44100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18</xdr:row>
      <xdr:rowOff>123825</xdr:rowOff>
    </xdr:from>
    <xdr:to>
      <xdr:col>13</xdr:col>
      <xdr:colOff>2790824</xdr:colOff>
      <xdr:row>19</xdr:row>
      <xdr:rowOff>104775</xdr:rowOff>
    </xdr:to>
    <xdr:sp macro="" textlink="">
      <xdr:nvSpPr>
        <xdr:cNvPr id="217" name="Arrow: Up 189">
          <a:extLst>
            <a:ext uri="{FF2B5EF4-FFF2-40B4-BE49-F238E27FC236}">
              <a16:creationId xmlns:a16="http://schemas.microsoft.com/office/drawing/2014/main" id="{16D8D52B-DABE-460B-AB1C-03CBB352ECB4}"/>
            </a:ext>
          </a:extLst>
        </xdr:cNvPr>
        <xdr:cNvSpPr/>
      </xdr:nvSpPr>
      <xdr:spPr>
        <a:xfrm>
          <a:off x="15354299" y="42481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18</xdr:row>
      <xdr:rowOff>123825</xdr:rowOff>
    </xdr:from>
    <xdr:to>
      <xdr:col>13</xdr:col>
      <xdr:colOff>2790824</xdr:colOff>
      <xdr:row>19</xdr:row>
      <xdr:rowOff>104775</xdr:rowOff>
    </xdr:to>
    <xdr:sp macro="" textlink="">
      <xdr:nvSpPr>
        <xdr:cNvPr id="218" name="Arrow: Up 193">
          <a:extLst>
            <a:ext uri="{FF2B5EF4-FFF2-40B4-BE49-F238E27FC236}">
              <a16:creationId xmlns:a16="http://schemas.microsoft.com/office/drawing/2014/main" id="{73D2AA9E-B7BC-471F-827E-A6FC42C4A0DB}"/>
            </a:ext>
          </a:extLst>
        </xdr:cNvPr>
        <xdr:cNvSpPr/>
      </xdr:nvSpPr>
      <xdr:spPr>
        <a:xfrm>
          <a:off x="15354299" y="42481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19</xdr:row>
      <xdr:rowOff>123825</xdr:rowOff>
    </xdr:from>
    <xdr:to>
      <xdr:col>13</xdr:col>
      <xdr:colOff>2790824</xdr:colOff>
      <xdr:row>20</xdr:row>
      <xdr:rowOff>104775</xdr:rowOff>
    </xdr:to>
    <xdr:sp macro="" textlink="">
      <xdr:nvSpPr>
        <xdr:cNvPr id="219" name="Arrow: Up 199">
          <a:extLst>
            <a:ext uri="{FF2B5EF4-FFF2-40B4-BE49-F238E27FC236}">
              <a16:creationId xmlns:a16="http://schemas.microsoft.com/office/drawing/2014/main" id="{C0B90E01-9A7E-4628-BFEF-88570FA8164F}"/>
            </a:ext>
          </a:extLst>
        </xdr:cNvPr>
        <xdr:cNvSpPr/>
      </xdr:nvSpPr>
      <xdr:spPr>
        <a:xfrm>
          <a:off x="15354299" y="44100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19</xdr:row>
      <xdr:rowOff>123825</xdr:rowOff>
    </xdr:from>
    <xdr:to>
      <xdr:col>13</xdr:col>
      <xdr:colOff>2790824</xdr:colOff>
      <xdr:row>20</xdr:row>
      <xdr:rowOff>104775</xdr:rowOff>
    </xdr:to>
    <xdr:sp macro="" textlink="">
      <xdr:nvSpPr>
        <xdr:cNvPr id="220" name="Arrow: Up 203">
          <a:extLst>
            <a:ext uri="{FF2B5EF4-FFF2-40B4-BE49-F238E27FC236}">
              <a16:creationId xmlns:a16="http://schemas.microsoft.com/office/drawing/2014/main" id="{9BED731C-938C-427B-9A7F-43B6AE2323AF}"/>
            </a:ext>
          </a:extLst>
        </xdr:cNvPr>
        <xdr:cNvSpPr/>
      </xdr:nvSpPr>
      <xdr:spPr>
        <a:xfrm>
          <a:off x="15354299" y="44100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19</xdr:row>
      <xdr:rowOff>123825</xdr:rowOff>
    </xdr:from>
    <xdr:to>
      <xdr:col>13</xdr:col>
      <xdr:colOff>2790824</xdr:colOff>
      <xdr:row>20</xdr:row>
      <xdr:rowOff>104775</xdr:rowOff>
    </xdr:to>
    <xdr:sp macro="" textlink="">
      <xdr:nvSpPr>
        <xdr:cNvPr id="221" name="Arrow: Up 189">
          <a:extLst>
            <a:ext uri="{FF2B5EF4-FFF2-40B4-BE49-F238E27FC236}">
              <a16:creationId xmlns:a16="http://schemas.microsoft.com/office/drawing/2014/main" id="{03E81940-DFA6-4103-A8A8-81364A49A70C}"/>
            </a:ext>
          </a:extLst>
        </xdr:cNvPr>
        <xdr:cNvSpPr/>
      </xdr:nvSpPr>
      <xdr:spPr>
        <a:xfrm>
          <a:off x="15354299" y="44100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19</xdr:row>
      <xdr:rowOff>123825</xdr:rowOff>
    </xdr:from>
    <xdr:to>
      <xdr:col>13</xdr:col>
      <xdr:colOff>2790824</xdr:colOff>
      <xdr:row>20</xdr:row>
      <xdr:rowOff>104775</xdr:rowOff>
    </xdr:to>
    <xdr:sp macro="" textlink="">
      <xdr:nvSpPr>
        <xdr:cNvPr id="222" name="Arrow: Up 193">
          <a:extLst>
            <a:ext uri="{FF2B5EF4-FFF2-40B4-BE49-F238E27FC236}">
              <a16:creationId xmlns:a16="http://schemas.microsoft.com/office/drawing/2014/main" id="{E7093D8E-D9D9-4B55-A823-4AF7C83E1DDB}"/>
            </a:ext>
          </a:extLst>
        </xdr:cNvPr>
        <xdr:cNvSpPr/>
      </xdr:nvSpPr>
      <xdr:spPr>
        <a:xfrm>
          <a:off x="15354299" y="44100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19</xdr:row>
      <xdr:rowOff>123825</xdr:rowOff>
    </xdr:from>
    <xdr:to>
      <xdr:col>13</xdr:col>
      <xdr:colOff>2790824</xdr:colOff>
      <xdr:row>20</xdr:row>
      <xdr:rowOff>104775</xdr:rowOff>
    </xdr:to>
    <xdr:sp macro="" textlink="">
      <xdr:nvSpPr>
        <xdr:cNvPr id="223" name="Arrow: Up 303">
          <a:extLst>
            <a:ext uri="{FF2B5EF4-FFF2-40B4-BE49-F238E27FC236}">
              <a16:creationId xmlns:a16="http://schemas.microsoft.com/office/drawing/2014/main" id="{7F01F336-0087-4ACC-9D67-2F20DA3E7D7E}"/>
            </a:ext>
          </a:extLst>
        </xdr:cNvPr>
        <xdr:cNvSpPr/>
      </xdr:nvSpPr>
      <xdr:spPr>
        <a:xfrm>
          <a:off x="15354299" y="44100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19</xdr:row>
      <xdr:rowOff>123825</xdr:rowOff>
    </xdr:from>
    <xdr:to>
      <xdr:col>13</xdr:col>
      <xdr:colOff>2790824</xdr:colOff>
      <xdr:row>20</xdr:row>
      <xdr:rowOff>104775</xdr:rowOff>
    </xdr:to>
    <xdr:sp macro="" textlink="">
      <xdr:nvSpPr>
        <xdr:cNvPr id="224" name="Arrow: Up 189">
          <a:extLst>
            <a:ext uri="{FF2B5EF4-FFF2-40B4-BE49-F238E27FC236}">
              <a16:creationId xmlns:a16="http://schemas.microsoft.com/office/drawing/2014/main" id="{9AB6BA17-DD9A-4E26-A43A-73276D9099DC}"/>
            </a:ext>
          </a:extLst>
        </xdr:cNvPr>
        <xdr:cNvSpPr/>
      </xdr:nvSpPr>
      <xdr:spPr>
        <a:xfrm>
          <a:off x="15354299" y="44100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19</xdr:row>
      <xdr:rowOff>123825</xdr:rowOff>
    </xdr:from>
    <xdr:to>
      <xdr:col>13</xdr:col>
      <xdr:colOff>2790824</xdr:colOff>
      <xdr:row>20</xdr:row>
      <xdr:rowOff>104775</xdr:rowOff>
    </xdr:to>
    <xdr:sp macro="" textlink="">
      <xdr:nvSpPr>
        <xdr:cNvPr id="225" name="Arrow: Up 193">
          <a:extLst>
            <a:ext uri="{FF2B5EF4-FFF2-40B4-BE49-F238E27FC236}">
              <a16:creationId xmlns:a16="http://schemas.microsoft.com/office/drawing/2014/main" id="{5456D4AC-C237-4EA1-82F5-FA54785EEA1B}"/>
            </a:ext>
          </a:extLst>
        </xdr:cNvPr>
        <xdr:cNvSpPr/>
      </xdr:nvSpPr>
      <xdr:spPr>
        <a:xfrm>
          <a:off x="15354299" y="44100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19</xdr:row>
      <xdr:rowOff>123825</xdr:rowOff>
    </xdr:from>
    <xdr:to>
      <xdr:col>13</xdr:col>
      <xdr:colOff>2790824</xdr:colOff>
      <xdr:row>20</xdr:row>
      <xdr:rowOff>104775</xdr:rowOff>
    </xdr:to>
    <xdr:sp macro="" textlink="">
      <xdr:nvSpPr>
        <xdr:cNvPr id="226" name="Arrow: Up 303">
          <a:extLst>
            <a:ext uri="{FF2B5EF4-FFF2-40B4-BE49-F238E27FC236}">
              <a16:creationId xmlns:a16="http://schemas.microsoft.com/office/drawing/2014/main" id="{D61156C6-FCD1-4EAD-BB52-134C5CEA726E}"/>
            </a:ext>
          </a:extLst>
        </xdr:cNvPr>
        <xdr:cNvSpPr/>
      </xdr:nvSpPr>
      <xdr:spPr>
        <a:xfrm>
          <a:off x="15354299" y="44100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19</xdr:row>
      <xdr:rowOff>123825</xdr:rowOff>
    </xdr:from>
    <xdr:to>
      <xdr:col>13</xdr:col>
      <xdr:colOff>2790824</xdr:colOff>
      <xdr:row>20</xdr:row>
      <xdr:rowOff>104775</xdr:rowOff>
    </xdr:to>
    <xdr:sp macro="" textlink="">
      <xdr:nvSpPr>
        <xdr:cNvPr id="227" name="Arrow: Up 189">
          <a:extLst>
            <a:ext uri="{FF2B5EF4-FFF2-40B4-BE49-F238E27FC236}">
              <a16:creationId xmlns:a16="http://schemas.microsoft.com/office/drawing/2014/main" id="{0B7800E5-62DD-448A-A4D0-F017E807576D}"/>
            </a:ext>
          </a:extLst>
        </xdr:cNvPr>
        <xdr:cNvSpPr/>
      </xdr:nvSpPr>
      <xdr:spPr>
        <a:xfrm>
          <a:off x="15354299" y="44100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19</xdr:row>
      <xdr:rowOff>123825</xdr:rowOff>
    </xdr:from>
    <xdr:to>
      <xdr:col>13</xdr:col>
      <xdr:colOff>2790824</xdr:colOff>
      <xdr:row>20</xdr:row>
      <xdr:rowOff>104775</xdr:rowOff>
    </xdr:to>
    <xdr:sp macro="" textlink="">
      <xdr:nvSpPr>
        <xdr:cNvPr id="228" name="Arrow: Up 193">
          <a:extLst>
            <a:ext uri="{FF2B5EF4-FFF2-40B4-BE49-F238E27FC236}">
              <a16:creationId xmlns:a16="http://schemas.microsoft.com/office/drawing/2014/main" id="{AA0EEEB3-5DF5-46DD-AA8F-DBECEC279668}"/>
            </a:ext>
          </a:extLst>
        </xdr:cNvPr>
        <xdr:cNvSpPr/>
      </xdr:nvSpPr>
      <xdr:spPr>
        <a:xfrm>
          <a:off x="15354299" y="44100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20</xdr:row>
      <xdr:rowOff>123825</xdr:rowOff>
    </xdr:from>
    <xdr:to>
      <xdr:col>13</xdr:col>
      <xdr:colOff>2790824</xdr:colOff>
      <xdr:row>21</xdr:row>
      <xdr:rowOff>104775</xdr:rowOff>
    </xdr:to>
    <xdr:sp macro="" textlink="">
      <xdr:nvSpPr>
        <xdr:cNvPr id="229" name="Arrow: Up 6">
          <a:extLst>
            <a:ext uri="{FF2B5EF4-FFF2-40B4-BE49-F238E27FC236}">
              <a16:creationId xmlns:a16="http://schemas.microsoft.com/office/drawing/2014/main" id="{D33C2752-D3D3-4085-AD8B-1850365984CA}"/>
            </a:ext>
          </a:extLst>
        </xdr:cNvPr>
        <xdr:cNvSpPr/>
      </xdr:nvSpPr>
      <xdr:spPr>
        <a:xfrm>
          <a:off x="15354299" y="45720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19</xdr:row>
      <xdr:rowOff>123825</xdr:rowOff>
    </xdr:from>
    <xdr:to>
      <xdr:col>13</xdr:col>
      <xdr:colOff>2790824</xdr:colOff>
      <xdr:row>20</xdr:row>
      <xdr:rowOff>104775</xdr:rowOff>
    </xdr:to>
    <xdr:sp macro="" textlink="">
      <xdr:nvSpPr>
        <xdr:cNvPr id="230" name="Arrow: Up 303">
          <a:extLst>
            <a:ext uri="{FF2B5EF4-FFF2-40B4-BE49-F238E27FC236}">
              <a16:creationId xmlns:a16="http://schemas.microsoft.com/office/drawing/2014/main" id="{C1DF7802-419E-4255-9486-5A4A66A2682D}"/>
            </a:ext>
          </a:extLst>
        </xdr:cNvPr>
        <xdr:cNvSpPr/>
      </xdr:nvSpPr>
      <xdr:spPr>
        <a:xfrm>
          <a:off x="15354299" y="44100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20</xdr:row>
      <xdr:rowOff>123825</xdr:rowOff>
    </xdr:from>
    <xdr:to>
      <xdr:col>13</xdr:col>
      <xdr:colOff>2790824</xdr:colOff>
      <xdr:row>21</xdr:row>
      <xdr:rowOff>104775</xdr:rowOff>
    </xdr:to>
    <xdr:sp macro="" textlink="">
      <xdr:nvSpPr>
        <xdr:cNvPr id="231" name="Arrow: Up 309">
          <a:extLst>
            <a:ext uri="{FF2B5EF4-FFF2-40B4-BE49-F238E27FC236}">
              <a16:creationId xmlns:a16="http://schemas.microsoft.com/office/drawing/2014/main" id="{3F2EFF38-14E4-4E38-9A2C-EE59369D1FBC}"/>
            </a:ext>
          </a:extLst>
        </xdr:cNvPr>
        <xdr:cNvSpPr/>
      </xdr:nvSpPr>
      <xdr:spPr>
        <a:xfrm>
          <a:off x="15354299" y="45720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19</xdr:row>
      <xdr:rowOff>123825</xdr:rowOff>
    </xdr:from>
    <xdr:to>
      <xdr:col>13</xdr:col>
      <xdr:colOff>2790824</xdr:colOff>
      <xdr:row>20</xdr:row>
      <xdr:rowOff>104775</xdr:rowOff>
    </xdr:to>
    <xdr:sp macro="" textlink="">
      <xdr:nvSpPr>
        <xdr:cNvPr id="232" name="Arrow: Up 189">
          <a:extLst>
            <a:ext uri="{FF2B5EF4-FFF2-40B4-BE49-F238E27FC236}">
              <a16:creationId xmlns:a16="http://schemas.microsoft.com/office/drawing/2014/main" id="{C59185F8-B0BB-4B2F-A0B0-10E0A77F87BB}"/>
            </a:ext>
          </a:extLst>
        </xdr:cNvPr>
        <xdr:cNvSpPr/>
      </xdr:nvSpPr>
      <xdr:spPr>
        <a:xfrm>
          <a:off x="15354299" y="44100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19</xdr:row>
      <xdr:rowOff>123825</xdr:rowOff>
    </xdr:from>
    <xdr:to>
      <xdr:col>13</xdr:col>
      <xdr:colOff>2790824</xdr:colOff>
      <xdr:row>20</xdr:row>
      <xdr:rowOff>104775</xdr:rowOff>
    </xdr:to>
    <xdr:sp macro="" textlink="">
      <xdr:nvSpPr>
        <xdr:cNvPr id="233" name="Arrow: Up 193">
          <a:extLst>
            <a:ext uri="{FF2B5EF4-FFF2-40B4-BE49-F238E27FC236}">
              <a16:creationId xmlns:a16="http://schemas.microsoft.com/office/drawing/2014/main" id="{5D27B49A-579F-4BC3-8DA0-B0A53A34B122}"/>
            </a:ext>
          </a:extLst>
        </xdr:cNvPr>
        <xdr:cNvSpPr/>
      </xdr:nvSpPr>
      <xdr:spPr>
        <a:xfrm>
          <a:off x="15354299" y="44100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20</xdr:row>
      <xdr:rowOff>123825</xdr:rowOff>
    </xdr:from>
    <xdr:to>
      <xdr:col>13</xdr:col>
      <xdr:colOff>2790824</xdr:colOff>
      <xdr:row>21</xdr:row>
      <xdr:rowOff>104775</xdr:rowOff>
    </xdr:to>
    <xdr:sp macro="" textlink="">
      <xdr:nvSpPr>
        <xdr:cNvPr id="234" name="Arrow: Up 199">
          <a:extLst>
            <a:ext uri="{FF2B5EF4-FFF2-40B4-BE49-F238E27FC236}">
              <a16:creationId xmlns:a16="http://schemas.microsoft.com/office/drawing/2014/main" id="{86190DB6-DA33-42C2-A9C0-790F1C23D042}"/>
            </a:ext>
          </a:extLst>
        </xdr:cNvPr>
        <xdr:cNvSpPr/>
      </xdr:nvSpPr>
      <xdr:spPr>
        <a:xfrm>
          <a:off x="15354299" y="45720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20</xdr:row>
      <xdr:rowOff>123825</xdr:rowOff>
    </xdr:from>
    <xdr:to>
      <xdr:col>13</xdr:col>
      <xdr:colOff>2790824</xdr:colOff>
      <xdr:row>21</xdr:row>
      <xdr:rowOff>104775</xdr:rowOff>
    </xdr:to>
    <xdr:sp macro="" textlink="">
      <xdr:nvSpPr>
        <xdr:cNvPr id="235" name="Arrow: Up 203">
          <a:extLst>
            <a:ext uri="{FF2B5EF4-FFF2-40B4-BE49-F238E27FC236}">
              <a16:creationId xmlns:a16="http://schemas.microsoft.com/office/drawing/2014/main" id="{A2A8B55C-6E60-4B2E-8152-5F6775BE6644}"/>
            </a:ext>
          </a:extLst>
        </xdr:cNvPr>
        <xdr:cNvSpPr/>
      </xdr:nvSpPr>
      <xdr:spPr>
        <a:xfrm>
          <a:off x="15354299" y="45720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20</xdr:row>
      <xdr:rowOff>123825</xdr:rowOff>
    </xdr:from>
    <xdr:to>
      <xdr:col>13</xdr:col>
      <xdr:colOff>2790824</xdr:colOff>
      <xdr:row>21</xdr:row>
      <xdr:rowOff>104775</xdr:rowOff>
    </xdr:to>
    <xdr:sp macro="" textlink="">
      <xdr:nvSpPr>
        <xdr:cNvPr id="236" name="Arrow: Up 189">
          <a:extLst>
            <a:ext uri="{FF2B5EF4-FFF2-40B4-BE49-F238E27FC236}">
              <a16:creationId xmlns:a16="http://schemas.microsoft.com/office/drawing/2014/main" id="{995A456F-CEB2-4183-B0C7-0D995AA51F3A}"/>
            </a:ext>
          </a:extLst>
        </xdr:cNvPr>
        <xdr:cNvSpPr/>
      </xdr:nvSpPr>
      <xdr:spPr>
        <a:xfrm>
          <a:off x="15354299" y="45720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20</xdr:row>
      <xdr:rowOff>123825</xdr:rowOff>
    </xdr:from>
    <xdr:to>
      <xdr:col>13</xdr:col>
      <xdr:colOff>2790824</xdr:colOff>
      <xdr:row>21</xdr:row>
      <xdr:rowOff>104775</xdr:rowOff>
    </xdr:to>
    <xdr:sp macro="" textlink="">
      <xdr:nvSpPr>
        <xdr:cNvPr id="237" name="Arrow: Up 193">
          <a:extLst>
            <a:ext uri="{FF2B5EF4-FFF2-40B4-BE49-F238E27FC236}">
              <a16:creationId xmlns:a16="http://schemas.microsoft.com/office/drawing/2014/main" id="{1F225511-5A13-402C-A027-1F357BF4C851}"/>
            </a:ext>
          </a:extLst>
        </xdr:cNvPr>
        <xdr:cNvSpPr/>
      </xdr:nvSpPr>
      <xdr:spPr>
        <a:xfrm>
          <a:off x="15354299" y="45720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20</xdr:row>
      <xdr:rowOff>123825</xdr:rowOff>
    </xdr:from>
    <xdr:to>
      <xdr:col>13</xdr:col>
      <xdr:colOff>2790824</xdr:colOff>
      <xdr:row>21</xdr:row>
      <xdr:rowOff>104775</xdr:rowOff>
    </xdr:to>
    <xdr:sp macro="" textlink="">
      <xdr:nvSpPr>
        <xdr:cNvPr id="238" name="Arrow: Up 303">
          <a:extLst>
            <a:ext uri="{FF2B5EF4-FFF2-40B4-BE49-F238E27FC236}">
              <a16:creationId xmlns:a16="http://schemas.microsoft.com/office/drawing/2014/main" id="{5BA651A5-6A52-41B4-9F42-C93FA60F6515}"/>
            </a:ext>
          </a:extLst>
        </xdr:cNvPr>
        <xdr:cNvSpPr/>
      </xdr:nvSpPr>
      <xdr:spPr>
        <a:xfrm>
          <a:off x="15354299" y="45720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20</xdr:row>
      <xdr:rowOff>123825</xdr:rowOff>
    </xdr:from>
    <xdr:to>
      <xdr:col>13</xdr:col>
      <xdr:colOff>2790824</xdr:colOff>
      <xdr:row>21</xdr:row>
      <xdr:rowOff>104775</xdr:rowOff>
    </xdr:to>
    <xdr:sp macro="" textlink="">
      <xdr:nvSpPr>
        <xdr:cNvPr id="239" name="Arrow: Up 189">
          <a:extLst>
            <a:ext uri="{FF2B5EF4-FFF2-40B4-BE49-F238E27FC236}">
              <a16:creationId xmlns:a16="http://schemas.microsoft.com/office/drawing/2014/main" id="{458BF33A-9BE6-46F0-9B55-DE551ABA480C}"/>
            </a:ext>
          </a:extLst>
        </xdr:cNvPr>
        <xdr:cNvSpPr/>
      </xdr:nvSpPr>
      <xdr:spPr>
        <a:xfrm>
          <a:off x="15354299" y="45720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20</xdr:row>
      <xdr:rowOff>123825</xdr:rowOff>
    </xdr:from>
    <xdr:to>
      <xdr:col>13</xdr:col>
      <xdr:colOff>2790824</xdr:colOff>
      <xdr:row>21</xdr:row>
      <xdr:rowOff>104775</xdr:rowOff>
    </xdr:to>
    <xdr:sp macro="" textlink="">
      <xdr:nvSpPr>
        <xdr:cNvPr id="240" name="Arrow: Up 193">
          <a:extLst>
            <a:ext uri="{FF2B5EF4-FFF2-40B4-BE49-F238E27FC236}">
              <a16:creationId xmlns:a16="http://schemas.microsoft.com/office/drawing/2014/main" id="{E5E0622A-46E5-480C-BCA6-CC94DBA68A3B}"/>
            </a:ext>
          </a:extLst>
        </xdr:cNvPr>
        <xdr:cNvSpPr/>
      </xdr:nvSpPr>
      <xdr:spPr>
        <a:xfrm>
          <a:off x="15354299" y="45720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20</xdr:row>
      <xdr:rowOff>123825</xdr:rowOff>
    </xdr:from>
    <xdr:to>
      <xdr:col>13</xdr:col>
      <xdr:colOff>2790824</xdr:colOff>
      <xdr:row>21</xdr:row>
      <xdr:rowOff>104775</xdr:rowOff>
    </xdr:to>
    <xdr:sp macro="" textlink="">
      <xdr:nvSpPr>
        <xdr:cNvPr id="241" name="Arrow: Up 303">
          <a:extLst>
            <a:ext uri="{FF2B5EF4-FFF2-40B4-BE49-F238E27FC236}">
              <a16:creationId xmlns:a16="http://schemas.microsoft.com/office/drawing/2014/main" id="{54076122-631D-44D3-B158-2A2A25348003}"/>
            </a:ext>
          </a:extLst>
        </xdr:cNvPr>
        <xdr:cNvSpPr/>
      </xdr:nvSpPr>
      <xdr:spPr>
        <a:xfrm>
          <a:off x="15354299" y="45720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20</xdr:row>
      <xdr:rowOff>123825</xdr:rowOff>
    </xdr:from>
    <xdr:to>
      <xdr:col>13</xdr:col>
      <xdr:colOff>2790824</xdr:colOff>
      <xdr:row>21</xdr:row>
      <xdr:rowOff>104775</xdr:rowOff>
    </xdr:to>
    <xdr:sp macro="" textlink="">
      <xdr:nvSpPr>
        <xdr:cNvPr id="242" name="Arrow: Up 189">
          <a:extLst>
            <a:ext uri="{FF2B5EF4-FFF2-40B4-BE49-F238E27FC236}">
              <a16:creationId xmlns:a16="http://schemas.microsoft.com/office/drawing/2014/main" id="{7ADE186A-871A-4350-B6D3-AA28688B21EB}"/>
            </a:ext>
          </a:extLst>
        </xdr:cNvPr>
        <xdr:cNvSpPr/>
      </xdr:nvSpPr>
      <xdr:spPr>
        <a:xfrm>
          <a:off x="15354299" y="45720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20</xdr:row>
      <xdr:rowOff>123825</xdr:rowOff>
    </xdr:from>
    <xdr:to>
      <xdr:col>13</xdr:col>
      <xdr:colOff>2790824</xdr:colOff>
      <xdr:row>21</xdr:row>
      <xdr:rowOff>104775</xdr:rowOff>
    </xdr:to>
    <xdr:sp macro="" textlink="">
      <xdr:nvSpPr>
        <xdr:cNvPr id="243" name="Arrow: Up 193">
          <a:extLst>
            <a:ext uri="{FF2B5EF4-FFF2-40B4-BE49-F238E27FC236}">
              <a16:creationId xmlns:a16="http://schemas.microsoft.com/office/drawing/2014/main" id="{C5C4690B-40E6-44B2-A9C0-C0000239F847}"/>
            </a:ext>
          </a:extLst>
        </xdr:cNvPr>
        <xdr:cNvSpPr/>
      </xdr:nvSpPr>
      <xdr:spPr>
        <a:xfrm>
          <a:off x="15354299" y="45720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21</xdr:row>
      <xdr:rowOff>123825</xdr:rowOff>
    </xdr:from>
    <xdr:to>
      <xdr:col>13</xdr:col>
      <xdr:colOff>2790824</xdr:colOff>
      <xdr:row>22</xdr:row>
      <xdr:rowOff>104775</xdr:rowOff>
    </xdr:to>
    <xdr:sp macro="" textlink="">
      <xdr:nvSpPr>
        <xdr:cNvPr id="244" name="Arrow: Up 6">
          <a:extLst>
            <a:ext uri="{FF2B5EF4-FFF2-40B4-BE49-F238E27FC236}">
              <a16:creationId xmlns:a16="http://schemas.microsoft.com/office/drawing/2014/main" id="{A78C9607-BCBD-4593-B606-9960EA46B23A}"/>
            </a:ext>
          </a:extLst>
        </xdr:cNvPr>
        <xdr:cNvSpPr/>
      </xdr:nvSpPr>
      <xdr:spPr>
        <a:xfrm>
          <a:off x="15354299" y="47339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20</xdr:row>
      <xdr:rowOff>123825</xdr:rowOff>
    </xdr:from>
    <xdr:to>
      <xdr:col>13</xdr:col>
      <xdr:colOff>2790824</xdr:colOff>
      <xdr:row>21</xdr:row>
      <xdr:rowOff>104775</xdr:rowOff>
    </xdr:to>
    <xdr:sp macro="" textlink="">
      <xdr:nvSpPr>
        <xdr:cNvPr id="245" name="Arrow: Up 303">
          <a:extLst>
            <a:ext uri="{FF2B5EF4-FFF2-40B4-BE49-F238E27FC236}">
              <a16:creationId xmlns:a16="http://schemas.microsoft.com/office/drawing/2014/main" id="{BF08AEAA-8B2A-497E-A47D-582168ED39E9}"/>
            </a:ext>
          </a:extLst>
        </xdr:cNvPr>
        <xdr:cNvSpPr/>
      </xdr:nvSpPr>
      <xdr:spPr>
        <a:xfrm>
          <a:off x="15354299" y="45720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21</xdr:row>
      <xdr:rowOff>123825</xdr:rowOff>
    </xdr:from>
    <xdr:to>
      <xdr:col>13</xdr:col>
      <xdr:colOff>2790824</xdr:colOff>
      <xdr:row>22</xdr:row>
      <xdr:rowOff>104775</xdr:rowOff>
    </xdr:to>
    <xdr:sp macro="" textlink="">
      <xdr:nvSpPr>
        <xdr:cNvPr id="246" name="Arrow: Up 309">
          <a:extLst>
            <a:ext uri="{FF2B5EF4-FFF2-40B4-BE49-F238E27FC236}">
              <a16:creationId xmlns:a16="http://schemas.microsoft.com/office/drawing/2014/main" id="{37B9BE0F-69AE-421F-AB2C-77831D0161AC}"/>
            </a:ext>
          </a:extLst>
        </xdr:cNvPr>
        <xdr:cNvSpPr/>
      </xdr:nvSpPr>
      <xdr:spPr>
        <a:xfrm>
          <a:off x="15354299" y="47339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20</xdr:row>
      <xdr:rowOff>123825</xdr:rowOff>
    </xdr:from>
    <xdr:to>
      <xdr:col>13</xdr:col>
      <xdr:colOff>2790824</xdr:colOff>
      <xdr:row>21</xdr:row>
      <xdr:rowOff>104775</xdr:rowOff>
    </xdr:to>
    <xdr:sp macro="" textlink="">
      <xdr:nvSpPr>
        <xdr:cNvPr id="247" name="Arrow: Up 189">
          <a:extLst>
            <a:ext uri="{FF2B5EF4-FFF2-40B4-BE49-F238E27FC236}">
              <a16:creationId xmlns:a16="http://schemas.microsoft.com/office/drawing/2014/main" id="{8ED5DF57-5363-4499-8CCA-B826E2108956}"/>
            </a:ext>
          </a:extLst>
        </xdr:cNvPr>
        <xdr:cNvSpPr/>
      </xdr:nvSpPr>
      <xdr:spPr>
        <a:xfrm>
          <a:off x="15354299" y="45720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20</xdr:row>
      <xdr:rowOff>123825</xdr:rowOff>
    </xdr:from>
    <xdr:to>
      <xdr:col>13</xdr:col>
      <xdr:colOff>2790824</xdr:colOff>
      <xdr:row>21</xdr:row>
      <xdr:rowOff>104775</xdr:rowOff>
    </xdr:to>
    <xdr:sp macro="" textlink="">
      <xdr:nvSpPr>
        <xdr:cNvPr id="248" name="Arrow: Up 193">
          <a:extLst>
            <a:ext uri="{FF2B5EF4-FFF2-40B4-BE49-F238E27FC236}">
              <a16:creationId xmlns:a16="http://schemas.microsoft.com/office/drawing/2014/main" id="{5FD05D72-3F89-43A5-9D92-8A2681591D67}"/>
            </a:ext>
          </a:extLst>
        </xdr:cNvPr>
        <xdr:cNvSpPr/>
      </xdr:nvSpPr>
      <xdr:spPr>
        <a:xfrm>
          <a:off x="15354299" y="45720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21</xdr:row>
      <xdr:rowOff>123825</xdr:rowOff>
    </xdr:from>
    <xdr:to>
      <xdr:col>13</xdr:col>
      <xdr:colOff>2790824</xdr:colOff>
      <xdr:row>22</xdr:row>
      <xdr:rowOff>104775</xdr:rowOff>
    </xdr:to>
    <xdr:sp macro="" textlink="">
      <xdr:nvSpPr>
        <xdr:cNvPr id="249" name="Arrow: Up 199">
          <a:extLst>
            <a:ext uri="{FF2B5EF4-FFF2-40B4-BE49-F238E27FC236}">
              <a16:creationId xmlns:a16="http://schemas.microsoft.com/office/drawing/2014/main" id="{8BFF54D3-8DC0-4403-883A-61A539F7F838}"/>
            </a:ext>
          </a:extLst>
        </xdr:cNvPr>
        <xdr:cNvSpPr/>
      </xdr:nvSpPr>
      <xdr:spPr>
        <a:xfrm>
          <a:off x="15354299" y="47339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21</xdr:row>
      <xdr:rowOff>123825</xdr:rowOff>
    </xdr:from>
    <xdr:to>
      <xdr:col>13</xdr:col>
      <xdr:colOff>2790824</xdr:colOff>
      <xdr:row>22</xdr:row>
      <xdr:rowOff>104775</xdr:rowOff>
    </xdr:to>
    <xdr:sp macro="" textlink="">
      <xdr:nvSpPr>
        <xdr:cNvPr id="250" name="Arrow: Up 203">
          <a:extLst>
            <a:ext uri="{FF2B5EF4-FFF2-40B4-BE49-F238E27FC236}">
              <a16:creationId xmlns:a16="http://schemas.microsoft.com/office/drawing/2014/main" id="{E2CB1EAF-9E00-4FE1-A295-E620D145C29E}"/>
            </a:ext>
          </a:extLst>
        </xdr:cNvPr>
        <xdr:cNvSpPr/>
      </xdr:nvSpPr>
      <xdr:spPr>
        <a:xfrm>
          <a:off x="15354299" y="47339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21</xdr:row>
      <xdr:rowOff>123825</xdr:rowOff>
    </xdr:from>
    <xdr:to>
      <xdr:col>13</xdr:col>
      <xdr:colOff>2790824</xdr:colOff>
      <xdr:row>22</xdr:row>
      <xdr:rowOff>104775</xdr:rowOff>
    </xdr:to>
    <xdr:sp macro="" textlink="">
      <xdr:nvSpPr>
        <xdr:cNvPr id="251" name="Arrow: Up 189">
          <a:extLst>
            <a:ext uri="{FF2B5EF4-FFF2-40B4-BE49-F238E27FC236}">
              <a16:creationId xmlns:a16="http://schemas.microsoft.com/office/drawing/2014/main" id="{446E2BEC-D25E-4F95-BFD5-5258D9830EFE}"/>
            </a:ext>
          </a:extLst>
        </xdr:cNvPr>
        <xdr:cNvSpPr/>
      </xdr:nvSpPr>
      <xdr:spPr>
        <a:xfrm>
          <a:off x="15354299" y="47339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21</xdr:row>
      <xdr:rowOff>123825</xdr:rowOff>
    </xdr:from>
    <xdr:to>
      <xdr:col>13</xdr:col>
      <xdr:colOff>2790824</xdr:colOff>
      <xdr:row>22</xdr:row>
      <xdr:rowOff>104775</xdr:rowOff>
    </xdr:to>
    <xdr:sp macro="" textlink="">
      <xdr:nvSpPr>
        <xdr:cNvPr id="252" name="Arrow: Up 193">
          <a:extLst>
            <a:ext uri="{FF2B5EF4-FFF2-40B4-BE49-F238E27FC236}">
              <a16:creationId xmlns:a16="http://schemas.microsoft.com/office/drawing/2014/main" id="{9EC5E797-1103-44F4-BC1F-3707080479EB}"/>
            </a:ext>
          </a:extLst>
        </xdr:cNvPr>
        <xdr:cNvSpPr/>
      </xdr:nvSpPr>
      <xdr:spPr>
        <a:xfrm>
          <a:off x="15354299" y="47339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21</xdr:row>
      <xdr:rowOff>123825</xdr:rowOff>
    </xdr:from>
    <xdr:to>
      <xdr:col>13</xdr:col>
      <xdr:colOff>2790824</xdr:colOff>
      <xdr:row>22</xdr:row>
      <xdr:rowOff>104775</xdr:rowOff>
    </xdr:to>
    <xdr:sp macro="" textlink="">
      <xdr:nvSpPr>
        <xdr:cNvPr id="253" name="Arrow: Up 303">
          <a:extLst>
            <a:ext uri="{FF2B5EF4-FFF2-40B4-BE49-F238E27FC236}">
              <a16:creationId xmlns:a16="http://schemas.microsoft.com/office/drawing/2014/main" id="{5B670F29-6BAE-4A50-9753-6C4A2BB88A30}"/>
            </a:ext>
          </a:extLst>
        </xdr:cNvPr>
        <xdr:cNvSpPr/>
      </xdr:nvSpPr>
      <xdr:spPr>
        <a:xfrm>
          <a:off x="15354299" y="47339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21</xdr:row>
      <xdr:rowOff>123825</xdr:rowOff>
    </xdr:from>
    <xdr:to>
      <xdr:col>13</xdr:col>
      <xdr:colOff>2790824</xdr:colOff>
      <xdr:row>22</xdr:row>
      <xdr:rowOff>104775</xdr:rowOff>
    </xdr:to>
    <xdr:sp macro="" textlink="">
      <xdr:nvSpPr>
        <xdr:cNvPr id="254" name="Arrow: Up 189">
          <a:extLst>
            <a:ext uri="{FF2B5EF4-FFF2-40B4-BE49-F238E27FC236}">
              <a16:creationId xmlns:a16="http://schemas.microsoft.com/office/drawing/2014/main" id="{D364BF7D-8890-4E05-B2F2-2DB4B175B5B4}"/>
            </a:ext>
          </a:extLst>
        </xdr:cNvPr>
        <xdr:cNvSpPr/>
      </xdr:nvSpPr>
      <xdr:spPr>
        <a:xfrm>
          <a:off x="15354299" y="47339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21</xdr:row>
      <xdr:rowOff>123825</xdr:rowOff>
    </xdr:from>
    <xdr:to>
      <xdr:col>13</xdr:col>
      <xdr:colOff>2790824</xdr:colOff>
      <xdr:row>22</xdr:row>
      <xdr:rowOff>104775</xdr:rowOff>
    </xdr:to>
    <xdr:sp macro="" textlink="">
      <xdr:nvSpPr>
        <xdr:cNvPr id="255" name="Arrow: Up 193">
          <a:extLst>
            <a:ext uri="{FF2B5EF4-FFF2-40B4-BE49-F238E27FC236}">
              <a16:creationId xmlns:a16="http://schemas.microsoft.com/office/drawing/2014/main" id="{F319748C-847E-4271-8227-489C18D6241C}"/>
            </a:ext>
          </a:extLst>
        </xdr:cNvPr>
        <xdr:cNvSpPr/>
      </xdr:nvSpPr>
      <xdr:spPr>
        <a:xfrm>
          <a:off x="15354299" y="47339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21</xdr:row>
      <xdr:rowOff>123825</xdr:rowOff>
    </xdr:from>
    <xdr:to>
      <xdr:col>13</xdr:col>
      <xdr:colOff>2790824</xdr:colOff>
      <xdr:row>22</xdr:row>
      <xdr:rowOff>104775</xdr:rowOff>
    </xdr:to>
    <xdr:sp macro="" textlink="">
      <xdr:nvSpPr>
        <xdr:cNvPr id="256" name="Arrow: Up 303">
          <a:extLst>
            <a:ext uri="{FF2B5EF4-FFF2-40B4-BE49-F238E27FC236}">
              <a16:creationId xmlns:a16="http://schemas.microsoft.com/office/drawing/2014/main" id="{E1BDBA83-CAA5-47E5-BA29-0549433735B6}"/>
            </a:ext>
          </a:extLst>
        </xdr:cNvPr>
        <xdr:cNvSpPr/>
      </xdr:nvSpPr>
      <xdr:spPr>
        <a:xfrm>
          <a:off x="15354299" y="47339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21</xdr:row>
      <xdr:rowOff>123825</xdr:rowOff>
    </xdr:from>
    <xdr:to>
      <xdr:col>13</xdr:col>
      <xdr:colOff>2790824</xdr:colOff>
      <xdr:row>22</xdr:row>
      <xdr:rowOff>104775</xdr:rowOff>
    </xdr:to>
    <xdr:sp macro="" textlink="">
      <xdr:nvSpPr>
        <xdr:cNvPr id="257" name="Arrow: Up 189">
          <a:extLst>
            <a:ext uri="{FF2B5EF4-FFF2-40B4-BE49-F238E27FC236}">
              <a16:creationId xmlns:a16="http://schemas.microsoft.com/office/drawing/2014/main" id="{4089068A-38BB-4EAD-B0C1-EF70AC7004C5}"/>
            </a:ext>
          </a:extLst>
        </xdr:cNvPr>
        <xdr:cNvSpPr/>
      </xdr:nvSpPr>
      <xdr:spPr>
        <a:xfrm>
          <a:off x="15354299" y="47339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21</xdr:row>
      <xdr:rowOff>123825</xdr:rowOff>
    </xdr:from>
    <xdr:to>
      <xdr:col>13</xdr:col>
      <xdr:colOff>2790824</xdr:colOff>
      <xdr:row>22</xdr:row>
      <xdr:rowOff>104775</xdr:rowOff>
    </xdr:to>
    <xdr:sp macro="" textlink="">
      <xdr:nvSpPr>
        <xdr:cNvPr id="258" name="Arrow: Up 193">
          <a:extLst>
            <a:ext uri="{FF2B5EF4-FFF2-40B4-BE49-F238E27FC236}">
              <a16:creationId xmlns:a16="http://schemas.microsoft.com/office/drawing/2014/main" id="{A10EDD5E-A083-47EE-B0EC-1B5E108E2328}"/>
            </a:ext>
          </a:extLst>
        </xdr:cNvPr>
        <xdr:cNvSpPr/>
      </xdr:nvSpPr>
      <xdr:spPr>
        <a:xfrm>
          <a:off x="15354299" y="47339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22</xdr:row>
      <xdr:rowOff>123825</xdr:rowOff>
    </xdr:from>
    <xdr:to>
      <xdr:col>13</xdr:col>
      <xdr:colOff>2790824</xdr:colOff>
      <xdr:row>23</xdr:row>
      <xdr:rowOff>104775</xdr:rowOff>
    </xdr:to>
    <xdr:sp macro="" textlink="">
      <xdr:nvSpPr>
        <xdr:cNvPr id="259" name="Arrow: Up 6">
          <a:extLst>
            <a:ext uri="{FF2B5EF4-FFF2-40B4-BE49-F238E27FC236}">
              <a16:creationId xmlns:a16="http://schemas.microsoft.com/office/drawing/2014/main" id="{D38441BE-791D-448D-8197-7959E069E03C}"/>
            </a:ext>
          </a:extLst>
        </xdr:cNvPr>
        <xdr:cNvSpPr/>
      </xdr:nvSpPr>
      <xdr:spPr>
        <a:xfrm>
          <a:off x="15354299" y="48958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21</xdr:row>
      <xdr:rowOff>123825</xdr:rowOff>
    </xdr:from>
    <xdr:to>
      <xdr:col>13</xdr:col>
      <xdr:colOff>2790824</xdr:colOff>
      <xdr:row>22</xdr:row>
      <xdr:rowOff>104775</xdr:rowOff>
    </xdr:to>
    <xdr:sp macro="" textlink="">
      <xdr:nvSpPr>
        <xdr:cNvPr id="260" name="Arrow: Up 303">
          <a:extLst>
            <a:ext uri="{FF2B5EF4-FFF2-40B4-BE49-F238E27FC236}">
              <a16:creationId xmlns:a16="http://schemas.microsoft.com/office/drawing/2014/main" id="{340C4C14-FE54-43F6-97FB-B55D11165B79}"/>
            </a:ext>
          </a:extLst>
        </xdr:cNvPr>
        <xdr:cNvSpPr/>
      </xdr:nvSpPr>
      <xdr:spPr>
        <a:xfrm>
          <a:off x="15354299" y="47339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22</xdr:row>
      <xdr:rowOff>123825</xdr:rowOff>
    </xdr:from>
    <xdr:to>
      <xdr:col>13</xdr:col>
      <xdr:colOff>2790824</xdr:colOff>
      <xdr:row>23</xdr:row>
      <xdr:rowOff>104775</xdr:rowOff>
    </xdr:to>
    <xdr:sp macro="" textlink="">
      <xdr:nvSpPr>
        <xdr:cNvPr id="261" name="Arrow: Up 309">
          <a:extLst>
            <a:ext uri="{FF2B5EF4-FFF2-40B4-BE49-F238E27FC236}">
              <a16:creationId xmlns:a16="http://schemas.microsoft.com/office/drawing/2014/main" id="{A13A93F4-4974-4B16-934F-0FF55545957D}"/>
            </a:ext>
          </a:extLst>
        </xdr:cNvPr>
        <xdr:cNvSpPr/>
      </xdr:nvSpPr>
      <xdr:spPr>
        <a:xfrm>
          <a:off x="15354299" y="48958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21</xdr:row>
      <xdr:rowOff>123825</xdr:rowOff>
    </xdr:from>
    <xdr:to>
      <xdr:col>13</xdr:col>
      <xdr:colOff>2790824</xdr:colOff>
      <xdr:row>22</xdr:row>
      <xdr:rowOff>104775</xdr:rowOff>
    </xdr:to>
    <xdr:sp macro="" textlink="">
      <xdr:nvSpPr>
        <xdr:cNvPr id="262" name="Arrow: Up 189">
          <a:extLst>
            <a:ext uri="{FF2B5EF4-FFF2-40B4-BE49-F238E27FC236}">
              <a16:creationId xmlns:a16="http://schemas.microsoft.com/office/drawing/2014/main" id="{C0063ECE-3437-46EE-BCDB-1E322198F7ED}"/>
            </a:ext>
          </a:extLst>
        </xdr:cNvPr>
        <xdr:cNvSpPr/>
      </xdr:nvSpPr>
      <xdr:spPr>
        <a:xfrm>
          <a:off x="15354299" y="47339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21</xdr:row>
      <xdr:rowOff>123825</xdr:rowOff>
    </xdr:from>
    <xdr:to>
      <xdr:col>13</xdr:col>
      <xdr:colOff>2790824</xdr:colOff>
      <xdr:row>22</xdr:row>
      <xdr:rowOff>104775</xdr:rowOff>
    </xdr:to>
    <xdr:sp macro="" textlink="">
      <xdr:nvSpPr>
        <xdr:cNvPr id="263" name="Arrow: Up 193">
          <a:extLst>
            <a:ext uri="{FF2B5EF4-FFF2-40B4-BE49-F238E27FC236}">
              <a16:creationId xmlns:a16="http://schemas.microsoft.com/office/drawing/2014/main" id="{81DCCB69-6F89-4EFE-AED2-67498C8B8546}"/>
            </a:ext>
          </a:extLst>
        </xdr:cNvPr>
        <xdr:cNvSpPr/>
      </xdr:nvSpPr>
      <xdr:spPr>
        <a:xfrm>
          <a:off x="15354299" y="47339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22</xdr:row>
      <xdr:rowOff>123825</xdr:rowOff>
    </xdr:from>
    <xdr:to>
      <xdr:col>13</xdr:col>
      <xdr:colOff>2790824</xdr:colOff>
      <xdr:row>23</xdr:row>
      <xdr:rowOff>104775</xdr:rowOff>
    </xdr:to>
    <xdr:sp macro="" textlink="">
      <xdr:nvSpPr>
        <xdr:cNvPr id="264" name="Arrow: Up 199">
          <a:extLst>
            <a:ext uri="{FF2B5EF4-FFF2-40B4-BE49-F238E27FC236}">
              <a16:creationId xmlns:a16="http://schemas.microsoft.com/office/drawing/2014/main" id="{2A0FAA7C-B3AB-4C07-8970-A2690AF45575}"/>
            </a:ext>
          </a:extLst>
        </xdr:cNvPr>
        <xdr:cNvSpPr/>
      </xdr:nvSpPr>
      <xdr:spPr>
        <a:xfrm>
          <a:off x="15354299" y="48958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22</xdr:row>
      <xdr:rowOff>123825</xdr:rowOff>
    </xdr:from>
    <xdr:to>
      <xdr:col>13</xdr:col>
      <xdr:colOff>2790824</xdr:colOff>
      <xdr:row>23</xdr:row>
      <xdr:rowOff>104775</xdr:rowOff>
    </xdr:to>
    <xdr:sp macro="" textlink="">
      <xdr:nvSpPr>
        <xdr:cNvPr id="265" name="Arrow: Up 203">
          <a:extLst>
            <a:ext uri="{FF2B5EF4-FFF2-40B4-BE49-F238E27FC236}">
              <a16:creationId xmlns:a16="http://schemas.microsoft.com/office/drawing/2014/main" id="{A429D579-D4EA-4D64-BDBC-F42181085E27}"/>
            </a:ext>
          </a:extLst>
        </xdr:cNvPr>
        <xdr:cNvSpPr/>
      </xdr:nvSpPr>
      <xdr:spPr>
        <a:xfrm>
          <a:off x="15354299" y="48958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22</xdr:row>
      <xdr:rowOff>123825</xdr:rowOff>
    </xdr:from>
    <xdr:to>
      <xdr:col>13</xdr:col>
      <xdr:colOff>2790824</xdr:colOff>
      <xdr:row>23</xdr:row>
      <xdr:rowOff>104775</xdr:rowOff>
    </xdr:to>
    <xdr:sp macro="" textlink="">
      <xdr:nvSpPr>
        <xdr:cNvPr id="266" name="Arrow: Up 189">
          <a:extLst>
            <a:ext uri="{FF2B5EF4-FFF2-40B4-BE49-F238E27FC236}">
              <a16:creationId xmlns:a16="http://schemas.microsoft.com/office/drawing/2014/main" id="{B3F5D16A-106F-47EF-8E82-37AB4A1707D7}"/>
            </a:ext>
          </a:extLst>
        </xdr:cNvPr>
        <xdr:cNvSpPr/>
      </xdr:nvSpPr>
      <xdr:spPr>
        <a:xfrm>
          <a:off x="15354299" y="48958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22</xdr:row>
      <xdr:rowOff>123825</xdr:rowOff>
    </xdr:from>
    <xdr:to>
      <xdr:col>13</xdr:col>
      <xdr:colOff>2790824</xdr:colOff>
      <xdr:row>23</xdr:row>
      <xdr:rowOff>104775</xdr:rowOff>
    </xdr:to>
    <xdr:sp macro="" textlink="">
      <xdr:nvSpPr>
        <xdr:cNvPr id="267" name="Arrow: Up 193">
          <a:extLst>
            <a:ext uri="{FF2B5EF4-FFF2-40B4-BE49-F238E27FC236}">
              <a16:creationId xmlns:a16="http://schemas.microsoft.com/office/drawing/2014/main" id="{4BA16B16-75BB-4876-B973-A14478452338}"/>
            </a:ext>
          </a:extLst>
        </xdr:cNvPr>
        <xdr:cNvSpPr/>
      </xdr:nvSpPr>
      <xdr:spPr>
        <a:xfrm>
          <a:off x="15354299" y="48958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22</xdr:row>
      <xdr:rowOff>123825</xdr:rowOff>
    </xdr:from>
    <xdr:to>
      <xdr:col>13</xdr:col>
      <xdr:colOff>2790824</xdr:colOff>
      <xdr:row>23</xdr:row>
      <xdr:rowOff>104775</xdr:rowOff>
    </xdr:to>
    <xdr:sp macro="" textlink="">
      <xdr:nvSpPr>
        <xdr:cNvPr id="268" name="Arrow: Up 303">
          <a:extLst>
            <a:ext uri="{FF2B5EF4-FFF2-40B4-BE49-F238E27FC236}">
              <a16:creationId xmlns:a16="http://schemas.microsoft.com/office/drawing/2014/main" id="{2FB26FAA-20A4-4AAE-8E17-B469E646DDAF}"/>
            </a:ext>
          </a:extLst>
        </xdr:cNvPr>
        <xdr:cNvSpPr/>
      </xdr:nvSpPr>
      <xdr:spPr>
        <a:xfrm>
          <a:off x="15354299" y="48958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22</xdr:row>
      <xdr:rowOff>123825</xdr:rowOff>
    </xdr:from>
    <xdr:to>
      <xdr:col>13</xdr:col>
      <xdr:colOff>2790824</xdr:colOff>
      <xdr:row>23</xdr:row>
      <xdr:rowOff>104775</xdr:rowOff>
    </xdr:to>
    <xdr:sp macro="" textlink="">
      <xdr:nvSpPr>
        <xdr:cNvPr id="269" name="Arrow: Up 189">
          <a:extLst>
            <a:ext uri="{FF2B5EF4-FFF2-40B4-BE49-F238E27FC236}">
              <a16:creationId xmlns:a16="http://schemas.microsoft.com/office/drawing/2014/main" id="{313FD14E-A682-4F73-A2F2-36CA65522577}"/>
            </a:ext>
          </a:extLst>
        </xdr:cNvPr>
        <xdr:cNvSpPr/>
      </xdr:nvSpPr>
      <xdr:spPr>
        <a:xfrm>
          <a:off x="15354299" y="48958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22</xdr:row>
      <xdr:rowOff>123825</xdr:rowOff>
    </xdr:from>
    <xdr:to>
      <xdr:col>13</xdr:col>
      <xdr:colOff>2790824</xdr:colOff>
      <xdr:row>23</xdr:row>
      <xdr:rowOff>104775</xdr:rowOff>
    </xdr:to>
    <xdr:sp macro="" textlink="">
      <xdr:nvSpPr>
        <xdr:cNvPr id="270" name="Arrow: Up 193">
          <a:extLst>
            <a:ext uri="{FF2B5EF4-FFF2-40B4-BE49-F238E27FC236}">
              <a16:creationId xmlns:a16="http://schemas.microsoft.com/office/drawing/2014/main" id="{A39C9A05-01CA-4327-9FF1-9F8D3AB9C861}"/>
            </a:ext>
          </a:extLst>
        </xdr:cNvPr>
        <xdr:cNvSpPr/>
      </xdr:nvSpPr>
      <xdr:spPr>
        <a:xfrm>
          <a:off x="15354299" y="48958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22</xdr:row>
      <xdr:rowOff>123825</xdr:rowOff>
    </xdr:from>
    <xdr:to>
      <xdr:col>13</xdr:col>
      <xdr:colOff>2790824</xdr:colOff>
      <xdr:row>23</xdr:row>
      <xdr:rowOff>104775</xdr:rowOff>
    </xdr:to>
    <xdr:sp macro="" textlink="">
      <xdr:nvSpPr>
        <xdr:cNvPr id="271" name="Arrow: Up 303">
          <a:extLst>
            <a:ext uri="{FF2B5EF4-FFF2-40B4-BE49-F238E27FC236}">
              <a16:creationId xmlns:a16="http://schemas.microsoft.com/office/drawing/2014/main" id="{E588EAAC-0151-4739-BA9B-ADE0D3400243}"/>
            </a:ext>
          </a:extLst>
        </xdr:cNvPr>
        <xdr:cNvSpPr/>
      </xdr:nvSpPr>
      <xdr:spPr>
        <a:xfrm>
          <a:off x="15354299" y="48958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22</xdr:row>
      <xdr:rowOff>123825</xdr:rowOff>
    </xdr:from>
    <xdr:to>
      <xdr:col>13</xdr:col>
      <xdr:colOff>2790824</xdr:colOff>
      <xdr:row>23</xdr:row>
      <xdr:rowOff>104775</xdr:rowOff>
    </xdr:to>
    <xdr:sp macro="" textlink="">
      <xdr:nvSpPr>
        <xdr:cNvPr id="272" name="Arrow: Up 189">
          <a:extLst>
            <a:ext uri="{FF2B5EF4-FFF2-40B4-BE49-F238E27FC236}">
              <a16:creationId xmlns:a16="http://schemas.microsoft.com/office/drawing/2014/main" id="{1F4917B6-10E8-4F03-85BF-0216ED271526}"/>
            </a:ext>
          </a:extLst>
        </xdr:cNvPr>
        <xdr:cNvSpPr/>
      </xdr:nvSpPr>
      <xdr:spPr>
        <a:xfrm>
          <a:off x="15354299" y="48958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22</xdr:row>
      <xdr:rowOff>123825</xdr:rowOff>
    </xdr:from>
    <xdr:to>
      <xdr:col>13</xdr:col>
      <xdr:colOff>2790824</xdr:colOff>
      <xdr:row>23</xdr:row>
      <xdr:rowOff>104775</xdr:rowOff>
    </xdr:to>
    <xdr:sp macro="" textlink="">
      <xdr:nvSpPr>
        <xdr:cNvPr id="273" name="Arrow: Up 193">
          <a:extLst>
            <a:ext uri="{FF2B5EF4-FFF2-40B4-BE49-F238E27FC236}">
              <a16:creationId xmlns:a16="http://schemas.microsoft.com/office/drawing/2014/main" id="{E43099A7-2772-43DF-8708-31108B89C5A2}"/>
            </a:ext>
          </a:extLst>
        </xdr:cNvPr>
        <xdr:cNvSpPr/>
      </xdr:nvSpPr>
      <xdr:spPr>
        <a:xfrm>
          <a:off x="15354299" y="48958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23</xdr:row>
      <xdr:rowOff>123825</xdr:rowOff>
    </xdr:from>
    <xdr:to>
      <xdr:col>13</xdr:col>
      <xdr:colOff>2790824</xdr:colOff>
      <xdr:row>24</xdr:row>
      <xdr:rowOff>104775</xdr:rowOff>
    </xdr:to>
    <xdr:sp macro="" textlink="">
      <xdr:nvSpPr>
        <xdr:cNvPr id="274" name="Arrow: Up 6">
          <a:extLst>
            <a:ext uri="{FF2B5EF4-FFF2-40B4-BE49-F238E27FC236}">
              <a16:creationId xmlns:a16="http://schemas.microsoft.com/office/drawing/2014/main" id="{CD23EF7E-5060-42E2-82AB-AAEAEDF6F54F}"/>
            </a:ext>
          </a:extLst>
        </xdr:cNvPr>
        <xdr:cNvSpPr/>
      </xdr:nvSpPr>
      <xdr:spPr>
        <a:xfrm>
          <a:off x="15354299" y="50577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22</xdr:row>
      <xdr:rowOff>123825</xdr:rowOff>
    </xdr:from>
    <xdr:to>
      <xdr:col>13</xdr:col>
      <xdr:colOff>2790824</xdr:colOff>
      <xdr:row>23</xdr:row>
      <xdr:rowOff>104775</xdr:rowOff>
    </xdr:to>
    <xdr:sp macro="" textlink="">
      <xdr:nvSpPr>
        <xdr:cNvPr id="275" name="Arrow: Up 303">
          <a:extLst>
            <a:ext uri="{FF2B5EF4-FFF2-40B4-BE49-F238E27FC236}">
              <a16:creationId xmlns:a16="http://schemas.microsoft.com/office/drawing/2014/main" id="{EB18C089-3108-48E6-8468-6AA82859278B}"/>
            </a:ext>
          </a:extLst>
        </xdr:cNvPr>
        <xdr:cNvSpPr/>
      </xdr:nvSpPr>
      <xdr:spPr>
        <a:xfrm>
          <a:off x="15354299" y="48958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23</xdr:row>
      <xdr:rowOff>123825</xdr:rowOff>
    </xdr:from>
    <xdr:to>
      <xdr:col>13</xdr:col>
      <xdr:colOff>2790824</xdr:colOff>
      <xdr:row>24</xdr:row>
      <xdr:rowOff>104775</xdr:rowOff>
    </xdr:to>
    <xdr:sp macro="" textlink="">
      <xdr:nvSpPr>
        <xdr:cNvPr id="276" name="Arrow: Up 309">
          <a:extLst>
            <a:ext uri="{FF2B5EF4-FFF2-40B4-BE49-F238E27FC236}">
              <a16:creationId xmlns:a16="http://schemas.microsoft.com/office/drawing/2014/main" id="{86BBD428-8D43-49F2-9C84-069AB057C668}"/>
            </a:ext>
          </a:extLst>
        </xdr:cNvPr>
        <xdr:cNvSpPr/>
      </xdr:nvSpPr>
      <xdr:spPr>
        <a:xfrm>
          <a:off x="15354299" y="50577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22</xdr:row>
      <xdr:rowOff>123825</xdr:rowOff>
    </xdr:from>
    <xdr:to>
      <xdr:col>13</xdr:col>
      <xdr:colOff>2790824</xdr:colOff>
      <xdr:row>23</xdr:row>
      <xdr:rowOff>104775</xdr:rowOff>
    </xdr:to>
    <xdr:sp macro="" textlink="">
      <xdr:nvSpPr>
        <xdr:cNvPr id="277" name="Arrow: Up 189">
          <a:extLst>
            <a:ext uri="{FF2B5EF4-FFF2-40B4-BE49-F238E27FC236}">
              <a16:creationId xmlns:a16="http://schemas.microsoft.com/office/drawing/2014/main" id="{D089D955-B93B-4770-9010-4429ED24B81E}"/>
            </a:ext>
          </a:extLst>
        </xdr:cNvPr>
        <xdr:cNvSpPr/>
      </xdr:nvSpPr>
      <xdr:spPr>
        <a:xfrm>
          <a:off x="15354299" y="48958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22</xdr:row>
      <xdr:rowOff>123825</xdr:rowOff>
    </xdr:from>
    <xdr:to>
      <xdr:col>13</xdr:col>
      <xdr:colOff>2790824</xdr:colOff>
      <xdr:row>23</xdr:row>
      <xdr:rowOff>104775</xdr:rowOff>
    </xdr:to>
    <xdr:sp macro="" textlink="">
      <xdr:nvSpPr>
        <xdr:cNvPr id="278" name="Arrow: Up 193">
          <a:extLst>
            <a:ext uri="{FF2B5EF4-FFF2-40B4-BE49-F238E27FC236}">
              <a16:creationId xmlns:a16="http://schemas.microsoft.com/office/drawing/2014/main" id="{FCEFB24F-8428-4174-A65A-C41D20AA7385}"/>
            </a:ext>
          </a:extLst>
        </xdr:cNvPr>
        <xdr:cNvSpPr/>
      </xdr:nvSpPr>
      <xdr:spPr>
        <a:xfrm>
          <a:off x="15354299" y="48958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23</xdr:row>
      <xdr:rowOff>123825</xdr:rowOff>
    </xdr:from>
    <xdr:to>
      <xdr:col>13</xdr:col>
      <xdr:colOff>2790824</xdr:colOff>
      <xdr:row>24</xdr:row>
      <xdr:rowOff>104775</xdr:rowOff>
    </xdr:to>
    <xdr:sp macro="" textlink="">
      <xdr:nvSpPr>
        <xdr:cNvPr id="279" name="Arrow: Up 199">
          <a:extLst>
            <a:ext uri="{FF2B5EF4-FFF2-40B4-BE49-F238E27FC236}">
              <a16:creationId xmlns:a16="http://schemas.microsoft.com/office/drawing/2014/main" id="{2C89BEAA-28FC-4071-A0BE-65232DE29D04}"/>
            </a:ext>
          </a:extLst>
        </xdr:cNvPr>
        <xdr:cNvSpPr/>
      </xdr:nvSpPr>
      <xdr:spPr>
        <a:xfrm>
          <a:off x="15354299" y="50577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23</xdr:row>
      <xdr:rowOff>123825</xdr:rowOff>
    </xdr:from>
    <xdr:to>
      <xdr:col>13</xdr:col>
      <xdr:colOff>2790824</xdr:colOff>
      <xdr:row>24</xdr:row>
      <xdr:rowOff>104775</xdr:rowOff>
    </xdr:to>
    <xdr:sp macro="" textlink="">
      <xdr:nvSpPr>
        <xdr:cNvPr id="280" name="Arrow: Up 203">
          <a:extLst>
            <a:ext uri="{FF2B5EF4-FFF2-40B4-BE49-F238E27FC236}">
              <a16:creationId xmlns:a16="http://schemas.microsoft.com/office/drawing/2014/main" id="{C283AF67-81D0-4A26-8E42-D094A8E0EACC}"/>
            </a:ext>
          </a:extLst>
        </xdr:cNvPr>
        <xdr:cNvSpPr/>
      </xdr:nvSpPr>
      <xdr:spPr>
        <a:xfrm>
          <a:off x="15354299" y="50577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23</xdr:row>
      <xdr:rowOff>123825</xdr:rowOff>
    </xdr:from>
    <xdr:to>
      <xdr:col>13</xdr:col>
      <xdr:colOff>2790824</xdr:colOff>
      <xdr:row>24</xdr:row>
      <xdr:rowOff>104775</xdr:rowOff>
    </xdr:to>
    <xdr:sp macro="" textlink="">
      <xdr:nvSpPr>
        <xdr:cNvPr id="281" name="Arrow: Up 189">
          <a:extLst>
            <a:ext uri="{FF2B5EF4-FFF2-40B4-BE49-F238E27FC236}">
              <a16:creationId xmlns:a16="http://schemas.microsoft.com/office/drawing/2014/main" id="{85AEF60D-6BE0-4574-955A-EC07D7C0D2B7}"/>
            </a:ext>
          </a:extLst>
        </xdr:cNvPr>
        <xdr:cNvSpPr/>
      </xdr:nvSpPr>
      <xdr:spPr>
        <a:xfrm>
          <a:off x="15354299" y="50577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23</xdr:row>
      <xdr:rowOff>123825</xdr:rowOff>
    </xdr:from>
    <xdr:to>
      <xdr:col>13</xdr:col>
      <xdr:colOff>2790824</xdr:colOff>
      <xdr:row>24</xdr:row>
      <xdr:rowOff>104775</xdr:rowOff>
    </xdr:to>
    <xdr:sp macro="" textlink="">
      <xdr:nvSpPr>
        <xdr:cNvPr id="282" name="Arrow: Up 193">
          <a:extLst>
            <a:ext uri="{FF2B5EF4-FFF2-40B4-BE49-F238E27FC236}">
              <a16:creationId xmlns:a16="http://schemas.microsoft.com/office/drawing/2014/main" id="{8B6530DB-FA29-4B7A-B9CC-B11754F656B0}"/>
            </a:ext>
          </a:extLst>
        </xdr:cNvPr>
        <xdr:cNvSpPr/>
      </xdr:nvSpPr>
      <xdr:spPr>
        <a:xfrm>
          <a:off x="15354299" y="50577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23</xdr:row>
      <xdr:rowOff>123825</xdr:rowOff>
    </xdr:from>
    <xdr:to>
      <xdr:col>13</xdr:col>
      <xdr:colOff>2790824</xdr:colOff>
      <xdr:row>24</xdr:row>
      <xdr:rowOff>104775</xdr:rowOff>
    </xdr:to>
    <xdr:sp macro="" textlink="">
      <xdr:nvSpPr>
        <xdr:cNvPr id="283" name="Arrow: Up 303">
          <a:extLst>
            <a:ext uri="{FF2B5EF4-FFF2-40B4-BE49-F238E27FC236}">
              <a16:creationId xmlns:a16="http://schemas.microsoft.com/office/drawing/2014/main" id="{9B1A9D27-D2CB-44D1-AE55-9495EAE32547}"/>
            </a:ext>
          </a:extLst>
        </xdr:cNvPr>
        <xdr:cNvSpPr/>
      </xdr:nvSpPr>
      <xdr:spPr>
        <a:xfrm>
          <a:off x="15354299" y="50577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23</xdr:row>
      <xdr:rowOff>123825</xdr:rowOff>
    </xdr:from>
    <xdr:to>
      <xdr:col>13</xdr:col>
      <xdr:colOff>2790824</xdr:colOff>
      <xdr:row>24</xdr:row>
      <xdr:rowOff>104775</xdr:rowOff>
    </xdr:to>
    <xdr:sp macro="" textlink="">
      <xdr:nvSpPr>
        <xdr:cNvPr id="284" name="Arrow: Up 189">
          <a:extLst>
            <a:ext uri="{FF2B5EF4-FFF2-40B4-BE49-F238E27FC236}">
              <a16:creationId xmlns:a16="http://schemas.microsoft.com/office/drawing/2014/main" id="{E93A4EE5-E6DD-4D58-A285-D2AF9289262E}"/>
            </a:ext>
          </a:extLst>
        </xdr:cNvPr>
        <xdr:cNvSpPr/>
      </xdr:nvSpPr>
      <xdr:spPr>
        <a:xfrm>
          <a:off x="15354299" y="50577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23</xdr:row>
      <xdr:rowOff>123825</xdr:rowOff>
    </xdr:from>
    <xdr:to>
      <xdr:col>13</xdr:col>
      <xdr:colOff>2790824</xdr:colOff>
      <xdr:row>24</xdr:row>
      <xdr:rowOff>104775</xdr:rowOff>
    </xdr:to>
    <xdr:sp macro="" textlink="">
      <xdr:nvSpPr>
        <xdr:cNvPr id="285" name="Arrow: Up 193">
          <a:extLst>
            <a:ext uri="{FF2B5EF4-FFF2-40B4-BE49-F238E27FC236}">
              <a16:creationId xmlns:a16="http://schemas.microsoft.com/office/drawing/2014/main" id="{C11A388F-D794-45E4-AD34-50EB2674A8C4}"/>
            </a:ext>
          </a:extLst>
        </xdr:cNvPr>
        <xdr:cNvSpPr/>
      </xdr:nvSpPr>
      <xdr:spPr>
        <a:xfrm>
          <a:off x="15354299" y="50577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23</xdr:row>
      <xdr:rowOff>123825</xdr:rowOff>
    </xdr:from>
    <xdr:to>
      <xdr:col>13</xdr:col>
      <xdr:colOff>2790824</xdr:colOff>
      <xdr:row>24</xdr:row>
      <xdr:rowOff>104775</xdr:rowOff>
    </xdr:to>
    <xdr:sp macro="" textlink="">
      <xdr:nvSpPr>
        <xdr:cNvPr id="286" name="Arrow: Up 303">
          <a:extLst>
            <a:ext uri="{FF2B5EF4-FFF2-40B4-BE49-F238E27FC236}">
              <a16:creationId xmlns:a16="http://schemas.microsoft.com/office/drawing/2014/main" id="{E95E69E5-32ED-4C3D-AEAE-824B3776CAA6}"/>
            </a:ext>
          </a:extLst>
        </xdr:cNvPr>
        <xdr:cNvSpPr/>
      </xdr:nvSpPr>
      <xdr:spPr>
        <a:xfrm>
          <a:off x="15354299" y="50577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23</xdr:row>
      <xdr:rowOff>123825</xdr:rowOff>
    </xdr:from>
    <xdr:to>
      <xdr:col>13</xdr:col>
      <xdr:colOff>2790824</xdr:colOff>
      <xdr:row>24</xdr:row>
      <xdr:rowOff>104775</xdr:rowOff>
    </xdr:to>
    <xdr:sp macro="" textlink="">
      <xdr:nvSpPr>
        <xdr:cNvPr id="287" name="Arrow: Up 189">
          <a:extLst>
            <a:ext uri="{FF2B5EF4-FFF2-40B4-BE49-F238E27FC236}">
              <a16:creationId xmlns:a16="http://schemas.microsoft.com/office/drawing/2014/main" id="{268AC456-E5B8-4873-8C24-F7897A77D3B7}"/>
            </a:ext>
          </a:extLst>
        </xdr:cNvPr>
        <xdr:cNvSpPr/>
      </xdr:nvSpPr>
      <xdr:spPr>
        <a:xfrm>
          <a:off x="15354299" y="50577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23</xdr:row>
      <xdr:rowOff>123825</xdr:rowOff>
    </xdr:from>
    <xdr:to>
      <xdr:col>13</xdr:col>
      <xdr:colOff>2790824</xdr:colOff>
      <xdr:row>24</xdr:row>
      <xdr:rowOff>104775</xdr:rowOff>
    </xdr:to>
    <xdr:sp macro="" textlink="">
      <xdr:nvSpPr>
        <xdr:cNvPr id="288" name="Arrow: Up 193">
          <a:extLst>
            <a:ext uri="{FF2B5EF4-FFF2-40B4-BE49-F238E27FC236}">
              <a16:creationId xmlns:a16="http://schemas.microsoft.com/office/drawing/2014/main" id="{4DD4D29E-BDFF-4803-A363-A78D78A7BC72}"/>
            </a:ext>
          </a:extLst>
        </xdr:cNvPr>
        <xdr:cNvSpPr/>
      </xdr:nvSpPr>
      <xdr:spPr>
        <a:xfrm>
          <a:off x="15354299" y="50577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24</xdr:row>
      <xdr:rowOff>123825</xdr:rowOff>
    </xdr:from>
    <xdr:to>
      <xdr:col>13</xdr:col>
      <xdr:colOff>2790824</xdr:colOff>
      <xdr:row>25</xdr:row>
      <xdr:rowOff>104775</xdr:rowOff>
    </xdr:to>
    <xdr:sp macro="" textlink="">
      <xdr:nvSpPr>
        <xdr:cNvPr id="289" name="Arrow: Up 6">
          <a:extLst>
            <a:ext uri="{FF2B5EF4-FFF2-40B4-BE49-F238E27FC236}">
              <a16:creationId xmlns:a16="http://schemas.microsoft.com/office/drawing/2014/main" id="{F93CE18D-384D-47B6-B3E8-2A4D28F943AC}"/>
            </a:ext>
          </a:extLst>
        </xdr:cNvPr>
        <xdr:cNvSpPr/>
      </xdr:nvSpPr>
      <xdr:spPr>
        <a:xfrm>
          <a:off x="15354299" y="52197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23</xdr:row>
      <xdr:rowOff>123825</xdr:rowOff>
    </xdr:from>
    <xdr:to>
      <xdr:col>13</xdr:col>
      <xdr:colOff>2790824</xdr:colOff>
      <xdr:row>24</xdr:row>
      <xdr:rowOff>104775</xdr:rowOff>
    </xdr:to>
    <xdr:sp macro="" textlink="">
      <xdr:nvSpPr>
        <xdr:cNvPr id="290" name="Arrow: Up 303">
          <a:extLst>
            <a:ext uri="{FF2B5EF4-FFF2-40B4-BE49-F238E27FC236}">
              <a16:creationId xmlns:a16="http://schemas.microsoft.com/office/drawing/2014/main" id="{F2C64807-7658-40B2-A4C0-EE2B8F8270EE}"/>
            </a:ext>
          </a:extLst>
        </xdr:cNvPr>
        <xdr:cNvSpPr/>
      </xdr:nvSpPr>
      <xdr:spPr>
        <a:xfrm>
          <a:off x="15354299" y="50577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24</xdr:row>
      <xdr:rowOff>123825</xdr:rowOff>
    </xdr:from>
    <xdr:to>
      <xdr:col>13</xdr:col>
      <xdr:colOff>2790824</xdr:colOff>
      <xdr:row>25</xdr:row>
      <xdr:rowOff>104775</xdr:rowOff>
    </xdr:to>
    <xdr:sp macro="" textlink="">
      <xdr:nvSpPr>
        <xdr:cNvPr id="291" name="Arrow: Up 309">
          <a:extLst>
            <a:ext uri="{FF2B5EF4-FFF2-40B4-BE49-F238E27FC236}">
              <a16:creationId xmlns:a16="http://schemas.microsoft.com/office/drawing/2014/main" id="{E4E7DF02-B2F4-4A6A-BA4B-90572CFF8F8D}"/>
            </a:ext>
          </a:extLst>
        </xdr:cNvPr>
        <xdr:cNvSpPr/>
      </xdr:nvSpPr>
      <xdr:spPr>
        <a:xfrm>
          <a:off x="15354299" y="52197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23</xdr:row>
      <xdr:rowOff>123825</xdr:rowOff>
    </xdr:from>
    <xdr:to>
      <xdr:col>13</xdr:col>
      <xdr:colOff>2790824</xdr:colOff>
      <xdr:row>24</xdr:row>
      <xdr:rowOff>104775</xdr:rowOff>
    </xdr:to>
    <xdr:sp macro="" textlink="">
      <xdr:nvSpPr>
        <xdr:cNvPr id="292" name="Arrow: Up 189">
          <a:extLst>
            <a:ext uri="{FF2B5EF4-FFF2-40B4-BE49-F238E27FC236}">
              <a16:creationId xmlns:a16="http://schemas.microsoft.com/office/drawing/2014/main" id="{A29F3306-AC1F-4C27-A896-0130E8E15EB7}"/>
            </a:ext>
          </a:extLst>
        </xdr:cNvPr>
        <xdr:cNvSpPr/>
      </xdr:nvSpPr>
      <xdr:spPr>
        <a:xfrm>
          <a:off x="15354299" y="50577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23</xdr:row>
      <xdr:rowOff>123825</xdr:rowOff>
    </xdr:from>
    <xdr:to>
      <xdr:col>13</xdr:col>
      <xdr:colOff>2790824</xdr:colOff>
      <xdr:row>24</xdr:row>
      <xdr:rowOff>104775</xdr:rowOff>
    </xdr:to>
    <xdr:sp macro="" textlink="">
      <xdr:nvSpPr>
        <xdr:cNvPr id="293" name="Arrow: Up 193">
          <a:extLst>
            <a:ext uri="{FF2B5EF4-FFF2-40B4-BE49-F238E27FC236}">
              <a16:creationId xmlns:a16="http://schemas.microsoft.com/office/drawing/2014/main" id="{073D6DD5-E339-4FB7-BB8A-833C453C5E2D}"/>
            </a:ext>
          </a:extLst>
        </xdr:cNvPr>
        <xdr:cNvSpPr/>
      </xdr:nvSpPr>
      <xdr:spPr>
        <a:xfrm>
          <a:off x="15354299" y="50577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24</xdr:row>
      <xdr:rowOff>123825</xdr:rowOff>
    </xdr:from>
    <xdr:to>
      <xdr:col>13</xdr:col>
      <xdr:colOff>2790824</xdr:colOff>
      <xdr:row>25</xdr:row>
      <xdr:rowOff>104775</xdr:rowOff>
    </xdr:to>
    <xdr:sp macro="" textlink="">
      <xdr:nvSpPr>
        <xdr:cNvPr id="294" name="Arrow: Up 199">
          <a:extLst>
            <a:ext uri="{FF2B5EF4-FFF2-40B4-BE49-F238E27FC236}">
              <a16:creationId xmlns:a16="http://schemas.microsoft.com/office/drawing/2014/main" id="{E54C5C3D-3278-43CF-8536-DD12A393BF24}"/>
            </a:ext>
          </a:extLst>
        </xdr:cNvPr>
        <xdr:cNvSpPr/>
      </xdr:nvSpPr>
      <xdr:spPr>
        <a:xfrm>
          <a:off x="15354299" y="52197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24</xdr:row>
      <xdr:rowOff>123825</xdr:rowOff>
    </xdr:from>
    <xdr:to>
      <xdr:col>13</xdr:col>
      <xdr:colOff>2790824</xdr:colOff>
      <xdr:row>25</xdr:row>
      <xdr:rowOff>104775</xdr:rowOff>
    </xdr:to>
    <xdr:sp macro="" textlink="">
      <xdr:nvSpPr>
        <xdr:cNvPr id="295" name="Arrow: Up 203">
          <a:extLst>
            <a:ext uri="{FF2B5EF4-FFF2-40B4-BE49-F238E27FC236}">
              <a16:creationId xmlns:a16="http://schemas.microsoft.com/office/drawing/2014/main" id="{75387B8B-31F7-493D-8379-4C00F69BC6B3}"/>
            </a:ext>
          </a:extLst>
        </xdr:cNvPr>
        <xdr:cNvSpPr/>
      </xdr:nvSpPr>
      <xdr:spPr>
        <a:xfrm>
          <a:off x="15354299" y="52197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24</xdr:row>
      <xdr:rowOff>123825</xdr:rowOff>
    </xdr:from>
    <xdr:to>
      <xdr:col>13</xdr:col>
      <xdr:colOff>2790824</xdr:colOff>
      <xdr:row>25</xdr:row>
      <xdr:rowOff>104775</xdr:rowOff>
    </xdr:to>
    <xdr:sp macro="" textlink="">
      <xdr:nvSpPr>
        <xdr:cNvPr id="296" name="Arrow: Up 189">
          <a:extLst>
            <a:ext uri="{FF2B5EF4-FFF2-40B4-BE49-F238E27FC236}">
              <a16:creationId xmlns:a16="http://schemas.microsoft.com/office/drawing/2014/main" id="{858009EC-EABD-474B-9182-14C409D059CA}"/>
            </a:ext>
          </a:extLst>
        </xdr:cNvPr>
        <xdr:cNvSpPr/>
      </xdr:nvSpPr>
      <xdr:spPr>
        <a:xfrm>
          <a:off x="15354299" y="52197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24</xdr:row>
      <xdr:rowOff>123825</xdr:rowOff>
    </xdr:from>
    <xdr:to>
      <xdr:col>13</xdr:col>
      <xdr:colOff>2790824</xdr:colOff>
      <xdr:row>25</xdr:row>
      <xdr:rowOff>104775</xdr:rowOff>
    </xdr:to>
    <xdr:sp macro="" textlink="">
      <xdr:nvSpPr>
        <xdr:cNvPr id="297" name="Arrow: Up 193">
          <a:extLst>
            <a:ext uri="{FF2B5EF4-FFF2-40B4-BE49-F238E27FC236}">
              <a16:creationId xmlns:a16="http://schemas.microsoft.com/office/drawing/2014/main" id="{7836BB40-8D0F-42B9-AC59-C80E56CDE41B}"/>
            </a:ext>
          </a:extLst>
        </xdr:cNvPr>
        <xdr:cNvSpPr/>
      </xdr:nvSpPr>
      <xdr:spPr>
        <a:xfrm>
          <a:off x="15354299" y="52197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24</xdr:row>
      <xdr:rowOff>123825</xdr:rowOff>
    </xdr:from>
    <xdr:to>
      <xdr:col>13</xdr:col>
      <xdr:colOff>2790824</xdr:colOff>
      <xdr:row>25</xdr:row>
      <xdr:rowOff>104775</xdr:rowOff>
    </xdr:to>
    <xdr:sp macro="" textlink="">
      <xdr:nvSpPr>
        <xdr:cNvPr id="298" name="Arrow: Up 303">
          <a:extLst>
            <a:ext uri="{FF2B5EF4-FFF2-40B4-BE49-F238E27FC236}">
              <a16:creationId xmlns:a16="http://schemas.microsoft.com/office/drawing/2014/main" id="{E77D9289-3DEB-4E2E-A367-36CAD04B823D}"/>
            </a:ext>
          </a:extLst>
        </xdr:cNvPr>
        <xdr:cNvSpPr/>
      </xdr:nvSpPr>
      <xdr:spPr>
        <a:xfrm>
          <a:off x="15354299" y="52197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24</xdr:row>
      <xdr:rowOff>123825</xdr:rowOff>
    </xdr:from>
    <xdr:to>
      <xdr:col>13</xdr:col>
      <xdr:colOff>2790824</xdr:colOff>
      <xdr:row>25</xdr:row>
      <xdr:rowOff>104775</xdr:rowOff>
    </xdr:to>
    <xdr:sp macro="" textlink="">
      <xdr:nvSpPr>
        <xdr:cNvPr id="299" name="Arrow: Up 189">
          <a:extLst>
            <a:ext uri="{FF2B5EF4-FFF2-40B4-BE49-F238E27FC236}">
              <a16:creationId xmlns:a16="http://schemas.microsoft.com/office/drawing/2014/main" id="{DD2E9F7C-2BD0-4E90-A5A9-AFBFAF79D979}"/>
            </a:ext>
          </a:extLst>
        </xdr:cNvPr>
        <xdr:cNvSpPr/>
      </xdr:nvSpPr>
      <xdr:spPr>
        <a:xfrm>
          <a:off x="15354299" y="52197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24</xdr:row>
      <xdr:rowOff>123825</xdr:rowOff>
    </xdr:from>
    <xdr:to>
      <xdr:col>13</xdr:col>
      <xdr:colOff>2790824</xdr:colOff>
      <xdr:row>25</xdr:row>
      <xdr:rowOff>104775</xdr:rowOff>
    </xdr:to>
    <xdr:sp macro="" textlink="">
      <xdr:nvSpPr>
        <xdr:cNvPr id="300" name="Arrow: Up 193">
          <a:extLst>
            <a:ext uri="{FF2B5EF4-FFF2-40B4-BE49-F238E27FC236}">
              <a16:creationId xmlns:a16="http://schemas.microsoft.com/office/drawing/2014/main" id="{A6CEC6EF-DA4C-4EEF-AD67-9767929D3334}"/>
            </a:ext>
          </a:extLst>
        </xdr:cNvPr>
        <xdr:cNvSpPr/>
      </xdr:nvSpPr>
      <xdr:spPr>
        <a:xfrm>
          <a:off x="15354299" y="52197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24</xdr:row>
      <xdr:rowOff>123825</xdr:rowOff>
    </xdr:from>
    <xdr:to>
      <xdr:col>13</xdr:col>
      <xdr:colOff>2790824</xdr:colOff>
      <xdr:row>25</xdr:row>
      <xdr:rowOff>104775</xdr:rowOff>
    </xdr:to>
    <xdr:sp macro="" textlink="">
      <xdr:nvSpPr>
        <xdr:cNvPr id="301" name="Arrow: Up 303">
          <a:extLst>
            <a:ext uri="{FF2B5EF4-FFF2-40B4-BE49-F238E27FC236}">
              <a16:creationId xmlns:a16="http://schemas.microsoft.com/office/drawing/2014/main" id="{75D9457E-18E4-4B60-BE11-97083F654758}"/>
            </a:ext>
          </a:extLst>
        </xdr:cNvPr>
        <xdr:cNvSpPr/>
      </xdr:nvSpPr>
      <xdr:spPr>
        <a:xfrm>
          <a:off x="15354299" y="52197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24</xdr:row>
      <xdr:rowOff>123825</xdr:rowOff>
    </xdr:from>
    <xdr:to>
      <xdr:col>13</xdr:col>
      <xdr:colOff>2790824</xdr:colOff>
      <xdr:row>25</xdr:row>
      <xdr:rowOff>104775</xdr:rowOff>
    </xdr:to>
    <xdr:sp macro="" textlink="">
      <xdr:nvSpPr>
        <xdr:cNvPr id="302" name="Arrow: Up 189">
          <a:extLst>
            <a:ext uri="{FF2B5EF4-FFF2-40B4-BE49-F238E27FC236}">
              <a16:creationId xmlns:a16="http://schemas.microsoft.com/office/drawing/2014/main" id="{18BCFAD6-A586-46C4-9AC1-9A7592B9AECA}"/>
            </a:ext>
          </a:extLst>
        </xdr:cNvPr>
        <xdr:cNvSpPr/>
      </xdr:nvSpPr>
      <xdr:spPr>
        <a:xfrm>
          <a:off x="15354299" y="52197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24</xdr:row>
      <xdr:rowOff>123825</xdr:rowOff>
    </xdr:from>
    <xdr:to>
      <xdr:col>13</xdr:col>
      <xdr:colOff>2790824</xdr:colOff>
      <xdr:row>25</xdr:row>
      <xdr:rowOff>104775</xdr:rowOff>
    </xdr:to>
    <xdr:sp macro="" textlink="">
      <xdr:nvSpPr>
        <xdr:cNvPr id="303" name="Arrow: Up 193">
          <a:extLst>
            <a:ext uri="{FF2B5EF4-FFF2-40B4-BE49-F238E27FC236}">
              <a16:creationId xmlns:a16="http://schemas.microsoft.com/office/drawing/2014/main" id="{E75A8F79-3895-460C-AA89-27FA4C489DC6}"/>
            </a:ext>
          </a:extLst>
        </xdr:cNvPr>
        <xdr:cNvSpPr/>
      </xdr:nvSpPr>
      <xdr:spPr>
        <a:xfrm>
          <a:off x="15354299" y="52197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25</xdr:row>
      <xdr:rowOff>123825</xdr:rowOff>
    </xdr:from>
    <xdr:to>
      <xdr:col>13</xdr:col>
      <xdr:colOff>2790824</xdr:colOff>
      <xdr:row>26</xdr:row>
      <xdr:rowOff>104775</xdr:rowOff>
    </xdr:to>
    <xdr:sp macro="" textlink="">
      <xdr:nvSpPr>
        <xdr:cNvPr id="304" name="Arrow: Up 6">
          <a:extLst>
            <a:ext uri="{FF2B5EF4-FFF2-40B4-BE49-F238E27FC236}">
              <a16:creationId xmlns:a16="http://schemas.microsoft.com/office/drawing/2014/main" id="{79F938BF-8138-47E1-9B10-CE300C8C1F98}"/>
            </a:ext>
          </a:extLst>
        </xdr:cNvPr>
        <xdr:cNvSpPr/>
      </xdr:nvSpPr>
      <xdr:spPr>
        <a:xfrm>
          <a:off x="15354299" y="538162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24</xdr:row>
      <xdr:rowOff>123825</xdr:rowOff>
    </xdr:from>
    <xdr:to>
      <xdr:col>13</xdr:col>
      <xdr:colOff>2790824</xdr:colOff>
      <xdr:row>25</xdr:row>
      <xdr:rowOff>104775</xdr:rowOff>
    </xdr:to>
    <xdr:sp macro="" textlink="">
      <xdr:nvSpPr>
        <xdr:cNvPr id="305" name="Arrow: Up 303">
          <a:extLst>
            <a:ext uri="{FF2B5EF4-FFF2-40B4-BE49-F238E27FC236}">
              <a16:creationId xmlns:a16="http://schemas.microsoft.com/office/drawing/2014/main" id="{A0B7F0CF-1202-4022-87C8-CCB4A10C7981}"/>
            </a:ext>
          </a:extLst>
        </xdr:cNvPr>
        <xdr:cNvSpPr/>
      </xdr:nvSpPr>
      <xdr:spPr>
        <a:xfrm>
          <a:off x="15354299" y="52197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25</xdr:row>
      <xdr:rowOff>123825</xdr:rowOff>
    </xdr:from>
    <xdr:to>
      <xdr:col>13</xdr:col>
      <xdr:colOff>2790824</xdr:colOff>
      <xdr:row>26</xdr:row>
      <xdr:rowOff>104775</xdr:rowOff>
    </xdr:to>
    <xdr:sp macro="" textlink="">
      <xdr:nvSpPr>
        <xdr:cNvPr id="306" name="Arrow: Up 309">
          <a:extLst>
            <a:ext uri="{FF2B5EF4-FFF2-40B4-BE49-F238E27FC236}">
              <a16:creationId xmlns:a16="http://schemas.microsoft.com/office/drawing/2014/main" id="{5613398F-3550-4692-9641-D1AB9548E994}"/>
            </a:ext>
          </a:extLst>
        </xdr:cNvPr>
        <xdr:cNvSpPr/>
      </xdr:nvSpPr>
      <xdr:spPr>
        <a:xfrm>
          <a:off x="15354299" y="538162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24</xdr:row>
      <xdr:rowOff>123825</xdr:rowOff>
    </xdr:from>
    <xdr:to>
      <xdr:col>13</xdr:col>
      <xdr:colOff>2790824</xdr:colOff>
      <xdr:row>25</xdr:row>
      <xdr:rowOff>104775</xdr:rowOff>
    </xdr:to>
    <xdr:sp macro="" textlink="">
      <xdr:nvSpPr>
        <xdr:cNvPr id="307" name="Arrow: Up 189">
          <a:extLst>
            <a:ext uri="{FF2B5EF4-FFF2-40B4-BE49-F238E27FC236}">
              <a16:creationId xmlns:a16="http://schemas.microsoft.com/office/drawing/2014/main" id="{06044BA1-8493-4F23-8C9F-97762DCC81AE}"/>
            </a:ext>
          </a:extLst>
        </xdr:cNvPr>
        <xdr:cNvSpPr/>
      </xdr:nvSpPr>
      <xdr:spPr>
        <a:xfrm>
          <a:off x="15354299" y="52197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24</xdr:row>
      <xdr:rowOff>123825</xdr:rowOff>
    </xdr:from>
    <xdr:to>
      <xdr:col>13</xdr:col>
      <xdr:colOff>2790824</xdr:colOff>
      <xdr:row>25</xdr:row>
      <xdr:rowOff>104775</xdr:rowOff>
    </xdr:to>
    <xdr:sp macro="" textlink="">
      <xdr:nvSpPr>
        <xdr:cNvPr id="308" name="Arrow: Up 193">
          <a:extLst>
            <a:ext uri="{FF2B5EF4-FFF2-40B4-BE49-F238E27FC236}">
              <a16:creationId xmlns:a16="http://schemas.microsoft.com/office/drawing/2014/main" id="{5DAEAA5D-5ACD-40A0-965B-F38ECCBC137E}"/>
            </a:ext>
          </a:extLst>
        </xdr:cNvPr>
        <xdr:cNvSpPr/>
      </xdr:nvSpPr>
      <xdr:spPr>
        <a:xfrm>
          <a:off x="15354299" y="52197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25</xdr:row>
      <xdr:rowOff>123825</xdr:rowOff>
    </xdr:from>
    <xdr:to>
      <xdr:col>13</xdr:col>
      <xdr:colOff>2790824</xdr:colOff>
      <xdr:row>26</xdr:row>
      <xdr:rowOff>104775</xdr:rowOff>
    </xdr:to>
    <xdr:sp macro="" textlink="">
      <xdr:nvSpPr>
        <xdr:cNvPr id="309" name="Arrow: Up 199">
          <a:extLst>
            <a:ext uri="{FF2B5EF4-FFF2-40B4-BE49-F238E27FC236}">
              <a16:creationId xmlns:a16="http://schemas.microsoft.com/office/drawing/2014/main" id="{CFC3AD77-E1EB-4EDF-8AEA-8506ECCE1B6A}"/>
            </a:ext>
          </a:extLst>
        </xdr:cNvPr>
        <xdr:cNvSpPr/>
      </xdr:nvSpPr>
      <xdr:spPr>
        <a:xfrm>
          <a:off x="15354299" y="538162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25</xdr:row>
      <xdr:rowOff>123825</xdr:rowOff>
    </xdr:from>
    <xdr:to>
      <xdr:col>13</xdr:col>
      <xdr:colOff>2790824</xdr:colOff>
      <xdr:row>26</xdr:row>
      <xdr:rowOff>104775</xdr:rowOff>
    </xdr:to>
    <xdr:sp macro="" textlink="">
      <xdr:nvSpPr>
        <xdr:cNvPr id="310" name="Arrow: Up 203">
          <a:extLst>
            <a:ext uri="{FF2B5EF4-FFF2-40B4-BE49-F238E27FC236}">
              <a16:creationId xmlns:a16="http://schemas.microsoft.com/office/drawing/2014/main" id="{5FA3F89E-0BB4-41F0-A106-5D6076485BA4}"/>
            </a:ext>
          </a:extLst>
        </xdr:cNvPr>
        <xdr:cNvSpPr/>
      </xdr:nvSpPr>
      <xdr:spPr>
        <a:xfrm>
          <a:off x="15354299" y="538162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25</xdr:row>
      <xdr:rowOff>123825</xdr:rowOff>
    </xdr:from>
    <xdr:to>
      <xdr:col>13</xdr:col>
      <xdr:colOff>2790824</xdr:colOff>
      <xdr:row>26</xdr:row>
      <xdr:rowOff>104775</xdr:rowOff>
    </xdr:to>
    <xdr:sp macro="" textlink="">
      <xdr:nvSpPr>
        <xdr:cNvPr id="311" name="Arrow: Up 189">
          <a:extLst>
            <a:ext uri="{FF2B5EF4-FFF2-40B4-BE49-F238E27FC236}">
              <a16:creationId xmlns:a16="http://schemas.microsoft.com/office/drawing/2014/main" id="{88D2C7CD-6E30-43A7-902E-54E1452A5718}"/>
            </a:ext>
          </a:extLst>
        </xdr:cNvPr>
        <xdr:cNvSpPr/>
      </xdr:nvSpPr>
      <xdr:spPr>
        <a:xfrm>
          <a:off x="15354299" y="538162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25</xdr:row>
      <xdr:rowOff>123825</xdr:rowOff>
    </xdr:from>
    <xdr:to>
      <xdr:col>13</xdr:col>
      <xdr:colOff>2790824</xdr:colOff>
      <xdr:row>26</xdr:row>
      <xdr:rowOff>104775</xdr:rowOff>
    </xdr:to>
    <xdr:sp macro="" textlink="">
      <xdr:nvSpPr>
        <xdr:cNvPr id="312" name="Arrow: Up 193">
          <a:extLst>
            <a:ext uri="{FF2B5EF4-FFF2-40B4-BE49-F238E27FC236}">
              <a16:creationId xmlns:a16="http://schemas.microsoft.com/office/drawing/2014/main" id="{91EAAD3E-CB6E-487F-97B9-F2A48C0C874A}"/>
            </a:ext>
          </a:extLst>
        </xdr:cNvPr>
        <xdr:cNvSpPr/>
      </xdr:nvSpPr>
      <xdr:spPr>
        <a:xfrm>
          <a:off x="15354299" y="538162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25</xdr:row>
      <xdr:rowOff>123825</xdr:rowOff>
    </xdr:from>
    <xdr:to>
      <xdr:col>13</xdr:col>
      <xdr:colOff>2790824</xdr:colOff>
      <xdr:row>26</xdr:row>
      <xdr:rowOff>104775</xdr:rowOff>
    </xdr:to>
    <xdr:sp macro="" textlink="">
      <xdr:nvSpPr>
        <xdr:cNvPr id="313" name="Arrow: Up 303">
          <a:extLst>
            <a:ext uri="{FF2B5EF4-FFF2-40B4-BE49-F238E27FC236}">
              <a16:creationId xmlns:a16="http://schemas.microsoft.com/office/drawing/2014/main" id="{91F1D6CD-38C1-4FA4-AA37-1317D9A7A3F2}"/>
            </a:ext>
          </a:extLst>
        </xdr:cNvPr>
        <xdr:cNvSpPr/>
      </xdr:nvSpPr>
      <xdr:spPr>
        <a:xfrm>
          <a:off x="15354299" y="538162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25</xdr:row>
      <xdr:rowOff>123825</xdr:rowOff>
    </xdr:from>
    <xdr:to>
      <xdr:col>13</xdr:col>
      <xdr:colOff>2790824</xdr:colOff>
      <xdr:row>26</xdr:row>
      <xdr:rowOff>104775</xdr:rowOff>
    </xdr:to>
    <xdr:sp macro="" textlink="">
      <xdr:nvSpPr>
        <xdr:cNvPr id="314" name="Arrow: Up 189">
          <a:extLst>
            <a:ext uri="{FF2B5EF4-FFF2-40B4-BE49-F238E27FC236}">
              <a16:creationId xmlns:a16="http://schemas.microsoft.com/office/drawing/2014/main" id="{2EF9C79F-7733-46F9-BA34-D48414EDBF42}"/>
            </a:ext>
          </a:extLst>
        </xdr:cNvPr>
        <xdr:cNvSpPr/>
      </xdr:nvSpPr>
      <xdr:spPr>
        <a:xfrm>
          <a:off x="15354299" y="538162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25</xdr:row>
      <xdr:rowOff>123825</xdr:rowOff>
    </xdr:from>
    <xdr:to>
      <xdr:col>13</xdr:col>
      <xdr:colOff>2790824</xdr:colOff>
      <xdr:row>26</xdr:row>
      <xdr:rowOff>104775</xdr:rowOff>
    </xdr:to>
    <xdr:sp macro="" textlink="">
      <xdr:nvSpPr>
        <xdr:cNvPr id="315" name="Arrow: Up 193">
          <a:extLst>
            <a:ext uri="{FF2B5EF4-FFF2-40B4-BE49-F238E27FC236}">
              <a16:creationId xmlns:a16="http://schemas.microsoft.com/office/drawing/2014/main" id="{CA7E2D2F-BC24-4A71-BD2F-2C134895452F}"/>
            </a:ext>
          </a:extLst>
        </xdr:cNvPr>
        <xdr:cNvSpPr/>
      </xdr:nvSpPr>
      <xdr:spPr>
        <a:xfrm>
          <a:off x="15354299" y="538162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25</xdr:row>
      <xdr:rowOff>123825</xdr:rowOff>
    </xdr:from>
    <xdr:to>
      <xdr:col>13</xdr:col>
      <xdr:colOff>2790824</xdr:colOff>
      <xdr:row>26</xdr:row>
      <xdr:rowOff>104775</xdr:rowOff>
    </xdr:to>
    <xdr:sp macro="" textlink="">
      <xdr:nvSpPr>
        <xdr:cNvPr id="316" name="Arrow: Up 303">
          <a:extLst>
            <a:ext uri="{FF2B5EF4-FFF2-40B4-BE49-F238E27FC236}">
              <a16:creationId xmlns:a16="http://schemas.microsoft.com/office/drawing/2014/main" id="{2613043B-98C3-4F13-9318-80D169730EFD}"/>
            </a:ext>
          </a:extLst>
        </xdr:cNvPr>
        <xdr:cNvSpPr/>
      </xdr:nvSpPr>
      <xdr:spPr>
        <a:xfrm>
          <a:off x="15354299" y="538162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25</xdr:row>
      <xdr:rowOff>123825</xdr:rowOff>
    </xdr:from>
    <xdr:to>
      <xdr:col>13</xdr:col>
      <xdr:colOff>2790824</xdr:colOff>
      <xdr:row>26</xdr:row>
      <xdr:rowOff>104775</xdr:rowOff>
    </xdr:to>
    <xdr:sp macro="" textlink="">
      <xdr:nvSpPr>
        <xdr:cNvPr id="317" name="Arrow: Up 189">
          <a:extLst>
            <a:ext uri="{FF2B5EF4-FFF2-40B4-BE49-F238E27FC236}">
              <a16:creationId xmlns:a16="http://schemas.microsoft.com/office/drawing/2014/main" id="{5BE743F6-7D59-45C9-A47E-D4BC0C463DA7}"/>
            </a:ext>
          </a:extLst>
        </xdr:cNvPr>
        <xdr:cNvSpPr/>
      </xdr:nvSpPr>
      <xdr:spPr>
        <a:xfrm>
          <a:off x="15354299" y="538162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25</xdr:row>
      <xdr:rowOff>123825</xdr:rowOff>
    </xdr:from>
    <xdr:to>
      <xdr:col>13</xdr:col>
      <xdr:colOff>2790824</xdr:colOff>
      <xdr:row>26</xdr:row>
      <xdr:rowOff>104775</xdr:rowOff>
    </xdr:to>
    <xdr:sp macro="" textlink="">
      <xdr:nvSpPr>
        <xdr:cNvPr id="318" name="Arrow: Up 193">
          <a:extLst>
            <a:ext uri="{FF2B5EF4-FFF2-40B4-BE49-F238E27FC236}">
              <a16:creationId xmlns:a16="http://schemas.microsoft.com/office/drawing/2014/main" id="{646EE9D9-BCCC-4823-83E0-9591E78B79BA}"/>
            </a:ext>
          </a:extLst>
        </xdr:cNvPr>
        <xdr:cNvSpPr/>
      </xdr:nvSpPr>
      <xdr:spPr>
        <a:xfrm>
          <a:off x="15354299" y="538162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26</xdr:row>
      <xdr:rowOff>123825</xdr:rowOff>
    </xdr:from>
    <xdr:to>
      <xdr:col>13</xdr:col>
      <xdr:colOff>2790824</xdr:colOff>
      <xdr:row>27</xdr:row>
      <xdr:rowOff>104775</xdr:rowOff>
    </xdr:to>
    <xdr:sp macro="" textlink="">
      <xdr:nvSpPr>
        <xdr:cNvPr id="319" name="Arrow: Up 6">
          <a:extLst>
            <a:ext uri="{FF2B5EF4-FFF2-40B4-BE49-F238E27FC236}">
              <a16:creationId xmlns:a16="http://schemas.microsoft.com/office/drawing/2014/main" id="{8480D374-8DCF-4E8C-90C3-AE7CEFBC1B6B}"/>
            </a:ext>
          </a:extLst>
        </xdr:cNvPr>
        <xdr:cNvSpPr/>
      </xdr:nvSpPr>
      <xdr:spPr>
        <a:xfrm>
          <a:off x="15354299" y="5572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25</xdr:row>
      <xdr:rowOff>123825</xdr:rowOff>
    </xdr:from>
    <xdr:to>
      <xdr:col>13</xdr:col>
      <xdr:colOff>2790824</xdr:colOff>
      <xdr:row>26</xdr:row>
      <xdr:rowOff>104775</xdr:rowOff>
    </xdr:to>
    <xdr:sp macro="" textlink="">
      <xdr:nvSpPr>
        <xdr:cNvPr id="320" name="Arrow: Up 303">
          <a:extLst>
            <a:ext uri="{FF2B5EF4-FFF2-40B4-BE49-F238E27FC236}">
              <a16:creationId xmlns:a16="http://schemas.microsoft.com/office/drawing/2014/main" id="{B8487CBB-301F-4405-B3A3-F7D1AB59DD70}"/>
            </a:ext>
          </a:extLst>
        </xdr:cNvPr>
        <xdr:cNvSpPr/>
      </xdr:nvSpPr>
      <xdr:spPr>
        <a:xfrm>
          <a:off x="15354299" y="538162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26</xdr:row>
      <xdr:rowOff>123825</xdr:rowOff>
    </xdr:from>
    <xdr:to>
      <xdr:col>13</xdr:col>
      <xdr:colOff>2790824</xdr:colOff>
      <xdr:row>27</xdr:row>
      <xdr:rowOff>104775</xdr:rowOff>
    </xdr:to>
    <xdr:sp macro="" textlink="">
      <xdr:nvSpPr>
        <xdr:cNvPr id="321" name="Arrow: Up 309">
          <a:extLst>
            <a:ext uri="{FF2B5EF4-FFF2-40B4-BE49-F238E27FC236}">
              <a16:creationId xmlns:a16="http://schemas.microsoft.com/office/drawing/2014/main" id="{7D9483AD-EA47-454D-B05D-19D3902FF422}"/>
            </a:ext>
          </a:extLst>
        </xdr:cNvPr>
        <xdr:cNvSpPr/>
      </xdr:nvSpPr>
      <xdr:spPr>
        <a:xfrm>
          <a:off x="15354299" y="5572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25</xdr:row>
      <xdr:rowOff>123825</xdr:rowOff>
    </xdr:from>
    <xdr:to>
      <xdr:col>13</xdr:col>
      <xdr:colOff>2790824</xdr:colOff>
      <xdr:row>26</xdr:row>
      <xdr:rowOff>104775</xdr:rowOff>
    </xdr:to>
    <xdr:sp macro="" textlink="">
      <xdr:nvSpPr>
        <xdr:cNvPr id="322" name="Arrow: Up 189">
          <a:extLst>
            <a:ext uri="{FF2B5EF4-FFF2-40B4-BE49-F238E27FC236}">
              <a16:creationId xmlns:a16="http://schemas.microsoft.com/office/drawing/2014/main" id="{B478B335-3A15-456F-81E5-CF7DD8CB9D36}"/>
            </a:ext>
          </a:extLst>
        </xdr:cNvPr>
        <xdr:cNvSpPr/>
      </xdr:nvSpPr>
      <xdr:spPr>
        <a:xfrm>
          <a:off x="15354299" y="538162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25</xdr:row>
      <xdr:rowOff>123825</xdr:rowOff>
    </xdr:from>
    <xdr:to>
      <xdr:col>13</xdr:col>
      <xdr:colOff>2790824</xdr:colOff>
      <xdr:row>26</xdr:row>
      <xdr:rowOff>104775</xdr:rowOff>
    </xdr:to>
    <xdr:sp macro="" textlink="">
      <xdr:nvSpPr>
        <xdr:cNvPr id="323" name="Arrow: Up 193">
          <a:extLst>
            <a:ext uri="{FF2B5EF4-FFF2-40B4-BE49-F238E27FC236}">
              <a16:creationId xmlns:a16="http://schemas.microsoft.com/office/drawing/2014/main" id="{5644D0F9-90D6-433A-9F8D-279BEEE9DA8D}"/>
            </a:ext>
          </a:extLst>
        </xdr:cNvPr>
        <xdr:cNvSpPr/>
      </xdr:nvSpPr>
      <xdr:spPr>
        <a:xfrm>
          <a:off x="15354299" y="538162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26</xdr:row>
      <xdr:rowOff>123825</xdr:rowOff>
    </xdr:from>
    <xdr:to>
      <xdr:col>13</xdr:col>
      <xdr:colOff>2790824</xdr:colOff>
      <xdr:row>27</xdr:row>
      <xdr:rowOff>104775</xdr:rowOff>
    </xdr:to>
    <xdr:sp macro="" textlink="">
      <xdr:nvSpPr>
        <xdr:cNvPr id="324" name="Arrow: Up 199">
          <a:extLst>
            <a:ext uri="{FF2B5EF4-FFF2-40B4-BE49-F238E27FC236}">
              <a16:creationId xmlns:a16="http://schemas.microsoft.com/office/drawing/2014/main" id="{20CE259B-B81D-4E95-B66F-E3498F46A5B8}"/>
            </a:ext>
          </a:extLst>
        </xdr:cNvPr>
        <xdr:cNvSpPr/>
      </xdr:nvSpPr>
      <xdr:spPr>
        <a:xfrm>
          <a:off x="15354299" y="5572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26</xdr:row>
      <xdr:rowOff>123825</xdr:rowOff>
    </xdr:from>
    <xdr:to>
      <xdr:col>13</xdr:col>
      <xdr:colOff>2790824</xdr:colOff>
      <xdr:row>27</xdr:row>
      <xdr:rowOff>104775</xdr:rowOff>
    </xdr:to>
    <xdr:sp macro="" textlink="">
      <xdr:nvSpPr>
        <xdr:cNvPr id="325" name="Arrow: Up 203">
          <a:extLst>
            <a:ext uri="{FF2B5EF4-FFF2-40B4-BE49-F238E27FC236}">
              <a16:creationId xmlns:a16="http://schemas.microsoft.com/office/drawing/2014/main" id="{4D95F1EB-8882-47F3-8D20-947E8B4747AA}"/>
            </a:ext>
          </a:extLst>
        </xdr:cNvPr>
        <xdr:cNvSpPr/>
      </xdr:nvSpPr>
      <xdr:spPr>
        <a:xfrm>
          <a:off x="15354299" y="5572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26</xdr:row>
      <xdr:rowOff>123825</xdr:rowOff>
    </xdr:from>
    <xdr:to>
      <xdr:col>13</xdr:col>
      <xdr:colOff>2790824</xdr:colOff>
      <xdr:row>27</xdr:row>
      <xdr:rowOff>104775</xdr:rowOff>
    </xdr:to>
    <xdr:sp macro="" textlink="">
      <xdr:nvSpPr>
        <xdr:cNvPr id="326" name="Arrow: Up 189">
          <a:extLst>
            <a:ext uri="{FF2B5EF4-FFF2-40B4-BE49-F238E27FC236}">
              <a16:creationId xmlns:a16="http://schemas.microsoft.com/office/drawing/2014/main" id="{2E006A00-5B87-4281-BC4D-D41A488ABB60}"/>
            </a:ext>
          </a:extLst>
        </xdr:cNvPr>
        <xdr:cNvSpPr/>
      </xdr:nvSpPr>
      <xdr:spPr>
        <a:xfrm>
          <a:off x="15354299" y="5572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26</xdr:row>
      <xdr:rowOff>123825</xdr:rowOff>
    </xdr:from>
    <xdr:to>
      <xdr:col>13</xdr:col>
      <xdr:colOff>2790824</xdr:colOff>
      <xdr:row>27</xdr:row>
      <xdr:rowOff>104775</xdr:rowOff>
    </xdr:to>
    <xdr:sp macro="" textlink="">
      <xdr:nvSpPr>
        <xdr:cNvPr id="327" name="Arrow: Up 193">
          <a:extLst>
            <a:ext uri="{FF2B5EF4-FFF2-40B4-BE49-F238E27FC236}">
              <a16:creationId xmlns:a16="http://schemas.microsoft.com/office/drawing/2014/main" id="{5FE1A40B-BDBF-41DA-BA13-A1FCEBB4195A}"/>
            </a:ext>
          </a:extLst>
        </xdr:cNvPr>
        <xdr:cNvSpPr/>
      </xdr:nvSpPr>
      <xdr:spPr>
        <a:xfrm>
          <a:off x="15354299" y="5572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26</xdr:row>
      <xdr:rowOff>123825</xdr:rowOff>
    </xdr:from>
    <xdr:to>
      <xdr:col>13</xdr:col>
      <xdr:colOff>2790824</xdr:colOff>
      <xdr:row>27</xdr:row>
      <xdr:rowOff>104775</xdr:rowOff>
    </xdr:to>
    <xdr:sp macro="" textlink="">
      <xdr:nvSpPr>
        <xdr:cNvPr id="328" name="Arrow: Up 303">
          <a:extLst>
            <a:ext uri="{FF2B5EF4-FFF2-40B4-BE49-F238E27FC236}">
              <a16:creationId xmlns:a16="http://schemas.microsoft.com/office/drawing/2014/main" id="{1D6C412A-B005-4209-AB90-075C4CA5FD17}"/>
            </a:ext>
          </a:extLst>
        </xdr:cNvPr>
        <xdr:cNvSpPr/>
      </xdr:nvSpPr>
      <xdr:spPr>
        <a:xfrm>
          <a:off x="15354299" y="5572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26</xdr:row>
      <xdr:rowOff>123825</xdr:rowOff>
    </xdr:from>
    <xdr:to>
      <xdr:col>13</xdr:col>
      <xdr:colOff>2790824</xdr:colOff>
      <xdr:row>27</xdr:row>
      <xdr:rowOff>104775</xdr:rowOff>
    </xdr:to>
    <xdr:sp macro="" textlink="">
      <xdr:nvSpPr>
        <xdr:cNvPr id="329" name="Arrow: Up 189">
          <a:extLst>
            <a:ext uri="{FF2B5EF4-FFF2-40B4-BE49-F238E27FC236}">
              <a16:creationId xmlns:a16="http://schemas.microsoft.com/office/drawing/2014/main" id="{22E15A7D-90E9-4B15-8FDF-E7BF9D9E0B1E}"/>
            </a:ext>
          </a:extLst>
        </xdr:cNvPr>
        <xdr:cNvSpPr/>
      </xdr:nvSpPr>
      <xdr:spPr>
        <a:xfrm>
          <a:off x="15354299" y="5572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26</xdr:row>
      <xdr:rowOff>123825</xdr:rowOff>
    </xdr:from>
    <xdr:to>
      <xdr:col>13</xdr:col>
      <xdr:colOff>2790824</xdr:colOff>
      <xdr:row>27</xdr:row>
      <xdr:rowOff>104775</xdr:rowOff>
    </xdr:to>
    <xdr:sp macro="" textlink="">
      <xdr:nvSpPr>
        <xdr:cNvPr id="330" name="Arrow: Up 193">
          <a:extLst>
            <a:ext uri="{FF2B5EF4-FFF2-40B4-BE49-F238E27FC236}">
              <a16:creationId xmlns:a16="http://schemas.microsoft.com/office/drawing/2014/main" id="{2E0E8803-55CD-486E-A45F-18ACB4D262B1}"/>
            </a:ext>
          </a:extLst>
        </xdr:cNvPr>
        <xdr:cNvSpPr/>
      </xdr:nvSpPr>
      <xdr:spPr>
        <a:xfrm>
          <a:off x="15354299" y="5572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26</xdr:row>
      <xdr:rowOff>123825</xdr:rowOff>
    </xdr:from>
    <xdr:to>
      <xdr:col>13</xdr:col>
      <xdr:colOff>2790824</xdr:colOff>
      <xdr:row>27</xdr:row>
      <xdr:rowOff>104775</xdr:rowOff>
    </xdr:to>
    <xdr:sp macro="" textlink="">
      <xdr:nvSpPr>
        <xdr:cNvPr id="331" name="Arrow: Up 303">
          <a:extLst>
            <a:ext uri="{FF2B5EF4-FFF2-40B4-BE49-F238E27FC236}">
              <a16:creationId xmlns:a16="http://schemas.microsoft.com/office/drawing/2014/main" id="{AA914CEF-347E-4239-A031-5BB6F65BB298}"/>
            </a:ext>
          </a:extLst>
        </xdr:cNvPr>
        <xdr:cNvSpPr/>
      </xdr:nvSpPr>
      <xdr:spPr>
        <a:xfrm>
          <a:off x="15354299" y="5572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26</xdr:row>
      <xdr:rowOff>123825</xdr:rowOff>
    </xdr:from>
    <xdr:to>
      <xdr:col>13</xdr:col>
      <xdr:colOff>2790824</xdr:colOff>
      <xdr:row>27</xdr:row>
      <xdr:rowOff>104775</xdr:rowOff>
    </xdr:to>
    <xdr:sp macro="" textlink="">
      <xdr:nvSpPr>
        <xdr:cNvPr id="332" name="Arrow: Up 189">
          <a:extLst>
            <a:ext uri="{FF2B5EF4-FFF2-40B4-BE49-F238E27FC236}">
              <a16:creationId xmlns:a16="http://schemas.microsoft.com/office/drawing/2014/main" id="{8E30CE83-B0E7-4269-B346-3392ABAD630D}"/>
            </a:ext>
          </a:extLst>
        </xdr:cNvPr>
        <xdr:cNvSpPr/>
      </xdr:nvSpPr>
      <xdr:spPr>
        <a:xfrm>
          <a:off x="15354299" y="5572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26</xdr:row>
      <xdr:rowOff>123825</xdr:rowOff>
    </xdr:from>
    <xdr:to>
      <xdr:col>13</xdr:col>
      <xdr:colOff>2790824</xdr:colOff>
      <xdr:row>27</xdr:row>
      <xdr:rowOff>104775</xdr:rowOff>
    </xdr:to>
    <xdr:sp macro="" textlink="">
      <xdr:nvSpPr>
        <xdr:cNvPr id="333" name="Arrow: Up 193">
          <a:extLst>
            <a:ext uri="{FF2B5EF4-FFF2-40B4-BE49-F238E27FC236}">
              <a16:creationId xmlns:a16="http://schemas.microsoft.com/office/drawing/2014/main" id="{5A6B5E3A-8797-4E79-8A94-8A4E75F7A004}"/>
            </a:ext>
          </a:extLst>
        </xdr:cNvPr>
        <xdr:cNvSpPr/>
      </xdr:nvSpPr>
      <xdr:spPr>
        <a:xfrm>
          <a:off x="15354299" y="5572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27</xdr:row>
      <xdr:rowOff>123825</xdr:rowOff>
    </xdr:from>
    <xdr:to>
      <xdr:col>13</xdr:col>
      <xdr:colOff>2790824</xdr:colOff>
      <xdr:row>28</xdr:row>
      <xdr:rowOff>104775</xdr:rowOff>
    </xdr:to>
    <xdr:sp macro="" textlink="">
      <xdr:nvSpPr>
        <xdr:cNvPr id="334" name="Arrow: Up 6">
          <a:extLst>
            <a:ext uri="{FF2B5EF4-FFF2-40B4-BE49-F238E27FC236}">
              <a16:creationId xmlns:a16="http://schemas.microsoft.com/office/drawing/2014/main" id="{44332029-D123-4C1F-B5FD-1F67A3FDE565}"/>
            </a:ext>
          </a:extLst>
        </xdr:cNvPr>
        <xdr:cNvSpPr/>
      </xdr:nvSpPr>
      <xdr:spPr>
        <a:xfrm>
          <a:off x="15354299" y="5734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26</xdr:row>
      <xdr:rowOff>123825</xdr:rowOff>
    </xdr:from>
    <xdr:to>
      <xdr:col>13</xdr:col>
      <xdr:colOff>2790824</xdr:colOff>
      <xdr:row>27</xdr:row>
      <xdr:rowOff>104775</xdr:rowOff>
    </xdr:to>
    <xdr:sp macro="" textlink="">
      <xdr:nvSpPr>
        <xdr:cNvPr id="335" name="Arrow: Up 303">
          <a:extLst>
            <a:ext uri="{FF2B5EF4-FFF2-40B4-BE49-F238E27FC236}">
              <a16:creationId xmlns:a16="http://schemas.microsoft.com/office/drawing/2014/main" id="{53CF75FD-948D-4D67-BFE1-570A812E81E3}"/>
            </a:ext>
          </a:extLst>
        </xdr:cNvPr>
        <xdr:cNvSpPr/>
      </xdr:nvSpPr>
      <xdr:spPr>
        <a:xfrm>
          <a:off x="15354299" y="5572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27</xdr:row>
      <xdr:rowOff>123825</xdr:rowOff>
    </xdr:from>
    <xdr:to>
      <xdr:col>13</xdr:col>
      <xdr:colOff>2790824</xdr:colOff>
      <xdr:row>28</xdr:row>
      <xdr:rowOff>104775</xdr:rowOff>
    </xdr:to>
    <xdr:sp macro="" textlink="">
      <xdr:nvSpPr>
        <xdr:cNvPr id="336" name="Arrow: Up 309">
          <a:extLst>
            <a:ext uri="{FF2B5EF4-FFF2-40B4-BE49-F238E27FC236}">
              <a16:creationId xmlns:a16="http://schemas.microsoft.com/office/drawing/2014/main" id="{9C9F1C27-16FF-4818-9C8E-C92C804C0F42}"/>
            </a:ext>
          </a:extLst>
        </xdr:cNvPr>
        <xdr:cNvSpPr/>
      </xdr:nvSpPr>
      <xdr:spPr>
        <a:xfrm>
          <a:off x="15354299" y="5734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26</xdr:row>
      <xdr:rowOff>123825</xdr:rowOff>
    </xdr:from>
    <xdr:to>
      <xdr:col>13</xdr:col>
      <xdr:colOff>2790824</xdr:colOff>
      <xdr:row>27</xdr:row>
      <xdr:rowOff>104775</xdr:rowOff>
    </xdr:to>
    <xdr:sp macro="" textlink="">
      <xdr:nvSpPr>
        <xdr:cNvPr id="337" name="Arrow: Up 189">
          <a:extLst>
            <a:ext uri="{FF2B5EF4-FFF2-40B4-BE49-F238E27FC236}">
              <a16:creationId xmlns:a16="http://schemas.microsoft.com/office/drawing/2014/main" id="{A9397D88-5087-40B1-AA9C-0108957F7626}"/>
            </a:ext>
          </a:extLst>
        </xdr:cNvPr>
        <xdr:cNvSpPr/>
      </xdr:nvSpPr>
      <xdr:spPr>
        <a:xfrm>
          <a:off x="15354299" y="5572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26</xdr:row>
      <xdr:rowOff>123825</xdr:rowOff>
    </xdr:from>
    <xdr:to>
      <xdr:col>13</xdr:col>
      <xdr:colOff>2790824</xdr:colOff>
      <xdr:row>27</xdr:row>
      <xdr:rowOff>104775</xdr:rowOff>
    </xdr:to>
    <xdr:sp macro="" textlink="">
      <xdr:nvSpPr>
        <xdr:cNvPr id="338" name="Arrow: Up 193">
          <a:extLst>
            <a:ext uri="{FF2B5EF4-FFF2-40B4-BE49-F238E27FC236}">
              <a16:creationId xmlns:a16="http://schemas.microsoft.com/office/drawing/2014/main" id="{CDB53597-F1FD-4C1B-9070-61E8309F0D2B}"/>
            </a:ext>
          </a:extLst>
        </xdr:cNvPr>
        <xdr:cNvSpPr/>
      </xdr:nvSpPr>
      <xdr:spPr>
        <a:xfrm>
          <a:off x="15354299" y="55721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27</xdr:row>
      <xdr:rowOff>123825</xdr:rowOff>
    </xdr:from>
    <xdr:to>
      <xdr:col>13</xdr:col>
      <xdr:colOff>2790824</xdr:colOff>
      <xdr:row>28</xdr:row>
      <xdr:rowOff>104775</xdr:rowOff>
    </xdr:to>
    <xdr:sp macro="" textlink="">
      <xdr:nvSpPr>
        <xdr:cNvPr id="339" name="Arrow: Up 199">
          <a:extLst>
            <a:ext uri="{FF2B5EF4-FFF2-40B4-BE49-F238E27FC236}">
              <a16:creationId xmlns:a16="http://schemas.microsoft.com/office/drawing/2014/main" id="{4BD64E6E-0077-405D-AAC7-D8F49110574F}"/>
            </a:ext>
          </a:extLst>
        </xdr:cNvPr>
        <xdr:cNvSpPr/>
      </xdr:nvSpPr>
      <xdr:spPr>
        <a:xfrm>
          <a:off x="15354299" y="5734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27</xdr:row>
      <xdr:rowOff>123825</xdr:rowOff>
    </xdr:from>
    <xdr:to>
      <xdr:col>13</xdr:col>
      <xdr:colOff>2790824</xdr:colOff>
      <xdr:row>28</xdr:row>
      <xdr:rowOff>104775</xdr:rowOff>
    </xdr:to>
    <xdr:sp macro="" textlink="">
      <xdr:nvSpPr>
        <xdr:cNvPr id="340" name="Arrow: Up 203">
          <a:extLst>
            <a:ext uri="{FF2B5EF4-FFF2-40B4-BE49-F238E27FC236}">
              <a16:creationId xmlns:a16="http://schemas.microsoft.com/office/drawing/2014/main" id="{430E36B7-14E7-4CA9-AAFC-B35E0394FD45}"/>
            </a:ext>
          </a:extLst>
        </xdr:cNvPr>
        <xdr:cNvSpPr/>
      </xdr:nvSpPr>
      <xdr:spPr>
        <a:xfrm>
          <a:off x="15354299" y="5734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27</xdr:row>
      <xdr:rowOff>123825</xdr:rowOff>
    </xdr:from>
    <xdr:to>
      <xdr:col>13</xdr:col>
      <xdr:colOff>2790824</xdr:colOff>
      <xdr:row>28</xdr:row>
      <xdr:rowOff>104775</xdr:rowOff>
    </xdr:to>
    <xdr:sp macro="" textlink="">
      <xdr:nvSpPr>
        <xdr:cNvPr id="341" name="Arrow: Up 189">
          <a:extLst>
            <a:ext uri="{FF2B5EF4-FFF2-40B4-BE49-F238E27FC236}">
              <a16:creationId xmlns:a16="http://schemas.microsoft.com/office/drawing/2014/main" id="{161F570A-D752-4CEF-A8AF-F14F46600632}"/>
            </a:ext>
          </a:extLst>
        </xdr:cNvPr>
        <xdr:cNvSpPr/>
      </xdr:nvSpPr>
      <xdr:spPr>
        <a:xfrm>
          <a:off x="15354299" y="5734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27</xdr:row>
      <xdr:rowOff>123825</xdr:rowOff>
    </xdr:from>
    <xdr:to>
      <xdr:col>13</xdr:col>
      <xdr:colOff>2790824</xdr:colOff>
      <xdr:row>28</xdr:row>
      <xdr:rowOff>104775</xdr:rowOff>
    </xdr:to>
    <xdr:sp macro="" textlink="">
      <xdr:nvSpPr>
        <xdr:cNvPr id="342" name="Arrow: Up 193">
          <a:extLst>
            <a:ext uri="{FF2B5EF4-FFF2-40B4-BE49-F238E27FC236}">
              <a16:creationId xmlns:a16="http://schemas.microsoft.com/office/drawing/2014/main" id="{E0FF6198-7231-4B3D-950C-BCD01A15FD42}"/>
            </a:ext>
          </a:extLst>
        </xdr:cNvPr>
        <xdr:cNvSpPr/>
      </xdr:nvSpPr>
      <xdr:spPr>
        <a:xfrm>
          <a:off x="15354299" y="5734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27</xdr:row>
      <xdr:rowOff>123825</xdr:rowOff>
    </xdr:from>
    <xdr:to>
      <xdr:col>13</xdr:col>
      <xdr:colOff>2790824</xdr:colOff>
      <xdr:row>28</xdr:row>
      <xdr:rowOff>104775</xdr:rowOff>
    </xdr:to>
    <xdr:sp macro="" textlink="">
      <xdr:nvSpPr>
        <xdr:cNvPr id="343" name="Arrow: Up 303">
          <a:extLst>
            <a:ext uri="{FF2B5EF4-FFF2-40B4-BE49-F238E27FC236}">
              <a16:creationId xmlns:a16="http://schemas.microsoft.com/office/drawing/2014/main" id="{6A01D176-9F4F-46CE-9F7C-CDD2949F4A89}"/>
            </a:ext>
          </a:extLst>
        </xdr:cNvPr>
        <xdr:cNvSpPr/>
      </xdr:nvSpPr>
      <xdr:spPr>
        <a:xfrm>
          <a:off x="15354299" y="5734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27</xdr:row>
      <xdr:rowOff>123825</xdr:rowOff>
    </xdr:from>
    <xdr:to>
      <xdr:col>13</xdr:col>
      <xdr:colOff>2790824</xdr:colOff>
      <xdr:row>28</xdr:row>
      <xdr:rowOff>104775</xdr:rowOff>
    </xdr:to>
    <xdr:sp macro="" textlink="">
      <xdr:nvSpPr>
        <xdr:cNvPr id="344" name="Arrow: Up 189">
          <a:extLst>
            <a:ext uri="{FF2B5EF4-FFF2-40B4-BE49-F238E27FC236}">
              <a16:creationId xmlns:a16="http://schemas.microsoft.com/office/drawing/2014/main" id="{41A0A7DF-F36C-4167-8770-04595A89BC78}"/>
            </a:ext>
          </a:extLst>
        </xdr:cNvPr>
        <xdr:cNvSpPr/>
      </xdr:nvSpPr>
      <xdr:spPr>
        <a:xfrm>
          <a:off x="15354299" y="5734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27</xdr:row>
      <xdr:rowOff>123825</xdr:rowOff>
    </xdr:from>
    <xdr:to>
      <xdr:col>13</xdr:col>
      <xdr:colOff>2790824</xdr:colOff>
      <xdr:row>28</xdr:row>
      <xdr:rowOff>104775</xdr:rowOff>
    </xdr:to>
    <xdr:sp macro="" textlink="">
      <xdr:nvSpPr>
        <xdr:cNvPr id="345" name="Arrow: Up 193">
          <a:extLst>
            <a:ext uri="{FF2B5EF4-FFF2-40B4-BE49-F238E27FC236}">
              <a16:creationId xmlns:a16="http://schemas.microsoft.com/office/drawing/2014/main" id="{EABFCEE9-D00C-4782-BE5B-57A73ED1F10C}"/>
            </a:ext>
          </a:extLst>
        </xdr:cNvPr>
        <xdr:cNvSpPr/>
      </xdr:nvSpPr>
      <xdr:spPr>
        <a:xfrm>
          <a:off x="15354299" y="5734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27</xdr:row>
      <xdr:rowOff>123825</xdr:rowOff>
    </xdr:from>
    <xdr:to>
      <xdr:col>13</xdr:col>
      <xdr:colOff>2790824</xdr:colOff>
      <xdr:row>28</xdr:row>
      <xdr:rowOff>104775</xdr:rowOff>
    </xdr:to>
    <xdr:sp macro="" textlink="">
      <xdr:nvSpPr>
        <xdr:cNvPr id="346" name="Arrow: Up 303">
          <a:extLst>
            <a:ext uri="{FF2B5EF4-FFF2-40B4-BE49-F238E27FC236}">
              <a16:creationId xmlns:a16="http://schemas.microsoft.com/office/drawing/2014/main" id="{11ABC2C5-5E7E-414D-B0D0-C03CC5ECD8D9}"/>
            </a:ext>
          </a:extLst>
        </xdr:cNvPr>
        <xdr:cNvSpPr/>
      </xdr:nvSpPr>
      <xdr:spPr>
        <a:xfrm>
          <a:off x="15354299" y="5734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27</xdr:row>
      <xdr:rowOff>123825</xdr:rowOff>
    </xdr:from>
    <xdr:to>
      <xdr:col>13</xdr:col>
      <xdr:colOff>2790824</xdr:colOff>
      <xdr:row>28</xdr:row>
      <xdr:rowOff>104775</xdr:rowOff>
    </xdr:to>
    <xdr:sp macro="" textlink="">
      <xdr:nvSpPr>
        <xdr:cNvPr id="347" name="Arrow: Up 189">
          <a:extLst>
            <a:ext uri="{FF2B5EF4-FFF2-40B4-BE49-F238E27FC236}">
              <a16:creationId xmlns:a16="http://schemas.microsoft.com/office/drawing/2014/main" id="{D03DFAAA-3DDF-4D4B-B867-4EDE2B0603C3}"/>
            </a:ext>
          </a:extLst>
        </xdr:cNvPr>
        <xdr:cNvSpPr/>
      </xdr:nvSpPr>
      <xdr:spPr>
        <a:xfrm>
          <a:off x="15354299" y="5734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27</xdr:row>
      <xdr:rowOff>123825</xdr:rowOff>
    </xdr:from>
    <xdr:to>
      <xdr:col>13</xdr:col>
      <xdr:colOff>2790824</xdr:colOff>
      <xdr:row>28</xdr:row>
      <xdr:rowOff>104775</xdr:rowOff>
    </xdr:to>
    <xdr:sp macro="" textlink="">
      <xdr:nvSpPr>
        <xdr:cNvPr id="348" name="Arrow: Up 193">
          <a:extLst>
            <a:ext uri="{FF2B5EF4-FFF2-40B4-BE49-F238E27FC236}">
              <a16:creationId xmlns:a16="http://schemas.microsoft.com/office/drawing/2014/main" id="{061D9761-13EC-4BD3-AE88-7EC883A271F7}"/>
            </a:ext>
          </a:extLst>
        </xdr:cNvPr>
        <xdr:cNvSpPr/>
      </xdr:nvSpPr>
      <xdr:spPr>
        <a:xfrm>
          <a:off x="15354299" y="5734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28</xdr:row>
      <xdr:rowOff>123825</xdr:rowOff>
    </xdr:from>
    <xdr:to>
      <xdr:col>13</xdr:col>
      <xdr:colOff>2790824</xdr:colOff>
      <xdr:row>29</xdr:row>
      <xdr:rowOff>104775</xdr:rowOff>
    </xdr:to>
    <xdr:sp macro="" textlink="">
      <xdr:nvSpPr>
        <xdr:cNvPr id="349" name="Arrow: Up 6">
          <a:extLst>
            <a:ext uri="{FF2B5EF4-FFF2-40B4-BE49-F238E27FC236}">
              <a16:creationId xmlns:a16="http://schemas.microsoft.com/office/drawing/2014/main" id="{048CA145-5EF4-4DD1-99E0-FEDCD18A8F66}"/>
            </a:ext>
          </a:extLst>
        </xdr:cNvPr>
        <xdr:cNvSpPr/>
      </xdr:nvSpPr>
      <xdr:spPr>
        <a:xfrm>
          <a:off x="15354299" y="5895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27</xdr:row>
      <xdr:rowOff>123825</xdr:rowOff>
    </xdr:from>
    <xdr:to>
      <xdr:col>13</xdr:col>
      <xdr:colOff>2790824</xdr:colOff>
      <xdr:row>28</xdr:row>
      <xdr:rowOff>104775</xdr:rowOff>
    </xdr:to>
    <xdr:sp macro="" textlink="">
      <xdr:nvSpPr>
        <xdr:cNvPr id="350" name="Arrow: Up 303">
          <a:extLst>
            <a:ext uri="{FF2B5EF4-FFF2-40B4-BE49-F238E27FC236}">
              <a16:creationId xmlns:a16="http://schemas.microsoft.com/office/drawing/2014/main" id="{ED429C67-24B8-48B8-8E1B-3A2BC8C49B59}"/>
            </a:ext>
          </a:extLst>
        </xdr:cNvPr>
        <xdr:cNvSpPr/>
      </xdr:nvSpPr>
      <xdr:spPr>
        <a:xfrm>
          <a:off x="15354299" y="5734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28</xdr:row>
      <xdr:rowOff>123825</xdr:rowOff>
    </xdr:from>
    <xdr:to>
      <xdr:col>13</xdr:col>
      <xdr:colOff>2790824</xdr:colOff>
      <xdr:row>29</xdr:row>
      <xdr:rowOff>104775</xdr:rowOff>
    </xdr:to>
    <xdr:sp macro="" textlink="">
      <xdr:nvSpPr>
        <xdr:cNvPr id="351" name="Arrow: Up 309">
          <a:extLst>
            <a:ext uri="{FF2B5EF4-FFF2-40B4-BE49-F238E27FC236}">
              <a16:creationId xmlns:a16="http://schemas.microsoft.com/office/drawing/2014/main" id="{0AD2C891-C655-4B44-819C-016F4C3C2B9A}"/>
            </a:ext>
          </a:extLst>
        </xdr:cNvPr>
        <xdr:cNvSpPr/>
      </xdr:nvSpPr>
      <xdr:spPr>
        <a:xfrm>
          <a:off x="15354299" y="5895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27</xdr:row>
      <xdr:rowOff>123825</xdr:rowOff>
    </xdr:from>
    <xdr:to>
      <xdr:col>13</xdr:col>
      <xdr:colOff>2790824</xdr:colOff>
      <xdr:row>28</xdr:row>
      <xdr:rowOff>104775</xdr:rowOff>
    </xdr:to>
    <xdr:sp macro="" textlink="">
      <xdr:nvSpPr>
        <xdr:cNvPr id="352" name="Arrow: Up 189">
          <a:extLst>
            <a:ext uri="{FF2B5EF4-FFF2-40B4-BE49-F238E27FC236}">
              <a16:creationId xmlns:a16="http://schemas.microsoft.com/office/drawing/2014/main" id="{F2ED0FBC-D41C-4A2A-A530-B643B88AD5EB}"/>
            </a:ext>
          </a:extLst>
        </xdr:cNvPr>
        <xdr:cNvSpPr/>
      </xdr:nvSpPr>
      <xdr:spPr>
        <a:xfrm>
          <a:off x="15354299" y="5734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27</xdr:row>
      <xdr:rowOff>123825</xdr:rowOff>
    </xdr:from>
    <xdr:to>
      <xdr:col>13</xdr:col>
      <xdr:colOff>2790824</xdr:colOff>
      <xdr:row>28</xdr:row>
      <xdr:rowOff>104775</xdr:rowOff>
    </xdr:to>
    <xdr:sp macro="" textlink="">
      <xdr:nvSpPr>
        <xdr:cNvPr id="353" name="Arrow: Up 193">
          <a:extLst>
            <a:ext uri="{FF2B5EF4-FFF2-40B4-BE49-F238E27FC236}">
              <a16:creationId xmlns:a16="http://schemas.microsoft.com/office/drawing/2014/main" id="{E216F4E5-6BB6-4FB2-A8EF-ADBCFE154FC1}"/>
            </a:ext>
          </a:extLst>
        </xdr:cNvPr>
        <xdr:cNvSpPr/>
      </xdr:nvSpPr>
      <xdr:spPr>
        <a:xfrm>
          <a:off x="15354299" y="57340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28</xdr:row>
      <xdr:rowOff>123825</xdr:rowOff>
    </xdr:from>
    <xdr:to>
      <xdr:col>13</xdr:col>
      <xdr:colOff>2790824</xdr:colOff>
      <xdr:row>29</xdr:row>
      <xdr:rowOff>104775</xdr:rowOff>
    </xdr:to>
    <xdr:sp macro="" textlink="">
      <xdr:nvSpPr>
        <xdr:cNvPr id="354" name="Arrow: Up 199">
          <a:extLst>
            <a:ext uri="{FF2B5EF4-FFF2-40B4-BE49-F238E27FC236}">
              <a16:creationId xmlns:a16="http://schemas.microsoft.com/office/drawing/2014/main" id="{869BDCBB-0B0E-4C14-9C01-9392C478F8C7}"/>
            </a:ext>
          </a:extLst>
        </xdr:cNvPr>
        <xdr:cNvSpPr/>
      </xdr:nvSpPr>
      <xdr:spPr>
        <a:xfrm>
          <a:off x="15354299" y="5895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28</xdr:row>
      <xdr:rowOff>123825</xdr:rowOff>
    </xdr:from>
    <xdr:to>
      <xdr:col>13</xdr:col>
      <xdr:colOff>2790824</xdr:colOff>
      <xdr:row>29</xdr:row>
      <xdr:rowOff>104775</xdr:rowOff>
    </xdr:to>
    <xdr:sp macro="" textlink="">
      <xdr:nvSpPr>
        <xdr:cNvPr id="355" name="Arrow: Up 203">
          <a:extLst>
            <a:ext uri="{FF2B5EF4-FFF2-40B4-BE49-F238E27FC236}">
              <a16:creationId xmlns:a16="http://schemas.microsoft.com/office/drawing/2014/main" id="{AA2B3EEC-654D-43E8-8918-A088EE414CD2}"/>
            </a:ext>
          </a:extLst>
        </xdr:cNvPr>
        <xdr:cNvSpPr/>
      </xdr:nvSpPr>
      <xdr:spPr>
        <a:xfrm>
          <a:off x="15354299" y="5895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28</xdr:row>
      <xdr:rowOff>123825</xdr:rowOff>
    </xdr:from>
    <xdr:to>
      <xdr:col>13</xdr:col>
      <xdr:colOff>2790824</xdr:colOff>
      <xdr:row>29</xdr:row>
      <xdr:rowOff>104775</xdr:rowOff>
    </xdr:to>
    <xdr:sp macro="" textlink="">
      <xdr:nvSpPr>
        <xdr:cNvPr id="356" name="Arrow: Up 189">
          <a:extLst>
            <a:ext uri="{FF2B5EF4-FFF2-40B4-BE49-F238E27FC236}">
              <a16:creationId xmlns:a16="http://schemas.microsoft.com/office/drawing/2014/main" id="{3D288BDA-2EBB-45A5-B115-F847EB071159}"/>
            </a:ext>
          </a:extLst>
        </xdr:cNvPr>
        <xdr:cNvSpPr/>
      </xdr:nvSpPr>
      <xdr:spPr>
        <a:xfrm>
          <a:off x="15354299" y="5895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28</xdr:row>
      <xdr:rowOff>123825</xdr:rowOff>
    </xdr:from>
    <xdr:to>
      <xdr:col>13</xdr:col>
      <xdr:colOff>2790824</xdr:colOff>
      <xdr:row>29</xdr:row>
      <xdr:rowOff>104775</xdr:rowOff>
    </xdr:to>
    <xdr:sp macro="" textlink="">
      <xdr:nvSpPr>
        <xdr:cNvPr id="357" name="Arrow: Up 193">
          <a:extLst>
            <a:ext uri="{FF2B5EF4-FFF2-40B4-BE49-F238E27FC236}">
              <a16:creationId xmlns:a16="http://schemas.microsoft.com/office/drawing/2014/main" id="{195D6BF8-5040-4731-A840-A0D8982F497A}"/>
            </a:ext>
          </a:extLst>
        </xdr:cNvPr>
        <xdr:cNvSpPr/>
      </xdr:nvSpPr>
      <xdr:spPr>
        <a:xfrm>
          <a:off x="15354299" y="5895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28</xdr:row>
      <xdr:rowOff>123825</xdr:rowOff>
    </xdr:from>
    <xdr:to>
      <xdr:col>13</xdr:col>
      <xdr:colOff>2790824</xdr:colOff>
      <xdr:row>29</xdr:row>
      <xdr:rowOff>104775</xdr:rowOff>
    </xdr:to>
    <xdr:sp macro="" textlink="">
      <xdr:nvSpPr>
        <xdr:cNvPr id="358" name="Arrow: Up 303">
          <a:extLst>
            <a:ext uri="{FF2B5EF4-FFF2-40B4-BE49-F238E27FC236}">
              <a16:creationId xmlns:a16="http://schemas.microsoft.com/office/drawing/2014/main" id="{2B3E4AEF-FE96-4A65-9499-27D0403C89F3}"/>
            </a:ext>
          </a:extLst>
        </xdr:cNvPr>
        <xdr:cNvSpPr/>
      </xdr:nvSpPr>
      <xdr:spPr>
        <a:xfrm>
          <a:off x="15354299" y="5895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28</xdr:row>
      <xdr:rowOff>123825</xdr:rowOff>
    </xdr:from>
    <xdr:to>
      <xdr:col>13</xdr:col>
      <xdr:colOff>2790824</xdr:colOff>
      <xdr:row>29</xdr:row>
      <xdr:rowOff>104775</xdr:rowOff>
    </xdr:to>
    <xdr:sp macro="" textlink="">
      <xdr:nvSpPr>
        <xdr:cNvPr id="359" name="Arrow: Up 189">
          <a:extLst>
            <a:ext uri="{FF2B5EF4-FFF2-40B4-BE49-F238E27FC236}">
              <a16:creationId xmlns:a16="http://schemas.microsoft.com/office/drawing/2014/main" id="{33791F39-8A19-4F2C-A326-DB5F6FB7DB29}"/>
            </a:ext>
          </a:extLst>
        </xdr:cNvPr>
        <xdr:cNvSpPr/>
      </xdr:nvSpPr>
      <xdr:spPr>
        <a:xfrm>
          <a:off x="15354299" y="5895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28</xdr:row>
      <xdr:rowOff>123825</xdr:rowOff>
    </xdr:from>
    <xdr:to>
      <xdr:col>13</xdr:col>
      <xdr:colOff>2790824</xdr:colOff>
      <xdr:row>29</xdr:row>
      <xdr:rowOff>104775</xdr:rowOff>
    </xdr:to>
    <xdr:sp macro="" textlink="">
      <xdr:nvSpPr>
        <xdr:cNvPr id="360" name="Arrow: Up 193">
          <a:extLst>
            <a:ext uri="{FF2B5EF4-FFF2-40B4-BE49-F238E27FC236}">
              <a16:creationId xmlns:a16="http://schemas.microsoft.com/office/drawing/2014/main" id="{1948AD8A-56F6-4B72-8708-7D55CA1D76D4}"/>
            </a:ext>
          </a:extLst>
        </xdr:cNvPr>
        <xdr:cNvSpPr/>
      </xdr:nvSpPr>
      <xdr:spPr>
        <a:xfrm>
          <a:off x="15354299" y="5895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28</xdr:row>
      <xdr:rowOff>123825</xdr:rowOff>
    </xdr:from>
    <xdr:to>
      <xdr:col>13</xdr:col>
      <xdr:colOff>2790824</xdr:colOff>
      <xdr:row>29</xdr:row>
      <xdr:rowOff>104775</xdr:rowOff>
    </xdr:to>
    <xdr:sp macro="" textlink="">
      <xdr:nvSpPr>
        <xdr:cNvPr id="361" name="Arrow: Up 303">
          <a:extLst>
            <a:ext uri="{FF2B5EF4-FFF2-40B4-BE49-F238E27FC236}">
              <a16:creationId xmlns:a16="http://schemas.microsoft.com/office/drawing/2014/main" id="{B4D6410A-9E73-41BF-83A5-C22661D149CE}"/>
            </a:ext>
          </a:extLst>
        </xdr:cNvPr>
        <xdr:cNvSpPr/>
      </xdr:nvSpPr>
      <xdr:spPr>
        <a:xfrm>
          <a:off x="15354299" y="5895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28</xdr:row>
      <xdr:rowOff>123825</xdr:rowOff>
    </xdr:from>
    <xdr:to>
      <xdr:col>13</xdr:col>
      <xdr:colOff>2790824</xdr:colOff>
      <xdr:row>29</xdr:row>
      <xdr:rowOff>104775</xdr:rowOff>
    </xdr:to>
    <xdr:sp macro="" textlink="">
      <xdr:nvSpPr>
        <xdr:cNvPr id="362" name="Arrow: Up 189">
          <a:extLst>
            <a:ext uri="{FF2B5EF4-FFF2-40B4-BE49-F238E27FC236}">
              <a16:creationId xmlns:a16="http://schemas.microsoft.com/office/drawing/2014/main" id="{DC9AACC3-536E-4B53-9154-702CB6DFE85A}"/>
            </a:ext>
          </a:extLst>
        </xdr:cNvPr>
        <xdr:cNvSpPr/>
      </xdr:nvSpPr>
      <xdr:spPr>
        <a:xfrm>
          <a:off x="15354299" y="5895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28</xdr:row>
      <xdr:rowOff>123825</xdr:rowOff>
    </xdr:from>
    <xdr:to>
      <xdr:col>13</xdr:col>
      <xdr:colOff>2790824</xdr:colOff>
      <xdr:row>29</xdr:row>
      <xdr:rowOff>104775</xdr:rowOff>
    </xdr:to>
    <xdr:sp macro="" textlink="">
      <xdr:nvSpPr>
        <xdr:cNvPr id="363" name="Arrow: Up 193">
          <a:extLst>
            <a:ext uri="{FF2B5EF4-FFF2-40B4-BE49-F238E27FC236}">
              <a16:creationId xmlns:a16="http://schemas.microsoft.com/office/drawing/2014/main" id="{CB96DAF8-0A9C-4BC5-9EA0-26B1930A4EC1}"/>
            </a:ext>
          </a:extLst>
        </xdr:cNvPr>
        <xdr:cNvSpPr/>
      </xdr:nvSpPr>
      <xdr:spPr>
        <a:xfrm>
          <a:off x="15354299" y="5895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29</xdr:row>
      <xdr:rowOff>123825</xdr:rowOff>
    </xdr:from>
    <xdr:to>
      <xdr:col>13</xdr:col>
      <xdr:colOff>2790824</xdr:colOff>
      <xdr:row>30</xdr:row>
      <xdr:rowOff>104775</xdr:rowOff>
    </xdr:to>
    <xdr:sp macro="" textlink="">
      <xdr:nvSpPr>
        <xdr:cNvPr id="364" name="Arrow: Up 6">
          <a:extLst>
            <a:ext uri="{FF2B5EF4-FFF2-40B4-BE49-F238E27FC236}">
              <a16:creationId xmlns:a16="http://schemas.microsoft.com/office/drawing/2014/main" id="{84AB2ED6-6689-44CE-8E28-A37CE6431894}"/>
            </a:ext>
          </a:extLst>
        </xdr:cNvPr>
        <xdr:cNvSpPr/>
      </xdr:nvSpPr>
      <xdr:spPr>
        <a:xfrm>
          <a:off x="15354299" y="6057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28</xdr:row>
      <xdr:rowOff>123825</xdr:rowOff>
    </xdr:from>
    <xdr:to>
      <xdr:col>13</xdr:col>
      <xdr:colOff>2790824</xdr:colOff>
      <xdr:row>29</xdr:row>
      <xdr:rowOff>104775</xdr:rowOff>
    </xdr:to>
    <xdr:sp macro="" textlink="">
      <xdr:nvSpPr>
        <xdr:cNvPr id="365" name="Arrow: Up 303">
          <a:extLst>
            <a:ext uri="{FF2B5EF4-FFF2-40B4-BE49-F238E27FC236}">
              <a16:creationId xmlns:a16="http://schemas.microsoft.com/office/drawing/2014/main" id="{A9670408-B1DD-4CFD-8F07-D68783F5B96D}"/>
            </a:ext>
          </a:extLst>
        </xdr:cNvPr>
        <xdr:cNvSpPr/>
      </xdr:nvSpPr>
      <xdr:spPr>
        <a:xfrm>
          <a:off x="15354299" y="5895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29</xdr:row>
      <xdr:rowOff>123825</xdr:rowOff>
    </xdr:from>
    <xdr:to>
      <xdr:col>13</xdr:col>
      <xdr:colOff>2790824</xdr:colOff>
      <xdr:row>30</xdr:row>
      <xdr:rowOff>104775</xdr:rowOff>
    </xdr:to>
    <xdr:sp macro="" textlink="">
      <xdr:nvSpPr>
        <xdr:cNvPr id="366" name="Arrow: Up 309">
          <a:extLst>
            <a:ext uri="{FF2B5EF4-FFF2-40B4-BE49-F238E27FC236}">
              <a16:creationId xmlns:a16="http://schemas.microsoft.com/office/drawing/2014/main" id="{181FB49A-87DB-4BA9-8576-743ADD6A058A}"/>
            </a:ext>
          </a:extLst>
        </xdr:cNvPr>
        <xdr:cNvSpPr/>
      </xdr:nvSpPr>
      <xdr:spPr>
        <a:xfrm>
          <a:off x="15354299" y="6057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28</xdr:row>
      <xdr:rowOff>123825</xdr:rowOff>
    </xdr:from>
    <xdr:to>
      <xdr:col>13</xdr:col>
      <xdr:colOff>2790824</xdr:colOff>
      <xdr:row>29</xdr:row>
      <xdr:rowOff>104775</xdr:rowOff>
    </xdr:to>
    <xdr:sp macro="" textlink="">
      <xdr:nvSpPr>
        <xdr:cNvPr id="367" name="Arrow: Up 189">
          <a:extLst>
            <a:ext uri="{FF2B5EF4-FFF2-40B4-BE49-F238E27FC236}">
              <a16:creationId xmlns:a16="http://schemas.microsoft.com/office/drawing/2014/main" id="{6DC339E6-394A-4523-84E1-4F6180203BE2}"/>
            </a:ext>
          </a:extLst>
        </xdr:cNvPr>
        <xdr:cNvSpPr/>
      </xdr:nvSpPr>
      <xdr:spPr>
        <a:xfrm>
          <a:off x="15354299" y="5895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28</xdr:row>
      <xdr:rowOff>123825</xdr:rowOff>
    </xdr:from>
    <xdr:to>
      <xdr:col>13</xdr:col>
      <xdr:colOff>2790824</xdr:colOff>
      <xdr:row>29</xdr:row>
      <xdr:rowOff>104775</xdr:rowOff>
    </xdr:to>
    <xdr:sp macro="" textlink="">
      <xdr:nvSpPr>
        <xdr:cNvPr id="368" name="Arrow: Up 193">
          <a:extLst>
            <a:ext uri="{FF2B5EF4-FFF2-40B4-BE49-F238E27FC236}">
              <a16:creationId xmlns:a16="http://schemas.microsoft.com/office/drawing/2014/main" id="{C935B639-C2C0-44CE-B718-38AE872A1063}"/>
            </a:ext>
          </a:extLst>
        </xdr:cNvPr>
        <xdr:cNvSpPr/>
      </xdr:nvSpPr>
      <xdr:spPr>
        <a:xfrm>
          <a:off x="15354299" y="58959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29</xdr:row>
      <xdr:rowOff>123825</xdr:rowOff>
    </xdr:from>
    <xdr:to>
      <xdr:col>13</xdr:col>
      <xdr:colOff>2790824</xdr:colOff>
      <xdr:row>30</xdr:row>
      <xdr:rowOff>104775</xdr:rowOff>
    </xdr:to>
    <xdr:sp macro="" textlink="">
      <xdr:nvSpPr>
        <xdr:cNvPr id="369" name="Arrow: Up 199">
          <a:extLst>
            <a:ext uri="{FF2B5EF4-FFF2-40B4-BE49-F238E27FC236}">
              <a16:creationId xmlns:a16="http://schemas.microsoft.com/office/drawing/2014/main" id="{C9D680CE-2FD4-457E-A9B4-2D509BB82166}"/>
            </a:ext>
          </a:extLst>
        </xdr:cNvPr>
        <xdr:cNvSpPr/>
      </xdr:nvSpPr>
      <xdr:spPr>
        <a:xfrm>
          <a:off x="15354299" y="6057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29</xdr:row>
      <xdr:rowOff>123825</xdr:rowOff>
    </xdr:from>
    <xdr:to>
      <xdr:col>13</xdr:col>
      <xdr:colOff>2790824</xdr:colOff>
      <xdr:row>30</xdr:row>
      <xdr:rowOff>104775</xdr:rowOff>
    </xdr:to>
    <xdr:sp macro="" textlink="">
      <xdr:nvSpPr>
        <xdr:cNvPr id="370" name="Arrow: Up 203">
          <a:extLst>
            <a:ext uri="{FF2B5EF4-FFF2-40B4-BE49-F238E27FC236}">
              <a16:creationId xmlns:a16="http://schemas.microsoft.com/office/drawing/2014/main" id="{115E68A0-D8D2-4CFE-A950-30027976C0B5}"/>
            </a:ext>
          </a:extLst>
        </xdr:cNvPr>
        <xdr:cNvSpPr/>
      </xdr:nvSpPr>
      <xdr:spPr>
        <a:xfrm>
          <a:off x="15354299" y="6057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29</xdr:row>
      <xdr:rowOff>123825</xdr:rowOff>
    </xdr:from>
    <xdr:to>
      <xdr:col>13</xdr:col>
      <xdr:colOff>2790824</xdr:colOff>
      <xdr:row>30</xdr:row>
      <xdr:rowOff>104775</xdr:rowOff>
    </xdr:to>
    <xdr:sp macro="" textlink="">
      <xdr:nvSpPr>
        <xdr:cNvPr id="371" name="Arrow: Up 189">
          <a:extLst>
            <a:ext uri="{FF2B5EF4-FFF2-40B4-BE49-F238E27FC236}">
              <a16:creationId xmlns:a16="http://schemas.microsoft.com/office/drawing/2014/main" id="{F984EA71-363E-49B6-934D-2CF3E72FAFBE}"/>
            </a:ext>
          </a:extLst>
        </xdr:cNvPr>
        <xdr:cNvSpPr/>
      </xdr:nvSpPr>
      <xdr:spPr>
        <a:xfrm>
          <a:off x="15354299" y="6057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29</xdr:row>
      <xdr:rowOff>123825</xdr:rowOff>
    </xdr:from>
    <xdr:to>
      <xdr:col>13</xdr:col>
      <xdr:colOff>2790824</xdr:colOff>
      <xdr:row>30</xdr:row>
      <xdr:rowOff>104775</xdr:rowOff>
    </xdr:to>
    <xdr:sp macro="" textlink="">
      <xdr:nvSpPr>
        <xdr:cNvPr id="372" name="Arrow: Up 193">
          <a:extLst>
            <a:ext uri="{FF2B5EF4-FFF2-40B4-BE49-F238E27FC236}">
              <a16:creationId xmlns:a16="http://schemas.microsoft.com/office/drawing/2014/main" id="{F0DCD8B1-2AE9-4124-9BC0-487E451BD6A2}"/>
            </a:ext>
          </a:extLst>
        </xdr:cNvPr>
        <xdr:cNvSpPr/>
      </xdr:nvSpPr>
      <xdr:spPr>
        <a:xfrm>
          <a:off x="15354299" y="6057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29</xdr:row>
      <xdr:rowOff>123825</xdr:rowOff>
    </xdr:from>
    <xdr:to>
      <xdr:col>13</xdr:col>
      <xdr:colOff>2790824</xdr:colOff>
      <xdr:row>30</xdr:row>
      <xdr:rowOff>104775</xdr:rowOff>
    </xdr:to>
    <xdr:sp macro="" textlink="">
      <xdr:nvSpPr>
        <xdr:cNvPr id="373" name="Arrow: Up 303">
          <a:extLst>
            <a:ext uri="{FF2B5EF4-FFF2-40B4-BE49-F238E27FC236}">
              <a16:creationId xmlns:a16="http://schemas.microsoft.com/office/drawing/2014/main" id="{67B5F374-53E6-4E44-87A3-2F79FC856B18}"/>
            </a:ext>
          </a:extLst>
        </xdr:cNvPr>
        <xdr:cNvSpPr/>
      </xdr:nvSpPr>
      <xdr:spPr>
        <a:xfrm>
          <a:off x="15354299" y="6057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29</xdr:row>
      <xdr:rowOff>123825</xdr:rowOff>
    </xdr:from>
    <xdr:to>
      <xdr:col>13</xdr:col>
      <xdr:colOff>2790824</xdr:colOff>
      <xdr:row>30</xdr:row>
      <xdr:rowOff>104775</xdr:rowOff>
    </xdr:to>
    <xdr:sp macro="" textlink="">
      <xdr:nvSpPr>
        <xdr:cNvPr id="374" name="Arrow: Up 189">
          <a:extLst>
            <a:ext uri="{FF2B5EF4-FFF2-40B4-BE49-F238E27FC236}">
              <a16:creationId xmlns:a16="http://schemas.microsoft.com/office/drawing/2014/main" id="{14F93BC7-9195-4FEC-AED6-976287CE89A6}"/>
            </a:ext>
          </a:extLst>
        </xdr:cNvPr>
        <xdr:cNvSpPr/>
      </xdr:nvSpPr>
      <xdr:spPr>
        <a:xfrm>
          <a:off x="15354299" y="6057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29</xdr:row>
      <xdr:rowOff>123825</xdr:rowOff>
    </xdr:from>
    <xdr:to>
      <xdr:col>13</xdr:col>
      <xdr:colOff>2790824</xdr:colOff>
      <xdr:row>30</xdr:row>
      <xdr:rowOff>104775</xdr:rowOff>
    </xdr:to>
    <xdr:sp macro="" textlink="">
      <xdr:nvSpPr>
        <xdr:cNvPr id="375" name="Arrow: Up 193">
          <a:extLst>
            <a:ext uri="{FF2B5EF4-FFF2-40B4-BE49-F238E27FC236}">
              <a16:creationId xmlns:a16="http://schemas.microsoft.com/office/drawing/2014/main" id="{FE3FE435-C175-414F-9130-88A7BD23A7AE}"/>
            </a:ext>
          </a:extLst>
        </xdr:cNvPr>
        <xdr:cNvSpPr/>
      </xdr:nvSpPr>
      <xdr:spPr>
        <a:xfrm>
          <a:off x="15354299" y="6057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29</xdr:row>
      <xdr:rowOff>123825</xdr:rowOff>
    </xdr:from>
    <xdr:to>
      <xdr:col>13</xdr:col>
      <xdr:colOff>2790824</xdr:colOff>
      <xdr:row>30</xdr:row>
      <xdr:rowOff>104775</xdr:rowOff>
    </xdr:to>
    <xdr:sp macro="" textlink="">
      <xdr:nvSpPr>
        <xdr:cNvPr id="376" name="Arrow: Up 303">
          <a:extLst>
            <a:ext uri="{FF2B5EF4-FFF2-40B4-BE49-F238E27FC236}">
              <a16:creationId xmlns:a16="http://schemas.microsoft.com/office/drawing/2014/main" id="{82424445-36F0-4804-88E2-1E3D35747F1B}"/>
            </a:ext>
          </a:extLst>
        </xdr:cNvPr>
        <xdr:cNvSpPr/>
      </xdr:nvSpPr>
      <xdr:spPr>
        <a:xfrm>
          <a:off x="15354299" y="6057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29</xdr:row>
      <xdr:rowOff>123825</xdr:rowOff>
    </xdr:from>
    <xdr:to>
      <xdr:col>13</xdr:col>
      <xdr:colOff>2790824</xdr:colOff>
      <xdr:row>30</xdr:row>
      <xdr:rowOff>104775</xdr:rowOff>
    </xdr:to>
    <xdr:sp macro="" textlink="">
      <xdr:nvSpPr>
        <xdr:cNvPr id="377" name="Arrow: Up 189">
          <a:extLst>
            <a:ext uri="{FF2B5EF4-FFF2-40B4-BE49-F238E27FC236}">
              <a16:creationId xmlns:a16="http://schemas.microsoft.com/office/drawing/2014/main" id="{F68B460F-AA1A-4728-A5C4-3B4D0A366836}"/>
            </a:ext>
          </a:extLst>
        </xdr:cNvPr>
        <xdr:cNvSpPr/>
      </xdr:nvSpPr>
      <xdr:spPr>
        <a:xfrm>
          <a:off x="15354299" y="6057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29</xdr:row>
      <xdr:rowOff>123825</xdr:rowOff>
    </xdr:from>
    <xdr:to>
      <xdr:col>13</xdr:col>
      <xdr:colOff>2790824</xdr:colOff>
      <xdr:row>30</xdr:row>
      <xdr:rowOff>104775</xdr:rowOff>
    </xdr:to>
    <xdr:sp macro="" textlink="">
      <xdr:nvSpPr>
        <xdr:cNvPr id="378" name="Arrow: Up 193">
          <a:extLst>
            <a:ext uri="{FF2B5EF4-FFF2-40B4-BE49-F238E27FC236}">
              <a16:creationId xmlns:a16="http://schemas.microsoft.com/office/drawing/2014/main" id="{E6BE54C2-D81E-4C3A-8577-0ADF818EC228}"/>
            </a:ext>
          </a:extLst>
        </xdr:cNvPr>
        <xdr:cNvSpPr/>
      </xdr:nvSpPr>
      <xdr:spPr>
        <a:xfrm>
          <a:off x="15354299" y="6057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30</xdr:row>
      <xdr:rowOff>123825</xdr:rowOff>
    </xdr:from>
    <xdr:to>
      <xdr:col>13</xdr:col>
      <xdr:colOff>2790824</xdr:colOff>
      <xdr:row>31</xdr:row>
      <xdr:rowOff>104775</xdr:rowOff>
    </xdr:to>
    <xdr:sp macro="" textlink="">
      <xdr:nvSpPr>
        <xdr:cNvPr id="379" name="Arrow: Up 6">
          <a:extLst>
            <a:ext uri="{FF2B5EF4-FFF2-40B4-BE49-F238E27FC236}">
              <a16:creationId xmlns:a16="http://schemas.microsoft.com/office/drawing/2014/main" id="{1BFD4ECC-FC9F-4410-9198-0E4E8A297BBB}"/>
            </a:ext>
          </a:extLst>
        </xdr:cNvPr>
        <xdr:cNvSpPr/>
      </xdr:nvSpPr>
      <xdr:spPr>
        <a:xfrm>
          <a:off x="15354299" y="6219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29</xdr:row>
      <xdr:rowOff>123825</xdr:rowOff>
    </xdr:from>
    <xdr:to>
      <xdr:col>13</xdr:col>
      <xdr:colOff>2790824</xdr:colOff>
      <xdr:row>30</xdr:row>
      <xdr:rowOff>104775</xdr:rowOff>
    </xdr:to>
    <xdr:sp macro="" textlink="">
      <xdr:nvSpPr>
        <xdr:cNvPr id="380" name="Arrow: Up 303">
          <a:extLst>
            <a:ext uri="{FF2B5EF4-FFF2-40B4-BE49-F238E27FC236}">
              <a16:creationId xmlns:a16="http://schemas.microsoft.com/office/drawing/2014/main" id="{6A9E98AC-4C3C-4981-828F-7A9E055F6F72}"/>
            </a:ext>
          </a:extLst>
        </xdr:cNvPr>
        <xdr:cNvSpPr/>
      </xdr:nvSpPr>
      <xdr:spPr>
        <a:xfrm>
          <a:off x="15354299" y="6057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30</xdr:row>
      <xdr:rowOff>123825</xdr:rowOff>
    </xdr:from>
    <xdr:to>
      <xdr:col>13</xdr:col>
      <xdr:colOff>2790824</xdr:colOff>
      <xdr:row>31</xdr:row>
      <xdr:rowOff>104775</xdr:rowOff>
    </xdr:to>
    <xdr:sp macro="" textlink="">
      <xdr:nvSpPr>
        <xdr:cNvPr id="381" name="Arrow: Up 309">
          <a:extLst>
            <a:ext uri="{FF2B5EF4-FFF2-40B4-BE49-F238E27FC236}">
              <a16:creationId xmlns:a16="http://schemas.microsoft.com/office/drawing/2014/main" id="{838EB2C6-DD84-43AE-9048-5A7CE6FB7946}"/>
            </a:ext>
          </a:extLst>
        </xdr:cNvPr>
        <xdr:cNvSpPr/>
      </xdr:nvSpPr>
      <xdr:spPr>
        <a:xfrm>
          <a:off x="15354299" y="6219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29</xdr:row>
      <xdr:rowOff>123825</xdr:rowOff>
    </xdr:from>
    <xdr:to>
      <xdr:col>13</xdr:col>
      <xdr:colOff>2790824</xdr:colOff>
      <xdr:row>30</xdr:row>
      <xdr:rowOff>104775</xdr:rowOff>
    </xdr:to>
    <xdr:sp macro="" textlink="">
      <xdr:nvSpPr>
        <xdr:cNvPr id="382" name="Arrow: Up 189">
          <a:extLst>
            <a:ext uri="{FF2B5EF4-FFF2-40B4-BE49-F238E27FC236}">
              <a16:creationId xmlns:a16="http://schemas.microsoft.com/office/drawing/2014/main" id="{199A3668-AE83-4416-AC7C-80481F3CF769}"/>
            </a:ext>
          </a:extLst>
        </xdr:cNvPr>
        <xdr:cNvSpPr/>
      </xdr:nvSpPr>
      <xdr:spPr>
        <a:xfrm>
          <a:off x="15354299" y="6057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29</xdr:row>
      <xdr:rowOff>123825</xdr:rowOff>
    </xdr:from>
    <xdr:to>
      <xdr:col>13</xdr:col>
      <xdr:colOff>2790824</xdr:colOff>
      <xdr:row>30</xdr:row>
      <xdr:rowOff>104775</xdr:rowOff>
    </xdr:to>
    <xdr:sp macro="" textlink="">
      <xdr:nvSpPr>
        <xdr:cNvPr id="383" name="Arrow: Up 193">
          <a:extLst>
            <a:ext uri="{FF2B5EF4-FFF2-40B4-BE49-F238E27FC236}">
              <a16:creationId xmlns:a16="http://schemas.microsoft.com/office/drawing/2014/main" id="{F069D6E9-1D22-4B8A-831F-58F9FA0E8B81}"/>
            </a:ext>
          </a:extLst>
        </xdr:cNvPr>
        <xdr:cNvSpPr/>
      </xdr:nvSpPr>
      <xdr:spPr>
        <a:xfrm>
          <a:off x="15354299" y="60579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30</xdr:row>
      <xdr:rowOff>123825</xdr:rowOff>
    </xdr:from>
    <xdr:to>
      <xdr:col>13</xdr:col>
      <xdr:colOff>2790824</xdr:colOff>
      <xdr:row>31</xdr:row>
      <xdr:rowOff>104775</xdr:rowOff>
    </xdr:to>
    <xdr:sp macro="" textlink="">
      <xdr:nvSpPr>
        <xdr:cNvPr id="384" name="Arrow: Up 199">
          <a:extLst>
            <a:ext uri="{FF2B5EF4-FFF2-40B4-BE49-F238E27FC236}">
              <a16:creationId xmlns:a16="http://schemas.microsoft.com/office/drawing/2014/main" id="{19B885BB-4472-4134-BB9C-C755EBB3BC39}"/>
            </a:ext>
          </a:extLst>
        </xdr:cNvPr>
        <xdr:cNvSpPr/>
      </xdr:nvSpPr>
      <xdr:spPr>
        <a:xfrm>
          <a:off x="15354299" y="6219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30</xdr:row>
      <xdr:rowOff>123825</xdr:rowOff>
    </xdr:from>
    <xdr:to>
      <xdr:col>13</xdr:col>
      <xdr:colOff>2790824</xdr:colOff>
      <xdr:row>31</xdr:row>
      <xdr:rowOff>104775</xdr:rowOff>
    </xdr:to>
    <xdr:sp macro="" textlink="">
      <xdr:nvSpPr>
        <xdr:cNvPr id="385" name="Arrow: Up 203">
          <a:extLst>
            <a:ext uri="{FF2B5EF4-FFF2-40B4-BE49-F238E27FC236}">
              <a16:creationId xmlns:a16="http://schemas.microsoft.com/office/drawing/2014/main" id="{FB7D08D2-0046-4A43-B135-C3E0772B6E78}"/>
            </a:ext>
          </a:extLst>
        </xdr:cNvPr>
        <xdr:cNvSpPr/>
      </xdr:nvSpPr>
      <xdr:spPr>
        <a:xfrm>
          <a:off x="15354299" y="6219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30</xdr:row>
      <xdr:rowOff>123825</xdr:rowOff>
    </xdr:from>
    <xdr:to>
      <xdr:col>13</xdr:col>
      <xdr:colOff>2790824</xdr:colOff>
      <xdr:row>31</xdr:row>
      <xdr:rowOff>104775</xdr:rowOff>
    </xdr:to>
    <xdr:sp macro="" textlink="">
      <xdr:nvSpPr>
        <xdr:cNvPr id="386" name="Arrow: Up 189">
          <a:extLst>
            <a:ext uri="{FF2B5EF4-FFF2-40B4-BE49-F238E27FC236}">
              <a16:creationId xmlns:a16="http://schemas.microsoft.com/office/drawing/2014/main" id="{AA47F9FB-E601-42EC-90A3-785A1C7DDCD2}"/>
            </a:ext>
          </a:extLst>
        </xdr:cNvPr>
        <xdr:cNvSpPr/>
      </xdr:nvSpPr>
      <xdr:spPr>
        <a:xfrm>
          <a:off x="15354299" y="6219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30</xdr:row>
      <xdr:rowOff>123825</xdr:rowOff>
    </xdr:from>
    <xdr:to>
      <xdr:col>13</xdr:col>
      <xdr:colOff>2790824</xdr:colOff>
      <xdr:row>31</xdr:row>
      <xdr:rowOff>104775</xdr:rowOff>
    </xdr:to>
    <xdr:sp macro="" textlink="">
      <xdr:nvSpPr>
        <xdr:cNvPr id="387" name="Arrow: Up 193">
          <a:extLst>
            <a:ext uri="{FF2B5EF4-FFF2-40B4-BE49-F238E27FC236}">
              <a16:creationId xmlns:a16="http://schemas.microsoft.com/office/drawing/2014/main" id="{67B5CFFC-456A-42CF-B905-F03B49C36CFC}"/>
            </a:ext>
          </a:extLst>
        </xdr:cNvPr>
        <xdr:cNvSpPr/>
      </xdr:nvSpPr>
      <xdr:spPr>
        <a:xfrm>
          <a:off x="15354299" y="6219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30</xdr:row>
      <xdr:rowOff>123825</xdr:rowOff>
    </xdr:from>
    <xdr:to>
      <xdr:col>13</xdr:col>
      <xdr:colOff>2790824</xdr:colOff>
      <xdr:row>31</xdr:row>
      <xdr:rowOff>104775</xdr:rowOff>
    </xdr:to>
    <xdr:sp macro="" textlink="">
      <xdr:nvSpPr>
        <xdr:cNvPr id="388" name="Arrow: Up 303">
          <a:extLst>
            <a:ext uri="{FF2B5EF4-FFF2-40B4-BE49-F238E27FC236}">
              <a16:creationId xmlns:a16="http://schemas.microsoft.com/office/drawing/2014/main" id="{4C790942-8097-4AA3-91B2-F20D5A7F7830}"/>
            </a:ext>
          </a:extLst>
        </xdr:cNvPr>
        <xdr:cNvSpPr/>
      </xdr:nvSpPr>
      <xdr:spPr>
        <a:xfrm>
          <a:off x="15354299" y="6219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30</xdr:row>
      <xdr:rowOff>123825</xdr:rowOff>
    </xdr:from>
    <xdr:to>
      <xdr:col>13</xdr:col>
      <xdr:colOff>2790824</xdr:colOff>
      <xdr:row>31</xdr:row>
      <xdr:rowOff>104775</xdr:rowOff>
    </xdr:to>
    <xdr:sp macro="" textlink="">
      <xdr:nvSpPr>
        <xdr:cNvPr id="389" name="Arrow: Up 189">
          <a:extLst>
            <a:ext uri="{FF2B5EF4-FFF2-40B4-BE49-F238E27FC236}">
              <a16:creationId xmlns:a16="http://schemas.microsoft.com/office/drawing/2014/main" id="{9958FC11-09ED-451A-99EB-A712D097B504}"/>
            </a:ext>
          </a:extLst>
        </xdr:cNvPr>
        <xdr:cNvSpPr/>
      </xdr:nvSpPr>
      <xdr:spPr>
        <a:xfrm>
          <a:off x="15354299" y="6219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30</xdr:row>
      <xdr:rowOff>123825</xdr:rowOff>
    </xdr:from>
    <xdr:to>
      <xdr:col>13</xdr:col>
      <xdr:colOff>2790824</xdr:colOff>
      <xdr:row>31</xdr:row>
      <xdr:rowOff>104775</xdr:rowOff>
    </xdr:to>
    <xdr:sp macro="" textlink="">
      <xdr:nvSpPr>
        <xdr:cNvPr id="390" name="Arrow: Up 193">
          <a:extLst>
            <a:ext uri="{FF2B5EF4-FFF2-40B4-BE49-F238E27FC236}">
              <a16:creationId xmlns:a16="http://schemas.microsoft.com/office/drawing/2014/main" id="{B0BB408E-7AD1-4A1C-A702-12ACF1775FAA}"/>
            </a:ext>
          </a:extLst>
        </xdr:cNvPr>
        <xdr:cNvSpPr/>
      </xdr:nvSpPr>
      <xdr:spPr>
        <a:xfrm>
          <a:off x="15354299" y="6219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30</xdr:row>
      <xdr:rowOff>123825</xdr:rowOff>
    </xdr:from>
    <xdr:to>
      <xdr:col>13</xdr:col>
      <xdr:colOff>2790824</xdr:colOff>
      <xdr:row>31</xdr:row>
      <xdr:rowOff>104775</xdr:rowOff>
    </xdr:to>
    <xdr:sp macro="" textlink="">
      <xdr:nvSpPr>
        <xdr:cNvPr id="391" name="Arrow: Up 303">
          <a:extLst>
            <a:ext uri="{FF2B5EF4-FFF2-40B4-BE49-F238E27FC236}">
              <a16:creationId xmlns:a16="http://schemas.microsoft.com/office/drawing/2014/main" id="{36E8DE68-D995-4149-A431-0A5C52996BB1}"/>
            </a:ext>
          </a:extLst>
        </xdr:cNvPr>
        <xdr:cNvSpPr/>
      </xdr:nvSpPr>
      <xdr:spPr>
        <a:xfrm>
          <a:off x="15354299" y="6219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30</xdr:row>
      <xdr:rowOff>123825</xdr:rowOff>
    </xdr:from>
    <xdr:to>
      <xdr:col>13</xdr:col>
      <xdr:colOff>2790824</xdr:colOff>
      <xdr:row>31</xdr:row>
      <xdr:rowOff>104775</xdr:rowOff>
    </xdr:to>
    <xdr:sp macro="" textlink="">
      <xdr:nvSpPr>
        <xdr:cNvPr id="392" name="Arrow: Up 189">
          <a:extLst>
            <a:ext uri="{FF2B5EF4-FFF2-40B4-BE49-F238E27FC236}">
              <a16:creationId xmlns:a16="http://schemas.microsoft.com/office/drawing/2014/main" id="{0FB300B7-A3E5-473C-9B7D-58610EC7A8E8}"/>
            </a:ext>
          </a:extLst>
        </xdr:cNvPr>
        <xdr:cNvSpPr/>
      </xdr:nvSpPr>
      <xdr:spPr>
        <a:xfrm>
          <a:off x="15354299" y="6219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30</xdr:row>
      <xdr:rowOff>123825</xdr:rowOff>
    </xdr:from>
    <xdr:to>
      <xdr:col>13</xdr:col>
      <xdr:colOff>2790824</xdr:colOff>
      <xdr:row>31</xdr:row>
      <xdr:rowOff>104775</xdr:rowOff>
    </xdr:to>
    <xdr:sp macro="" textlink="">
      <xdr:nvSpPr>
        <xdr:cNvPr id="393" name="Arrow: Up 193">
          <a:extLst>
            <a:ext uri="{FF2B5EF4-FFF2-40B4-BE49-F238E27FC236}">
              <a16:creationId xmlns:a16="http://schemas.microsoft.com/office/drawing/2014/main" id="{7213AC21-6297-42DC-897F-79CD24AA29F0}"/>
            </a:ext>
          </a:extLst>
        </xdr:cNvPr>
        <xdr:cNvSpPr/>
      </xdr:nvSpPr>
      <xdr:spPr>
        <a:xfrm>
          <a:off x="15354299" y="6219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31</xdr:row>
      <xdr:rowOff>123825</xdr:rowOff>
    </xdr:from>
    <xdr:to>
      <xdr:col>13</xdr:col>
      <xdr:colOff>2790824</xdr:colOff>
      <xdr:row>32</xdr:row>
      <xdr:rowOff>104775</xdr:rowOff>
    </xdr:to>
    <xdr:sp macro="" textlink="">
      <xdr:nvSpPr>
        <xdr:cNvPr id="394" name="Arrow: Up 6">
          <a:extLst>
            <a:ext uri="{FF2B5EF4-FFF2-40B4-BE49-F238E27FC236}">
              <a16:creationId xmlns:a16="http://schemas.microsoft.com/office/drawing/2014/main" id="{3E42E738-4A4C-4082-A0C7-7BC2375111DC}"/>
            </a:ext>
          </a:extLst>
        </xdr:cNvPr>
        <xdr:cNvSpPr/>
      </xdr:nvSpPr>
      <xdr:spPr>
        <a:xfrm>
          <a:off x="15354299" y="6381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30</xdr:row>
      <xdr:rowOff>123825</xdr:rowOff>
    </xdr:from>
    <xdr:to>
      <xdr:col>13</xdr:col>
      <xdr:colOff>2790824</xdr:colOff>
      <xdr:row>31</xdr:row>
      <xdr:rowOff>104775</xdr:rowOff>
    </xdr:to>
    <xdr:sp macro="" textlink="">
      <xdr:nvSpPr>
        <xdr:cNvPr id="395" name="Arrow: Up 303">
          <a:extLst>
            <a:ext uri="{FF2B5EF4-FFF2-40B4-BE49-F238E27FC236}">
              <a16:creationId xmlns:a16="http://schemas.microsoft.com/office/drawing/2014/main" id="{272AA081-8E90-4E93-85E5-B7F7AC0B1EA8}"/>
            </a:ext>
          </a:extLst>
        </xdr:cNvPr>
        <xdr:cNvSpPr/>
      </xdr:nvSpPr>
      <xdr:spPr>
        <a:xfrm>
          <a:off x="15354299" y="6219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31</xdr:row>
      <xdr:rowOff>123825</xdr:rowOff>
    </xdr:from>
    <xdr:to>
      <xdr:col>13</xdr:col>
      <xdr:colOff>2790824</xdr:colOff>
      <xdr:row>32</xdr:row>
      <xdr:rowOff>104775</xdr:rowOff>
    </xdr:to>
    <xdr:sp macro="" textlink="">
      <xdr:nvSpPr>
        <xdr:cNvPr id="396" name="Arrow: Up 309">
          <a:extLst>
            <a:ext uri="{FF2B5EF4-FFF2-40B4-BE49-F238E27FC236}">
              <a16:creationId xmlns:a16="http://schemas.microsoft.com/office/drawing/2014/main" id="{5F27D1CE-0BFF-4AB1-8F96-BBBC2E868968}"/>
            </a:ext>
          </a:extLst>
        </xdr:cNvPr>
        <xdr:cNvSpPr/>
      </xdr:nvSpPr>
      <xdr:spPr>
        <a:xfrm>
          <a:off x="15354299" y="6381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30</xdr:row>
      <xdr:rowOff>123825</xdr:rowOff>
    </xdr:from>
    <xdr:to>
      <xdr:col>13</xdr:col>
      <xdr:colOff>2790824</xdr:colOff>
      <xdr:row>31</xdr:row>
      <xdr:rowOff>104775</xdr:rowOff>
    </xdr:to>
    <xdr:sp macro="" textlink="">
      <xdr:nvSpPr>
        <xdr:cNvPr id="397" name="Arrow: Up 189">
          <a:extLst>
            <a:ext uri="{FF2B5EF4-FFF2-40B4-BE49-F238E27FC236}">
              <a16:creationId xmlns:a16="http://schemas.microsoft.com/office/drawing/2014/main" id="{95611136-8780-4A25-8471-B3F713FE5B16}"/>
            </a:ext>
          </a:extLst>
        </xdr:cNvPr>
        <xdr:cNvSpPr/>
      </xdr:nvSpPr>
      <xdr:spPr>
        <a:xfrm>
          <a:off x="15354299" y="6219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30</xdr:row>
      <xdr:rowOff>123825</xdr:rowOff>
    </xdr:from>
    <xdr:to>
      <xdr:col>13</xdr:col>
      <xdr:colOff>2790824</xdr:colOff>
      <xdr:row>31</xdr:row>
      <xdr:rowOff>104775</xdr:rowOff>
    </xdr:to>
    <xdr:sp macro="" textlink="">
      <xdr:nvSpPr>
        <xdr:cNvPr id="398" name="Arrow: Up 193">
          <a:extLst>
            <a:ext uri="{FF2B5EF4-FFF2-40B4-BE49-F238E27FC236}">
              <a16:creationId xmlns:a16="http://schemas.microsoft.com/office/drawing/2014/main" id="{65A572BB-E503-4E3A-8D75-3DA19436F4AD}"/>
            </a:ext>
          </a:extLst>
        </xdr:cNvPr>
        <xdr:cNvSpPr/>
      </xdr:nvSpPr>
      <xdr:spPr>
        <a:xfrm>
          <a:off x="15354299" y="62198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31</xdr:row>
      <xdr:rowOff>123825</xdr:rowOff>
    </xdr:from>
    <xdr:to>
      <xdr:col>13</xdr:col>
      <xdr:colOff>2790824</xdr:colOff>
      <xdr:row>32</xdr:row>
      <xdr:rowOff>104775</xdr:rowOff>
    </xdr:to>
    <xdr:sp macro="" textlink="">
      <xdr:nvSpPr>
        <xdr:cNvPr id="399" name="Arrow: Up 199">
          <a:extLst>
            <a:ext uri="{FF2B5EF4-FFF2-40B4-BE49-F238E27FC236}">
              <a16:creationId xmlns:a16="http://schemas.microsoft.com/office/drawing/2014/main" id="{87359B7E-C174-4B8F-A76C-D4C576791A3B}"/>
            </a:ext>
          </a:extLst>
        </xdr:cNvPr>
        <xdr:cNvSpPr/>
      </xdr:nvSpPr>
      <xdr:spPr>
        <a:xfrm>
          <a:off x="15354299" y="6381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31</xdr:row>
      <xdr:rowOff>123825</xdr:rowOff>
    </xdr:from>
    <xdr:to>
      <xdr:col>13</xdr:col>
      <xdr:colOff>2790824</xdr:colOff>
      <xdr:row>32</xdr:row>
      <xdr:rowOff>104775</xdr:rowOff>
    </xdr:to>
    <xdr:sp macro="" textlink="">
      <xdr:nvSpPr>
        <xdr:cNvPr id="400" name="Arrow: Up 203">
          <a:extLst>
            <a:ext uri="{FF2B5EF4-FFF2-40B4-BE49-F238E27FC236}">
              <a16:creationId xmlns:a16="http://schemas.microsoft.com/office/drawing/2014/main" id="{0FE8C26F-D7FE-4492-9CE2-7DD7D80E3898}"/>
            </a:ext>
          </a:extLst>
        </xdr:cNvPr>
        <xdr:cNvSpPr/>
      </xdr:nvSpPr>
      <xdr:spPr>
        <a:xfrm>
          <a:off x="15354299" y="6381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31</xdr:row>
      <xdr:rowOff>123825</xdr:rowOff>
    </xdr:from>
    <xdr:to>
      <xdr:col>13</xdr:col>
      <xdr:colOff>2790824</xdr:colOff>
      <xdr:row>32</xdr:row>
      <xdr:rowOff>104775</xdr:rowOff>
    </xdr:to>
    <xdr:sp macro="" textlink="">
      <xdr:nvSpPr>
        <xdr:cNvPr id="401" name="Arrow: Up 189">
          <a:extLst>
            <a:ext uri="{FF2B5EF4-FFF2-40B4-BE49-F238E27FC236}">
              <a16:creationId xmlns:a16="http://schemas.microsoft.com/office/drawing/2014/main" id="{F18B1B98-A108-4EA9-A2FB-9C3F787FA730}"/>
            </a:ext>
          </a:extLst>
        </xdr:cNvPr>
        <xdr:cNvSpPr/>
      </xdr:nvSpPr>
      <xdr:spPr>
        <a:xfrm>
          <a:off x="15354299" y="6381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31</xdr:row>
      <xdr:rowOff>123825</xdr:rowOff>
    </xdr:from>
    <xdr:to>
      <xdr:col>13</xdr:col>
      <xdr:colOff>2790824</xdr:colOff>
      <xdr:row>32</xdr:row>
      <xdr:rowOff>104775</xdr:rowOff>
    </xdr:to>
    <xdr:sp macro="" textlink="">
      <xdr:nvSpPr>
        <xdr:cNvPr id="402" name="Arrow: Up 193">
          <a:extLst>
            <a:ext uri="{FF2B5EF4-FFF2-40B4-BE49-F238E27FC236}">
              <a16:creationId xmlns:a16="http://schemas.microsoft.com/office/drawing/2014/main" id="{703FF816-3E7F-440D-B739-C81142C24273}"/>
            </a:ext>
          </a:extLst>
        </xdr:cNvPr>
        <xdr:cNvSpPr/>
      </xdr:nvSpPr>
      <xdr:spPr>
        <a:xfrm>
          <a:off x="15354299" y="6381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31</xdr:row>
      <xdr:rowOff>123825</xdr:rowOff>
    </xdr:from>
    <xdr:to>
      <xdr:col>13</xdr:col>
      <xdr:colOff>2790824</xdr:colOff>
      <xdr:row>32</xdr:row>
      <xdr:rowOff>104775</xdr:rowOff>
    </xdr:to>
    <xdr:sp macro="" textlink="">
      <xdr:nvSpPr>
        <xdr:cNvPr id="403" name="Arrow: Up 303">
          <a:extLst>
            <a:ext uri="{FF2B5EF4-FFF2-40B4-BE49-F238E27FC236}">
              <a16:creationId xmlns:a16="http://schemas.microsoft.com/office/drawing/2014/main" id="{EEE8A36C-437B-4E6F-BFFD-B2ABDB6512C3}"/>
            </a:ext>
          </a:extLst>
        </xdr:cNvPr>
        <xdr:cNvSpPr/>
      </xdr:nvSpPr>
      <xdr:spPr>
        <a:xfrm>
          <a:off x="15354299" y="6381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31</xdr:row>
      <xdr:rowOff>123825</xdr:rowOff>
    </xdr:from>
    <xdr:to>
      <xdr:col>13</xdr:col>
      <xdr:colOff>2790824</xdr:colOff>
      <xdr:row>32</xdr:row>
      <xdr:rowOff>104775</xdr:rowOff>
    </xdr:to>
    <xdr:sp macro="" textlink="">
      <xdr:nvSpPr>
        <xdr:cNvPr id="404" name="Arrow: Up 189">
          <a:extLst>
            <a:ext uri="{FF2B5EF4-FFF2-40B4-BE49-F238E27FC236}">
              <a16:creationId xmlns:a16="http://schemas.microsoft.com/office/drawing/2014/main" id="{A70CD3FF-C826-4196-905A-16067846DCD3}"/>
            </a:ext>
          </a:extLst>
        </xdr:cNvPr>
        <xdr:cNvSpPr/>
      </xdr:nvSpPr>
      <xdr:spPr>
        <a:xfrm>
          <a:off x="15354299" y="6381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31</xdr:row>
      <xdr:rowOff>123825</xdr:rowOff>
    </xdr:from>
    <xdr:to>
      <xdr:col>13</xdr:col>
      <xdr:colOff>2790824</xdr:colOff>
      <xdr:row>32</xdr:row>
      <xdr:rowOff>104775</xdr:rowOff>
    </xdr:to>
    <xdr:sp macro="" textlink="">
      <xdr:nvSpPr>
        <xdr:cNvPr id="405" name="Arrow: Up 193">
          <a:extLst>
            <a:ext uri="{FF2B5EF4-FFF2-40B4-BE49-F238E27FC236}">
              <a16:creationId xmlns:a16="http://schemas.microsoft.com/office/drawing/2014/main" id="{D24CA547-548B-43CB-B8BA-625BD18EC279}"/>
            </a:ext>
          </a:extLst>
        </xdr:cNvPr>
        <xdr:cNvSpPr/>
      </xdr:nvSpPr>
      <xdr:spPr>
        <a:xfrm>
          <a:off x="15354299" y="6381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31</xdr:row>
      <xdr:rowOff>123825</xdr:rowOff>
    </xdr:from>
    <xdr:to>
      <xdr:col>13</xdr:col>
      <xdr:colOff>2790824</xdr:colOff>
      <xdr:row>32</xdr:row>
      <xdr:rowOff>104775</xdr:rowOff>
    </xdr:to>
    <xdr:sp macro="" textlink="">
      <xdr:nvSpPr>
        <xdr:cNvPr id="406" name="Arrow: Up 303">
          <a:extLst>
            <a:ext uri="{FF2B5EF4-FFF2-40B4-BE49-F238E27FC236}">
              <a16:creationId xmlns:a16="http://schemas.microsoft.com/office/drawing/2014/main" id="{B9B9306F-E86E-4A7E-9246-D34BD0021C1E}"/>
            </a:ext>
          </a:extLst>
        </xdr:cNvPr>
        <xdr:cNvSpPr/>
      </xdr:nvSpPr>
      <xdr:spPr>
        <a:xfrm>
          <a:off x="15354299" y="6381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31</xdr:row>
      <xdr:rowOff>123825</xdr:rowOff>
    </xdr:from>
    <xdr:to>
      <xdr:col>13</xdr:col>
      <xdr:colOff>2790824</xdr:colOff>
      <xdr:row>32</xdr:row>
      <xdr:rowOff>104775</xdr:rowOff>
    </xdr:to>
    <xdr:sp macro="" textlink="">
      <xdr:nvSpPr>
        <xdr:cNvPr id="407" name="Arrow: Up 189">
          <a:extLst>
            <a:ext uri="{FF2B5EF4-FFF2-40B4-BE49-F238E27FC236}">
              <a16:creationId xmlns:a16="http://schemas.microsoft.com/office/drawing/2014/main" id="{6447FF9E-90BE-4057-91F3-AB9DE5146FA6}"/>
            </a:ext>
          </a:extLst>
        </xdr:cNvPr>
        <xdr:cNvSpPr/>
      </xdr:nvSpPr>
      <xdr:spPr>
        <a:xfrm>
          <a:off x="15354299" y="6381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31</xdr:row>
      <xdr:rowOff>123825</xdr:rowOff>
    </xdr:from>
    <xdr:to>
      <xdr:col>13</xdr:col>
      <xdr:colOff>2790824</xdr:colOff>
      <xdr:row>32</xdr:row>
      <xdr:rowOff>104775</xdr:rowOff>
    </xdr:to>
    <xdr:sp macro="" textlink="">
      <xdr:nvSpPr>
        <xdr:cNvPr id="408" name="Arrow: Up 193">
          <a:extLst>
            <a:ext uri="{FF2B5EF4-FFF2-40B4-BE49-F238E27FC236}">
              <a16:creationId xmlns:a16="http://schemas.microsoft.com/office/drawing/2014/main" id="{6E444246-726F-43BA-869F-FBE0CC818959}"/>
            </a:ext>
          </a:extLst>
        </xdr:cNvPr>
        <xdr:cNvSpPr/>
      </xdr:nvSpPr>
      <xdr:spPr>
        <a:xfrm>
          <a:off x="15354299" y="6381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32</xdr:row>
      <xdr:rowOff>123825</xdr:rowOff>
    </xdr:from>
    <xdr:to>
      <xdr:col>13</xdr:col>
      <xdr:colOff>2790824</xdr:colOff>
      <xdr:row>33</xdr:row>
      <xdr:rowOff>104775</xdr:rowOff>
    </xdr:to>
    <xdr:sp macro="" textlink="">
      <xdr:nvSpPr>
        <xdr:cNvPr id="409" name="Arrow: Up 6">
          <a:extLst>
            <a:ext uri="{FF2B5EF4-FFF2-40B4-BE49-F238E27FC236}">
              <a16:creationId xmlns:a16="http://schemas.microsoft.com/office/drawing/2014/main" id="{3D51BE62-37CE-48BD-A967-45E6B5CFBCCD}"/>
            </a:ext>
          </a:extLst>
        </xdr:cNvPr>
        <xdr:cNvSpPr/>
      </xdr:nvSpPr>
      <xdr:spPr>
        <a:xfrm>
          <a:off x="15354299" y="6543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31</xdr:row>
      <xdr:rowOff>123825</xdr:rowOff>
    </xdr:from>
    <xdr:to>
      <xdr:col>13</xdr:col>
      <xdr:colOff>2790824</xdr:colOff>
      <xdr:row>32</xdr:row>
      <xdr:rowOff>104775</xdr:rowOff>
    </xdr:to>
    <xdr:sp macro="" textlink="">
      <xdr:nvSpPr>
        <xdr:cNvPr id="410" name="Arrow: Up 303">
          <a:extLst>
            <a:ext uri="{FF2B5EF4-FFF2-40B4-BE49-F238E27FC236}">
              <a16:creationId xmlns:a16="http://schemas.microsoft.com/office/drawing/2014/main" id="{838C8640-046F-4E57-9938-A4FED98BAC32}"/>
            </a:ext>
          </a:extLst>
        </xdr:cNvPr>
        <xdr:cNvSpPr/>
      </xdr:nvSpPr>
      <xdr:spPr>
        <a:xfrm>
          <a:off x="15354299" y="6381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32</xdr:row>
      <xdr:rowOff>123825</xdr:rowOff>
    </xdr:from>
    <xdr:to>
      <xdr:col>13</xdr:col>
      <xdr:colOff>2790824</xdr:colOff>
      <xdr:row>33</xdr:row>
      <xdr:rowOff>104775</xdr:rowOff>
    </xdr:to>
    <xdr:sp macro="" textlink="">
      <xdr:nvSpPr>
        <xdr:cNvPr id="411" name="Arrow: Up 309">
          <a:extLst>
            <a:ext uri="{FF2B5EF4-FFF2-40B4-BE49-F238E27FC236}">
              <a16:creationId xmlns:a16="http://schemas.microsoft.com/office/drawing/2014/main" id="{ABA95B33-6461-479B-BBAF-124F4B91D4B4}"/>
            </a:ext>
          </a:extLst>
        </xdr:cNvPr>
        <xdr:cNvSpPr/>
      </xdr:nvSpPr>
      <xdr:spPr>
        <a:xfrm>
          <a:off x="15354299" y="6543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31</xdr:row>
      <xdr:rowOff>123825</xdr:rowOff>
    </xdr:from>
    <xdr:to>
      <xdr:col>13</xdr:col>
      <xdr:colOff>2790824</xdr:colOff>
      <xdr:row>32</xdr:row>
      <xdr:rowOff>104775</xdr:rowOff>
    </xdr:to>
    <xdr:sp macro="" textlink="">
      <xdr:nvSpPr>
        <xdr:cNvPr id="412" name="Arrow: Up 189">
          <a:extLst>
            <a:ext uri="{FF2B5EF4-FFF2-40B4-BE49-F238E27FC236}">
              <a16:creationId xmlns:a16="http://schemas.microsoft.com/office/drawing/2014/main" id="{0489237F-1017-45AF-96AB-5B9D7B51A21A}"/>
            </a:ext>
          </a:extLst>
        </xdr:cNvPr>
        <xdr:cNvSpPr/>
      </xdr:nvSpPr>
      <xdr:spPr>
        <a:xfrm>
          <a:off x="15354299" y="6381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31</xdr:row>
      <xdr:rowOff>123825</xdr:rowOff>
    </xdr:from>
    <xdr:to>
      <xdr:col>13</xdr:col>
      <xdr:colOff>2790824</xdr:colOff>
      <xdr:row>32</xdr:row>
      <xdr:rowOff>104775</xdr:rowOff>
    </xdr:to>
    <xdr:sp macro="" textlink="">
      <xdr:nvSpPr>
        <xdr:cNvPr id="413" name="Arrow: Up 193">
          <a:extLst>
            <a:ext uri="{FF2B5EF4-FFF2-40B4-BE49-F238E27FC236}">
              <a16:creationId xmlns:a16="http://schemas.microsoft.com/office/drawing/2014/main" id="{FB2DDAAA-E20A-4708-AB2B-8F22BCB25905}"/>
            </a:ext>
          </a:extLst>
        </xdr:cNvPr>
        <xdr:cNvSpPr/>
      </xdr:nvSpPr>
      <xdr:spPr>
        <a:xfrm>
          <a:off x="15354299" y="63817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32</xdr:row>
      <xdr:rowOff>123825</xdr:rowOff>
    </xdr:from>
    <xdr:to>
      <xdr:col>13</xdr:col>
      <xdr:colOff>2790824</xdr:colOff>
      <xdr:row>33</xdr:row>
      <xdr:rowOff>104775</xdr:rowOff>
    </xdr:to>
    <xdr:sp macro="" textlink="">
      <xdr:nvSpPr>
        <xdr:cNvPr id="414" name="Arrow: Up 199">
          <a:extLst>
            <a:ext uri="{FF2B5EF4-FFF2-40B4-BE49-F238E27FC236}">
              <a16:creationId xmlns:a16="http://schemas.microsoft.com/office/drawing/2014/main" id="{8D7E06E7-27C2-4271-91E8-1E8E10E968F2}"/>
            </a:ext>
          </a:extLst>
        </xdr:cNvPr>
        <xdr:cNvSpPr/>
      </xdr:nvSpPr>
      <xdr:spPr>
        <a:xfrm>
          <a:off x="15354299" y="6543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32</xdr:row>
      <xdr:rowOff>123825</xdr:rowOff>
    </xdr:from>
    <xdr:to>
      <xdr:col>13</xdr:col>
      <xdr:colOff>2790824</xdr:colOff>
      <xdr:row>33</xdr:row>
      <xdr:rowOff>104775</xdr:rowOff>
    </xdr:to>
    <xdr:sp macro="" textlink="">
      <xdr:nvSpPr>
        <xdr:cNvPr id="415" name="Arrow: Up 203">
          <a:extLst>
            <a:ext uri="{FF2B5EF4-FFF2-40B4-BE49-F238E27FC236}">
              <a16:creationId xmlns:a16="http://schemas.microsoft.com/office/drawing/2014/main" id="{4F2EBEF3-CB96-426C-9BC1-D8AC2F4D7DC5}"/>
            </a:ext>
          </a:extLst>
        </xdr:cNvPr>
        <xdr:cNvSpPr/>
      </xdr:nvSpPr>
      <xdr:spPr>
        <a:xfrm>
          <a:off x="15354299" y="6543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32</xdr:row>
      <xdr:rowOff>123825</xdr:rowOff>
    </xdr:from>
    <xdr:to>
      <xdr:col>13</xdr:col>
      <xdr:colOff>2790824</xdr:colOff>
      <xdr:row>33</xdr:row>
      <xdr:rowOff>104775</xdr:rowOff>
    </xdr:to>
    <xdr:sp macro="" textlink="">
      <xdr:nvSpPr>
        <xdr:cNvPr id="416" name="Arrow: Up 189">
          <a:extLst>
            <a:ext uri="{FF2B5EF4-FFF2-40B4-BE49-F238E27FC236}">
              <a16:creationId xmlns:a16="http://schemas.microsoft.com/office/drawing/2014/main" id="{999F6ECA-B013-4952-8DE2-C70DB753AF14}"/>
            </a:ext>
          </a:extLst>
        </xdr:cNvPr>
        <xdr:cNvSpPr/>
      </xdr:nvSpPr>
      <xdr:spPr>
        <a:xfrm>
          <a:off x="15354299" y="6543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32</xdr:row>
      <xdr:rowOff>123825</xdr:rowOff>
    </xdr:from>
    <xdr:to>
      <xdr:col>13</xdr:col>
      <xdr:colOff>2790824</xdr:colOff>
      <xdr:row>33</xdr:row>
      <xdr:rowOff>104775</xdr:rowOff>
    </xdr:to>
    <xdr:sp macro="" textlink="">
      <xdr:nvSpPr>
        <xdr:cNvPr id="417" name="Arrow: Up 193">
          <a:extLst>
            <a:ext uri="{FF2B5EF4-FFF2-40B4-BE49-F238E27FC236}">
              <a16:creationId xmlns:a16="http://schemas.microsoft.com/office/drawing/2014/main" id="{8D6D38A6-9DE6-4B2A-904F-50D28D720389}"/>
            </a:ext>
          </a:extLst>
        </xdr:cNvPr>
        <xdr:cNvSpPr/>
      </xdr:nvSpPr>
      <xdr:spPr>
        <a:xfrm>
          <a:off x="15354299" y="6543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32</xdr:row>
      <xdr:rowOff>123825</xdr:rowOff>
    </xdr:from>
    <xdr:to>
      <xdr:col>13</xdr:col>
      <xdr:colOff>2790824</xdr:colOff>
      <xdr:row>33</xdr:row>
      <xdr:rowOff>104775</xdr:rowOff>
    </xdr:to>
    <xdr:sp macro="" textlink="">
      <xdr:nvSpPr>
        <xdr:cNvPr id="418" name="Arrow: Up 303">
          <a:extLst>
            <a:ext uri="{FF2B5EF4-FFF2-40B4-BE49-F238E27FC236}">
              <a16:creationId xmlns:a16="http://schemas.microsoft.com/office/drawing/2014/main" id="{34FA339F-1C17-48FC-AF56-6765D2E3D0BD}"/>
            </a:ext>
          </a:extLst>
        </xdr:cNvPr>
        <xdr:cNvSpPr/>
      </xdr:nvSpPr>
      <xdr:spPr>
        <a:xfrm>
          <a:off x="15354299" y="6543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32</xdr:row>
      <xdr:rowOff>123825</xdr:rowOff>
    </xdr:from>
    <xdr:to>
      <xdr:col>13</xdr:col>
      <xdr:colOff>2790824</xdr:colOff>
      <xdr:row>33</xdr:row>
      <xdr:rowOff>104775</xdr:rowOff>
    </xdr:to>
    <xdr:sp macro="" textlink="">
      <xdr:nvSpPr>
        <xdr:cNvPr id="419" name="Arrow: Up 189">
          <a:extLst>
            <a:ext uri="{FF2B5EF4-FFF2-40B4-BE49-F238E27FC236}">
              <a16:creationId xmlns:a16="http://schemas.microsoft.com/office/drawing/2014/main" id="{9B701354-A0AE-4ACB-8A72-3E1DBB57C9E7}"/>
            </a:ext>
          </a:extLst>
        </xdr:cNvPr>
        <xdr:cNvSpPr/>
      </xdr:nvSpPr>
      <xdr:spPr>
        <a:xfrm>
          <a:off x="15354299" y="6543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32</xdr:row>
      <xdr:rowOff>123825</xdr:rowOff>
    </xdr:from>
    <xdr:to>
      <xdr:col>13</xdr:col>
      <xdr:colOff>2790824</xdr:colOff>
      <xdr:row>33</xdr:row>
      <xdr:rowOff>104775</xdr:rowOff>
    </xdr:to>
    <xdr:sp macro="" textlink="">
      <xdr:nvSpPr>
        <xdr:cNvPr id="420" name="Arrow: Up 193">
          <a:extLst>
            <a:ext uri="{FF2B5EF4-FFF2-40B4-BE49-F238E27FC236}">
              <a16:creationId xmlns:a16="http://schemas.microsoft.com/office/drawing/2014/main" id="{6AABE6F8-98B3-4156-A847-D958D9A93EFD}"/>
            </a:ext>
          </a:extLst>
        </xdr:cNvPr>
        <xdr:cNvSpPr/>
      </xdr:nvSpPr>
      <xdr:spPr>
        <a:xfrm>
          <a:off x="15354299" y="6543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32</xdr:row>
      <xdr:rowOff>123825</xdr:rowOff>
    </xdr:from>
    <xdr:to>
      <xdr:col>13</xdr:col>
      <xdr:colOff>2790824</xdr:colOff>
      <xdr:row>33</xdr:row>
      <xdr:rowOff>104775</xdr:rowOff>
    </xdr:to>
    <xdr:sp macro="" textlink="">
      <xdr:nvSpPr>
        <xdr:cNvPr id="421" name="Arrow: Up 303">
          <a:extLst>
            <a:ext uri="{FF2B5EF4-FFF2-40B4-BE49-F238E27FC236}">
              <a16:creationId xmlns:a16="http://schemas.microsoft.com/office/drawing/2014/main" id="{C1F99BB3-8738-4466-A15D-D6930F75FED4}"/>
            </a:ext>
          </a:extLst>
        </xdr:cNvPr>
        <xdr:cNvSpPr/>
      </xdr:nvSpPr>
      <xdr:spPr>
        <a:xfrm>
          <a:off x="15354299" y="6543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32</xdr:row>
      <xdr:rowOff>123825</xdr:rowOff>
    </xdr:from>
    <xdr:to>
      <xdr:col>13</xdr:col>
      <xdr:colOff>2790824</xdr:colOff>
      <xdr:row>33</xdr:row>
      <xdr:rowOff>104775</xdr:rowOff>
    </xdr:to>
    <xdr:sp macro="" textlink="">
      <xdr:nvSpPr>
        <xdr:cNvPr id="422" name="Arrow: Up 189">
          <a:extLst>
            <a:ext uri="{FF2B5EF4-FFF2-40B4-BE49-F238E27FC236}">
              <a16:creationId xmlns:a16="http://schemas.microsoft.com/office/drawing/2014/main" id="{43E2FC5A-60A9-4874-AE28-2D032328CC7E}"/>
            </a:ext>
          </a:extLst>
        </xdr:cNvPr>
        <xdr:cNvSpPr/>
      </xdr:nvSpPr>
      <xdr:spPr>
        <a:xfrm>
          <a:off x="15354299" y="6543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32</xdr:row>
      <xdr:rowOff>123825</xdr:rowOff>
    </xdr:from>
    <xdr:to>
      <xdr:col>13</xdr:col>
      <xdr:colOff>2790824</xdr:colOff>
      <xdr:row>33</xdr:row>
      <xdr:rowOff>104775</xdr:rowOff>
    </xdr:to>
    <xdr:sp macro="" textlink="">
      <xdr:nvSpPr>
        <xdr:cNvPr id="423" name="Arrow: Up 193">
          <a:extLst>
            <a:ext uri="{FF2B5EF4-FFF2-40B4-BE49-F238E27FC236}">
              <a16:creationId xmlns:a16="http://schemas.microsoft.com/office/drawing/2014/main" id="{BDDA0064-BF37-4EA2-A373-85A725B83AA5}"/>
            </a:ext>
          </a:extLst>
        </xdr:cNvPr>
        <xdr:cNvSpPr/>
      </xdr:nvSpPr>
      <xdr:spPr>
        <a:xfrm>
          <a:off x="15354299" y="6543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33</xdr:row>
      <xdr:rowOff>123825</xdr:rowOff>
    </xdr:from>
    <xdr:to>
      <xdr:col>13</xdr:col>
      <xdr:colOff>2790824</xdr:colOff>
      <xdr:row>34</xdr:row>
      <xdr:rowOff>104775</xdr:rowOff>
    </xdr:to>
    <xdr:sp macro="" textlink="">
      <xdr:nvSpPr>
        <xdr:cNvPr id="424" name="Arrow: Up 6">
          <a:extLst>
            <a:ext uri="{FF2B5EF4-FFF2-40B4-BE49-F238E27FC236}">
              <a16:creationId xmlns:a16="http://schemas.microsoft.com/office/drawing/2014/main" id="{2D6827B3-4880-42C1-BE80-D76E209CF3E8}"/>
            </a:ext>
          </a:extLst>
        </xdr:cNvPr>
        <xdr:cNvSpPr/>
      </xdr:nvSpPr>
      <xdr:spPr>
        <a:xfrm>
          <a:off x="15354299" y="6705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32</xdr:row>
      <xdr:rowOff>123825</xdr:rowOff>
    </xdr:from>
    <xdr:to>
      <xdr:col>13</xdr:col>
      <xdr:colOff>2790824</xdr:colOff>
      <xdr:row>33</xdr:row>
      <xdr:rowOff>104775</xdr:rowOff>
    </xdr:to>
    <xdr:sp macro="" textlink="">
      <xdr:nvSpPr>
        <xdr:cNvPr id="425" name="Arrow: Up 303">
          <a:extLst>
            <a:ext uri="{FF2B5EF4-FFF2-40B4-BE49-F238E27FC236}">
              <a16:creationId xmlns:a16="http://schemas.microsoft.com/office/drawing/2014/main" id="{C5BF3650-5DF3-4593-B25D-EB208A35BF65}"/>
            </a:ext>
          </a:extLst>
        </xdr:cNvPr>
        <xdr:cNvSpPr/>
      </xdr:nvSpPr>
      <xdr:spPr>
        <a:xfrm>
          <a:off x="15354299" y="6543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33</xdr:row>
      <xdr:rowOff>123825</xdr:rowOff>
    </xdr:from>
    <xdr:to>
      <xdr:col>13</xdr:col>
      <xdr:colOff>2790824</xdr:colOff>
      <xdr:row>34</xdr:row>
      <xdr:rowOff>104775</xdr:rowOff>
    </xdr:to>
    <xdr:sp macro="" textlink="">
      <xdr:nvSpPr>
        <xdr:cNvPr id="426" name="Arrow: Up 309">
          <a:extLst>
            <a:ext uri="{FF2B5EF4-FFF2-40B4-BE49-F238E27FC236}">
              <a16:creationId xmlns:a16="http://schemas.microsoft.com/office/drawing/2014/main" id="{C108AEC9-70B5-4ADF-AB63-F64F35F01D5C}"/>
            </a:ext>
          </a:extLst>
        </xdr:cNvPr>
        <xdr:cNvSpPr/>
      </xdr:nvSpPr>
      <xdr:spPr>
        <a:xfrm>
          <a:off x="15354299" y="6705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32</xdr:row>
      <xdr:rowOff>123825</xdr:rowOff>
    </xdr:from>
    <xdr:to>
      <xdr:col>13</xdr:col>
      <xdr:colOff>2790824</xdr:colOff>
      <xdr:row>33</xdr:row>
      <xdr:rowOff>104775</xdr:rowOff>
    </xdr:to>
    <xdr:sp macro="" textlink="">
      <xdr:nvSpPr>
        <xdr:cNvPr id="427" name="Arrow: Up 189">
          <a:extLst>
            <a:ext uri="{FF2B5EF4-FFF2-40B4-BE49-F238E27FC236}">
              <a16:creationId xmlns:a16="http://schemas.microsoft.com/office/drawing/2014/main" id="{25F630E9-0563-489D-8257-29FF11AB26F4}"/>
            </a:ext>
          </a:extLst>
        </xdr:cNvPr>
        <xdr:cNvSpPr/>
      </xdr:nvSpPr>
      <xdr:spPr>
        <a:xfrm>
          <a:off x="15354299" y="6543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32</xdr:row>
      <xdr:rowOff>123825</xdr:rowOff>
    </xdr:from>
    <xdr:to>
      <xdr:col>13</xdr:col>
      <xdr:colOff>2790824</xdr:colOff>
      <xdr:row>33</xdr:row>
      <xdr:rowOff>104775</xdr:rowOff>
    </xdr:to>
    <xdr:sp macro="" textlink="">
      <xdr:nvSpPr>
        <xdr:cNvPr id="428" name="Arrow: Up 193">
          <a:extLst>
            <a:ext uri="{FF2B5EF4-FFF2-40B4-BE49-F238E27FC236}">
              <a16:creationId xmlns:a16="http://schemas.microsoft.com/office/drawing/2014/main" id="{726F32DD-7AFF-462C-B1B0-8DC037001911}"/>
            </a:ext>
          </a:extLst>
        </xdr:cNvPr>
        <xdr:cNvSpPr/>
      </xdr:nvSpPr>
      <xdr:spPr>
        <a:xfrm>
          <a:off x="15354299" y="654367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33</xdr:row>
      <xdr:rowOff>123825</xdr:rowOff>
    </xdr:from>
    <xdr:to>
      <xdr:col>13</xdr:col>
      <xdr:colOff>2790824</xdr:colOff>
      <xdr:row>34</xdr:row>
      <xdr:rowOff>104775</xdr:rowOff>
    </xdr:to>
    <xdr:sp macro="" textlink="">
      <xdr:nvSpPr>
        <xdr:cNvPr id="429" name="Arrow: Up 199">
          <a:extLst>
            <a:ext uri="{FF2B5EF4-FFF2-40B4-BE49-F238E27FC236}">
              <a16:creationId xmlns:a16="http://schemas.microsoft.com/office/drawing/2014/main" id="{7DAAD074-1154-41CB-BDB9-C137C8A450D4}"/>
            </a:ext>
          </a:extLst>
        </xdr:cNvPr>
        <xdr:cNvSpPr/>
      </xdr:nvSpPr>
      <xdr:spPr>
        <a:xfrm>
          <a:off x="15354299" y="6705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33</xdr:row>
      <xdr:rowOff>123825</xdr:rowOff>
    </xdr:from>
    <xdr:to>
      <xdr:col>13</xdr:col>
      <xdr:colOff>2790824</xdr:colOff>
      <xdr:row>34</xdr:row>
      <xdr:rowOff>104775</xdr:rowOff>
    </xdr:to>
    <xdr:sp macro="" textlink="">
      <xdr:nvSpPr>
        <xdr:cNvPr id="430" name="Arrow: Up 203">
          <a:extLst>
            <a:ext uri="{FF2B5EF4-FFF2-40B4-BE49-F238E27FC236}">
              <a16:creationId xmlns:a16="http://schemas.microsoft.com/office/drawing/2014/main" id="{2DB1C31A-04CE-4734-B45F-DBE073CC5B60}"/>
            </a:ext>
          </a:extLst>
        </xdr:cNvPr>
        <xdr:cNvSpPr/>
      </xdr:nvSpPr>
      <xdr:spPr>
        <a:xfrm>
          <a:off x="15354299" y="6705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33</xdr:row>
      <xdr:rowOff>123825</xdr:rowOff>
    </xdr:from>
    <xdr:to>
      <xdr:col>13</xdr:col>
      <xdr:colOff>2790824</xdr:colOff>
      <xdr:row>34</xdr:row>
      <xdr:rowOff>104775</xdr:rowOff>
    </xdr:to>
    <xdr:sp macro="" textlink="">
      <xdr:nvSpPr>
        <xdr:cNvPr id="431" name="Arrow: Up 189">
          <a:extLst>
            <a:ext uri="{FF2B5EF4-FFF2-40B4-BE49-F238E27FC236}">
              <a16:creationId xmlns:a16="http://schemas.microsoft.com/office/drawing/2014/main" id="{4078DD64-B08A-4A41-93D1-79A62582DE6E}"/>
            </a:ext>
          </a:extLst>
        </xdr:cNvPr>
        <xdr:cNvSpPr/>
      </xdr:nvSpPr>
      <xdr:spPr>
        <a:xfrm>
          <a:off x="15354299" y="6705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33</xdr:row>
      <xdr:rowOff>123825</xdr:rowOff>
    </xdr:from>
    <xdr:to>
      <xdr:col>13</xdr:col>
      <xdr:colOff>2790824</xdr:colOff>
      <xdr:row>34</xdr:row>
      <xdr:rowOff>104775</xdr:rowOff>
    </xdr:to>
    <xdr:sp macro="" textlink="">
      <xdr:nvSpPr>
        <xdr:cNvPr id="432" name="Arrow: Up 193">
          <a:extLst>
            <a:ext uri="{FF2B5EF4-FFF2-40B4-BE49-F238E27FC236}">
              <a16:creationId xmlns:a16="http://schemas.microsoft.com/office/drawing/2014/main" id="{6BE313F1-D5FF-482A-8BBE-EB859B5C25F9}"/>
            </a:ext>
          </a:extLst>
        </xdr:cNvPr>
        <xdr:cNvSpPr/>
      </xdr:nvSpPr>
      <xdr:spPr>
        <a:xfrm>
          <a:off x="15354299" y="6705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33</xdr:row>
      <xdr:rowOff>123825</xdr:rowOff>
    </xdr:from>
    <xdr:to>
      <xdr:col>13</xdr:col>
      <xdr:colOff>2790824</xdr:colOff>
      <xdr:row>34</xdr:row>
      <xdr:rowOff>104775</xdr:rowOff>
    </xdr:to>
    <xdr:sp macro="" textlink="">
      <xdr:nvSpPr>
        <xdr:cNvPr id="433" name="Arrow: Up 303">
          <a:extLst>
            <a:ext uri="{FF2B5EF4-FFF2-40B4-BE49-F238E27FC236}">
              <a16:creationId xmlns:a16="http://schemas.microsoft.com/office/drawing/2014/main" id="{990208B9-FC94-4A35-90BB-DD889BB2D232}"/>
            </a:ext>
          </a:extLst>
        </xdr:cNvPr>
        <xdr:cNvSpPr/>
      </xdr:nvSpPr>
      <xdr:spPr>
        <a:xfrm>
          <a:off x="15354299" y="6705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33</xdr:row>
      <xdr:rowOff>123825</xdr:rowOff>
    </xdr:from>
    <xdr:to>
      <xdr:col>13</xdr:col>
      <xdr:colOff>2790824</xdr:colOff>
      <xdr:row>34</xdr:row>
      <xdr:rowOff>104775</xdr:rowOff>
    </xdr:to>
    <xdr:sp macro="" textlink="">
      <xdr:nvSpPr>
        <xdr:cNvPr id="434" name="Arrow: Up 189">
          <a:extLst>
            <a:ext uri="{FF2B5EF4-FFF2-40B4-BE49-F238E27FC236}">
              <a16:creationId xmlns:a16="http://schemas.microsoft.com/office/drawing/2014/main" id="{35228B48-468B-4486-8622-F589E0687244}"/>
            </a:ext>
          </a:extLst>
        </xdr:cNvPr>
        <xdr:cNvSpPr/>
      </xdr:nvSpPr>
      <xdr:spPr>
        <a:xfrm>
          <a:off x="15354299" y="6705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33</xdr:row>
      <xdr:rowOff>123825</xdr:rowOff>
    </xdr:from>
    <xdr:to>
      <xdr:col>13</xdr:col>
      <xdr:colOff>2790824</xdr:colOff>
      <xdr:row>34</xdr:row>
      <xdr:rowOff>104775</xdr:rowOff>
    </xdr:to>
    <xdr:sp macro="" textlink="">
      <xdr:nvSpPr>
        <xdr:cNvPr id="435" name="Arrow: Up 193">
          <a:extLst>
            <a:ext uri="{FF2B5EF4-FFF2-40B4-BE49-F238E27FC236}">
              <a16:creationId xmlns:a16="http://schemas.microsoft.com/office/drawing/2014/main" id="{33A70FC2-AA30-4D3B-B707-B5984537853A}"/>
            </a:ext>
          </a:extLst>
        </xdr:cNvPr>
        <xdr:cNvSpPr/>
      </xdr:nvSpPr>
      <xdr:spPr>
        <a:xfrm>
          <a:off x="15354299" y="6705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33</xdr:row>
      <xdr:rowOff>123825</xdr:rowOff>
    </xdr:from>
    <xdr:to>
      <xdr:col>13</xdr:col>
      <xdr:colOff>2790824</xdr:colOff>
      <xdr:row>34</xdr:row>
      <xdr:rowOff>104775</xdr:rowOff>
    </xdr:to>
    <xdr:sp macro="" textlink="">
      <xdr:nvSpPr>
        <xdr:cNvPr id="436" name="Arrow: Up 303">
          <a:extLst>
            <a:ext uri="{FF2B5EF4-FFF2-40B4-BE49-F238E27FC236}">
              <a16:creationId xmlns:a16="http://schemas.microsoft.com/office/drawing/2014/main" id="{E19D198A-262B-43CD-B1FC-067B8C415A71}"/>
            </a:ext>
          </a:extLst>
        </xdr:cNvPr>
        <xdr:cNvSpPr/>
      </xdr:nvSpPr>
      <xdr:spPr>
        <a:xfrm>
          <a:off x="15354299" y="6705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33</xdr:row>
      <xdr:rowOff>123825</xdr:rowOff>
    </xdr:from>
    <xdr:to>
      <xdr:col>13</xdr:col>
      <xdr:colOff>2790824</xdr:colOff>
      <xdr:row>34</xdr:row>
      <xdr:rowOff>104775</xdr:rowOff>
    </xdr:to>
    <xdr:sp macro="" textlink="">
      <xdr:nvSpPr>
        <xdr:cNvPr id="437" name="Arrow: Up 189">
          <a:extLst>
            <a:ext uri="{FF2B5EF4-FFF2-40B4-BE49-F238E27FC236}">
              <a16:creationId xmlns:a16="http://schemas.microsoft.com/office/drawing/2014/main" id="{18937D9B-E76D-40EC-B5C8-7B4EE4DB0DB1}"/>
            </a:ext>
          </a:extLst>
        </xdr:cNvPr>
        <xdr:cNvSpPr/>
      </xdr:nvSpPr>
      <xdr:spPr>
        <a:xfrm>
          <a:off x="15354299" y="6705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33</xdr:row>
      <xdr:rowOff>123825</xdr:rowOff>
    </xdr:from>
    <xdr:to>
      <xdr:col>13</xdr:col>
      <xdr:colOff>2790824</xdr:colOff>
      <xdr:row>34</xdr:row>
      <xdr:rowOff>104775</xdr:rowOff>
    </xdr:to>
    <xdr:sp macro="" textlink="">
      <xdr:nvSpPr>
        <xdr:cNvPr id="438" name="Arrow: Up 193">
          <a:extLst>
            <a:ext uri="{FF2B5EF4-FFF2-40B4-BE49-F238E27FC236}">
              <a16:creationId xmlns:a16="http://schemas.microsoft.com/office/drawing/2014/main" id="{59563D97-327D-4425-95EE-94D3BEE8712D}"/>
            </a:ext>
          </a:extLst>
        </xdr:cNvPr>
        <xdr:cNvSpPr/>
      </xdr:nvSpPr>
      <xdr:spPr>
        <a:xfrm>
          <a:off x="15354299" y="6705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34</xdr:row>
      <xdr:rowOff>123825</xdr:rowOff>
    </xdr:from>
    <xdr:to>
      <xdr:col>13</xdr:col>
      <xdr:colOff>2790824</xdr:colOff>
      <xdr:row>35</xdr:row>
      <xdr:rowOff>104775</xdr:rowOff>
    </xdr:to>
    <xdr:sp macro="" textlink="">
      <xdr:nvSpPr>
        <xdr:cNvPr id="439" name="Arrow: Up 6">
          <a:extLst>
            <a:ext uri="{FF2B5EF4-FFF2-40B4-BE49-F238E27FC236}">
              <a16:creationId xmlns:a16="http://schemas.microsoft.com/office/drawing/2014/main" id="{748508C1-291D-41AE-8291-B30D80AF7AB0}"/>
            </a:ext>
          </a:extLst>
        </xdr:cNvPr>
        <xdr:cNvSpPr/>
      </xdr:nvSpPr>
      <xdr:spPr>
        <a:xfrm>
          <a:off x="15354299" y="6867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33</xdr:row>
      <xdr:rowOff>123825</xdr:rowOff>
    </xdr:from>
    <xdr:to>
      <xdr:col>13</xdr:col>
      <xdr:colOff>2790824</xdr:colOff>
      <xdr:row>34</xdr:row>
      <xdr:rowOff>104775</xdr:rowOff>
    </xdr:to>
    <xdr:sp macro="" textlink="">
      <xdr:nvSpPr>
        <xdr:cNvPr id="440" name="Arrow: Up 303">
          <a:extLst>
            <a:ext uri="{FF2B5EF4-FFF2-40B4-BE49-F238E27FC236}">
              <a16:creationId xmlns:a16="http://schemas.microsoft.com/office/drawing/2014/main" id="{BF957641-F94D-4172-A991-8728864C2B12}"/>
            </a:ext>
          </a:extLst>
        </xdr:cNvPr>
        <xdr:cNvSpPr/>
      </xdr:nvSpPr>
      <xdr:spPr>
        <a:xfrm>
          <a:off x="15354299" y="6705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34</xdr:row>
      <xdr:rowOff>123825</xdr:rowOff>
    </xdr:from>
    <xdr:to>
      <xdr:col>13</xdr:col>
      <xdr:colOff>2790824</xdr:colOff>
      <xdr:row>35</xdr:row>
      <xdr:rowOff>104775</xdr:rowOff>
    </xdr:to>
    <xdr:sp macro="" textlink="">
      <xdr:nvSpPr>
        <xdr:cNvPr id="441" name="Arrow: Up 309">
          <a:extLst>
            <a:ext uri="{FF2B5EF4-FFF2-40B4-BE49-F238E27FC236}">
              <a16:creationId xmlns:a16="http://schemas.microsoft.com/office/drawing/2014/main" id="{8E3B87C6-BB00-4416-8AC1-28584268F2F5}"/>
            </a:ext>
          </a:extLst>
        </xdr:cNvPr>
        <xdr:cNvSpPr/>
      </xdr:nvSpPr>
      <xdr:spPr>
        <a:xfrm>
          <a:off x="15354299" y="6867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33</xdr:row>
      <xdr:rowOff>123825</xdr:rowOff>
    </xdr:from>
    <xdr:to>
      <xdr:col>13</xdr:col>
      <xdr:colOff>2790824</xdr:colOff>
      <xdr:row>34</xdr:row>
      <xdr:rowOff>104775</xdr:rowOff>
    </xdr:to>
    <xdr:sp macro="" textlink="">
      <xdr:nvSpPr>
        <xdr:cNvPr id="442" name="Arrow: Up 189">
          <a:extLst>
            <a:ext uri="{FF2B5EF4-FFF2-40B4-BE49-F238E27FC236}">
              <a16:creationId xmlns:a16="http://schemas.microsoft.com/office/drawing/2014/main" id="{3C1A5EDE-F9A9-46C4-B74C-D06FFE4BDDC9}"/>
            </a:ext>
          </a:extLst>
        </xdr:cNvPr>
        <xdr:cNvSpPr/>
      </xdr:nvSpPr>
      <xdr:spPr>
        <a:xfrm>
          <a:off x="15354299" y="6705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33</xdr:row>
      <xdr:rowOff>123825</xdr:rowOff>
    </xdr:from>
    <xdr:to>
      <xdr:col>13</xdr:col>
      <xdr:colOff>2790824</xdr:colOff>
      <xdr:row>34</xdr:row>
      <xdr:rowOff>104775</xdr:rowOff>
    </xdr:to>
    <xdr:sp macro="" textlink="">
      <xdr:nvSpPr>
        <xdr:cNvPr id="443" name="Arrow: Up 193">
          <a:extLst>
            <a:ext uri="{FF2B5EF4-FFF2-40B4-BE49-F238E27FC236}">
              <a16:creationId xmlns:a16="http://schemas.microsoft.com/office/drawing/2014/main" id="{8135E35C-D8D1-47AC-A434-2B316AB70C19}"/>
            </a:ext>
          </a:extLst>
        </xdr:cNvPr>
        <xdr:cNvSpPr/>
      </xdr:nvSpPr>
      <xdr:spPr>
        <a:xfrm>
          <a:off x="15354299" y="670560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34</xdr:row>
      <xdr:rowOff>123825</xdr:rowOff>
    </xdr:from>
    <xdr:to>
      <xdr:col>13</xdr:col>
      <xdr:colOff>2790824</xdr:colOff>
      <xdr:row>35</xdr:row>
      <xdr:rowOff>104775</xdr:rowOff>
    </xdr:to>
    <xdr:sp macro="" textlink="">
      <xdr:nvSpPr>
        <xdr:cNvPr id="444" name="Arrow: Up 199">
          <a:extLst>
            <a:ext uri="{FF2B5EF4-FFF2-40B4-BE49-F238E27FC236}">
              <a16:creationId xmlns:a16="http://schemas.microsoft.com/office/drawing/2014/main" id="{8546AFEA-FA2A-4387-82E2-747BC9FFB36E}"/>
            </a:ext>
          </a:extLst>
        </xdr:cNvPr>
        <xdr:cNvSpPr/>
      </xdr:nvSpPr>
      <xdr:spPr>
        <a:xfrm>
          <a:off x="15354299" y="6867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34</xdr:row>
      <xdr:rowOff>123825</xdr:rowOff>
    </xdr:from>
    <xdr:to>
      <xdr:col>13</xdr:col>
      <xdr:colOff>2790824</xdr:colOff>
      <xdr:row>35</xdr:row>
      <xdr:rowOff>104775</xdr:rowOff>
    </xdr:to>
    <xdr:sp macro="" textlink="">
      <xdr:nvSpPr>
        <xdr:cNvPr id="445" name="Arrow: Up 203">
          <a:extLst>
            <a:ext uri="{FF2B5EF4-FFF2-40B4-BE49-F238E27FC236}">
              <a16:creationId xmlns:a16="http://schemas.microsoft.com/office/drawing/2014/main" id="{DCA61020-D875-4786-8CC0-BD41AFD3280B}"/>
            </a:ext>
          </a:extLst>
        </xdr:cNvPr>
        <xdr:cNvSpPr/>
      </xdr:nvSpPr>
      <xdr:spPr>
        <a:xfrm>
          <a:off x="15354299" y="6867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34</xdr:row>
      <xdr:rowOff>123825</xdr:rowOff>
    </xdr:from>
    <xdr:to>
      <xdr:col>13</xdr:col>
      <xdr:colOff>2790824</xdr:colOff>
      <xdr:row>35</xdr:row>
      <xdr:rowOff>104775</xdr:rowOff>
    </xdr:to>
    <xdr:sp macro="" textlink="">
      <xdr:nvSpPr>
        <xdr:cNvPr id="446" name="Arrow: Up 189">
          <a:extLst>
            <a:ext uri="{FF2B5EF4-FFF2-40B4-BE49-F238E27FC236}">
              <a16:creationId xmlns:a16="http://schemas.microsoft.com/office/drawing/2014/main" id="{4BB2230D-2E67-42FD-9B17-5694E2C881D0}"/>
            </a:ext>
          </a:extLst>
        </xdr:cNvPr>
        <xdr:cNvSpPr/>
      </xdr:nvSpPr>
      <xdr:spPr>
        <a:xfrm>
          <a:off x="15354299" y="6867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34</xdr:row>
      <xdr:rowOff>123825</xdr:rowOff>
    </xdr:from>
    <xdr:to>
      <xdr:col>13</xdr:col>
      <xdr:colOff>2790824</xdr:colOff>
      <xdr:row>35</xdr:row>
      <xdr:rowOff>104775</xdr:rowOff>
    </xdr:to>
    <xdr:sp macro="" textlink="">
      <xdr:nvSpPr>
        <xdr:cNvPr id="447" name="Arrow: Up 193">
          <a:extLst>
            <a:ext uri="{FF2B5EF4-FFF2-40B4-BE49-F238E27FC236}">
              <a16:creationId xmlns:a16="http://schemas.microsoft.com/office/drawing/2014/main" id="{1EBEAD0C-928A-46BF-8085-F224D04F9C5D}"/>
            </a:ext>
          </a:extLst>
        </xdr:cNvPr>
        <xdr:cNvSpPr/>
      </xdr:nvSpPr>
      <xdr:spPr>
        <a:xfrm>
          <a:off x="15354299" y="6867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34</xdr:row>
      <xdr:rowOff>123825</xdr:rowOff>
    </xdr:from>
    <xdr:to>
      <xdr:col>13</xdr:col>
      <xdr:colOff>2790824</xdr:colOff>
      <xdr:row>35</xdr:row>
      <xdr:rowOff>104775</xdr:rowOff>
    </xdr:to>
    <xdr:sp macro="" textlink="">
      <xdr:nvSpPr>
        <xdr:cNvPr id="448" name="Arrow: Up 303">
          <a:extLst>
            <a:ext uri="{FF2B5EF4-FFF2-40B4-BE49-F238E27FC236}">
              <a16:creationId xmlns:a16="http://schemas.microsoft.com/office/drawing/2014/main" id="{1D7A1E64-2274-450B-B14F-82FDE1E3A127}"/>
            </a:ext>
          </a:extLst>
        </xdr:cNvPr>
        <xdr:cNvSpPr/>
      </xdr:nvSpPr>
      <xdr:spPr>
        <a:xfrm>
          <a:off x="15354299" y="6867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34</xdr:row>
      <xdr:rowOff>123825</xdr:rowOff>
    </xdr:from>
    <xdr:to>
      <xdr:col>13</xdr:col>
      <xdr:colOff>2790824</xdr:colOff>
      <xdr:row>35</xdr:row>
      <xdr:rowOff>104775</xdr:rowOff>
    </xdr:to>
    <xdr:sp macro="" textlink="">
      <xdr:nvSpPr>
        <xdr:cNvPr id="449" name="Arrow: Up 189">
          <a:extLst>
            <a:ext uri="{FF2B5EF4-FFF2-40B4-BE49-F238E27FC236}">
              <a16:creationId xmlns:a16="http://schemas.microsoft.com/office/drawing/2014/main" id="{D6AA362E-59DF-4C41-BFC1-E6C552F23E48}"/>
            </a:ext>
          </a:extLst>
        </xdr:cNvPr>
        <xdr:cNvSpPr/>
      </xdr:nvSpPr>
      <xdr:spPr>
        <a:xfrm>
          <a:off x="15354299" y="6867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34</xdr:row>
      <xdr:rowOff>123825</xdr:rowOff>
    </xdr:from>
    <xdr:to>
      <xdr:col>13</xdr:col>
      <xdr:colOff>2790824</xdr:colOff>
      <xdr:row>35</xdr:row>
      <xdr:rowOff>104775</xdr:rowOff>
    </xdr:to>
    <xdr:sp macro="" textlink="">
      <xdr:nvSpPr>
        <xdr:cNvPr id="450" name="Arrow: Up 193">
          <a:extLst>
            <a:ext uri="{FF2B5EF4-FFF2-40B4-BE49-F238E27FC236}">
              <a16:creationId xmlns:a16="http://schemas.microsoft.com/office/drawing/2014/main" id="{7CFE780D-DB02-4FE9-839F-A8E8A513A21F}"/>
            </a:ext>
          </a:extLst>
        </xdr:cNvPr>
        <xdr:cNvSpPr/>
      </xdr:nvSpPr>
      <xdr:spPr>
        <a:xfrm>
          <a:off x="15354299" y="6867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34</xdr:row>
      <xdr:rowOff>123825</xdr:rowOff>
    </xdr:from>
    <xdr:to>
      <xdr:col>13</xdr:col>
      <xdr:colOff>2790824</xdr:colOff>
      <xdr:row>35</xdr:row>
      <xdr:rowOff>104775</xdr:rowOff>
    </xdr:to>
    <xdr:sp macro="" textlink="">
      <xdr:nvSpPr>
        <xdr:cNvPr id="451" name="Arrow: Up 303">
          <a:extLst>
            <a:ext uri="{FF2B5EF4-FFF2-40B4-BE49-F238E27FC236}">
              <a16:creationId xmlns:a16="http://schemas.microsoft.com/office/drawing/2014/main" id="{678329BE-4203-49B9-B435-D24C69A78B32}"/>
            </a:ext>
          </a:extLst>
        </xdr:cNvPr>
        <xdr:cNvSpPr/>
      </xdr:nvSpPr>
      <xdr:spPr>
        <a:xfrm>
          <a:off x="15354299" y="6867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34</xdr:row>
      <xdr:rowOff>123825</xdr:rowOff>
    </xdr:from>
    <xdr:to>
      <xdr:col>13</xdr:col>
      <xdr:colOff>2790824</xdr:colOff>
      <xdr:row>35</xdr:row>
      <xdr:rowOff>104775</xdr:rowOff>
    </xdr:to>
    <xdr:sp macro="" textlink="">
      <xdr:nvSpPr>
        <xdr:cNvPr id="452" name="Arrow: Up 189">
          <a:extLst>
            <a:ext uri="{FF2B5EF4-FFF2-40B4-BE49-F238E27FC236}">
              <a16:creationId xmlns:a16="http://schemas.microsoft.com/office/drawing/2014/main" id="{8D635E4C-57E2-461E-B16D-7C9C214037A1}"/>
            </a:ext>
          </a:extLst>
        </xdr:cNvPr>
        <xdr:cNvSpPr/>
      </xdr:nvSpPr>
      <xdr:spPr>
        <a:xfrm>
          <a:off x="15354299" y="6867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34</xdr:row>
      <xdr:rowOff>123825</xdr:rowOff>
    </xdr:from>
    <xdr:to>
      <xdr:col>13</xdr:col>
      <xdr:colOff>2790824</xdr:colOff>
      <xdr:row>35</xdr:row>
      <xdr:rowOff>104775</xdr:rowOff>
    </xdr:to>
    <xdr:sp macro="" textlink="">
      <xdr:nvSpPr>
        <xdr:cNvPr id="453" name="Arrow: Up 193">
          <a:extLst>
            <a:ext uri="{FF2B5EF4-FFF2-40B4-BE49-F238E27FC236}">
              <a16:creationId xmlns:a16="http://schemas.microsoft.com/office/drawing/2014/main" id="{99542CF0-D317-4A13-A4CF-8F4503EF1B60}"/>
            </a:ext>
          </a:extLst>
        </xdr:cNvPr>
        <xdr:cNvSpPr/>
      </xdr:nvSpPr>
      <xdr:spPr>
        <a:xfrm>
          <a:off x="15354299" y="6867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35</xdr:row>
      <xdr:rowOff>123825</xdr:rowOff>
    </xdr:from>
    <xdr:to>
      <xdr:col>13</xdr:col>
      <xdr:colOff>2790824</xdr:colOff>
      <xdr:row>36</xdr:row>
      <xdr:rowOff>104775</xdr:rowOff>
    </xdr:to>
    <xdr:sp macro="" textlink="">
      <xdr:nvSpPr>
        <xdr:cNvPr id="454" name="Arrow: Up 6">
          <a:extLst>
            <a:ext uri="{FF2B5EF4-FFF2-40B4-BE49-F238E27FC236}">
              <a16:creationId xmlns:a16="http://schemas.microsoft.com/office/drawing/2014/main" id="{A995A5D5-FD60-4690-A007-CE521AAA5F85}"/>
            </a:ext>
          </a:extLst>
        </xdr:cNvPr>
        <xdr:cNvSpPr/>
      </xdr:nvSpPr>
      <xdr:spPr>
        <a:xfrm>
          <a:off x="15354299" y="7029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34</xdr:row>
      <xdr:rowOff>123825</xdr:rowOff>
    </xdr:from>
    <xdr:to>
      <xdr:col>13</xdr:col>
      <xdr:colOff>2790824</xdr:colOff>
      <xdr:row>35</xdr:row>
      <xdr:rowOff>104775</xdr:rowOff>
    </xdr:to>
    <xdr:sp macro="" textlink="">
      <xdr:nvSpPr>
        <xdr:cNvPr id="455" name="Arrow: Up 303">
          <a:extLst>
            <a:ext uri="{FF2B5EF4-FFF2-40B4-BE49-F238E27FC236}">
              <a16:creationId xmlns:a16="http://schemas.microsoft.com/office/drawing/2014/main" id="{0C084A8E-31E9-44CB-A53E-586A20CFAE8C}"/>
            </a:ext>
          </a:extLst>
        </xdr:cNvPr>
        <xdr:cNvSpPr/>
      </xdr:nvSpPr>
      <xdr:spPr>
        <a:xfrm>
          <a:off x="15354299" y="6867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35</xdr:row>
      <xdr:rowOff>123825</xdr:rowOff>
    </xdr:from>
    <xdr:to>
      <xdr:col>13</xdr:col>
      <xdr:colOff>2790824</xdr:colOff>
      <xdr:row>36</xdr:row>
      <xdr:rowOff>104775</xdr:rowOff>
    </xdr:to>
    <xdr:sp macro="" textlink="">
      <xdr:nvSpPr>
        <xdr:cNvPr id="456" name="Arrow: Up 309">
          <a:extLst>
            <a:ext uri="{FF2B5EF4-FFF2-40B4-BE49-F238E27FC236}">
              <a16:creationId xmlns:a16="http://schemas.microsoft.com/office/drawing/2014/main" id="{094047BA-9C50-48A1-AE82-547FF0938559}"/>
            </a:ext>
          </a:extLst>
        </xdr:cNvPr>
        <xdr:cNvSpPr/>
      </xdr:nvSpPr>
      <xdr:spPr>
        <a:xfrm>
          <a:off x="15354299" y="7029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34</xdr:row>
      <xdr:rowOff>123825</xdr:rowOff>
    </xdr:from>
    <xdr:to>
      <xdr:col>13</xdr:col>
      <xdr:colOff>2790824</xdr:colOff>
      <xdr:row>35</xdr:row>
      <xdr:rowOff>104775</xdr:rowOff>
    </xdr:to>
    <xdr:sp macro="" textlink="">
      <xdr:nvSpPr>
        <xdr:cNvPr id="457" name="Arrow: Up 189">
          <a:extLst>
            <a:ext uri="{FF2B5EF4-FFF2-40B4-BE49-F238E27FC236}">
              <a16:creationId xmlns:a16="http://schemas.microsoft.com/office/drawing/2014/main" id="{20ED85E4-106D-4952-A832-4D97DED15C0E}"/>
            </a:ext>
          </a:extLst>
        </xdr:cNvPr>
        <xdr:cNvSpPr/>
      </xdr:nvSpPr>
      <xdr:spPr>
        <a:xfrm>
          <a:off x="15354299" y="6867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34</xdr:row>
      <xdr:rowOff>123825</xdr:rowOff>
    </xdr:from>
    <xdr:to>
      <xdr:col>13</xdr:col>
      <xdr:colOff>2790824</xdr:colOff>
      <xdr:row>35</xdr:row>
      <xdr:rowOff>104775</xdr:rowOff>
    </xdr:to>
    <xdr:sp macro="" textlink="">
      <xdr:nvSpPr>
        <xdr:cNvPr id="458" name="Arrow: Up 193">
          <a:extLst>
            <a:ext uri="{FF2B5EF4-FFF2-40B4-BE49-F238E27FC236}">
              <a16:creationId xmlns:a16="http://schemas.microsoft.com/office/drawing/2014/main" id="{D13B7171-3964-4EB6-8379-68657BC04B29}"/>
            </a:ext>
          </a:extLst>
        </xdr:cNvPr>
        <xdr:cNvSpPr/>
      </xdr:nvSpPr>
      <xdr:spPr>
        <a:xfrm>
          <a:off x="15354299" y="6867525"/>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35</xdr:row>
      <xdr:rowOff>123825</xdr:rowOff>
    </xdr:from>
    <xdr:to>
      <xdr:col>13</xdr:col>
      <xdr:colOff>2790824</xdr:colOff>
      <xdr:row>36</xdr:row>
      <xdr:rowOff>104775</xdr:rowOff>
    </xdr:to>
    <xdr:sp macro="" textlink="">
      <xdr:nvSpPr>
        <xdr:cNvPr id="459" name="Arrow: Up 199">
          <a:extLst>
            <a:ext uri="{FF2B5EF4-FFF2-40B4-BE49-F238E27FC236}">
              <a16:creationId xmlns:a16="http://schemas.microsoft.com/office/drawing/2014/main" id="{56CACB93-16C7-4E3E-B274-630B3F95C250}"/>
            </a:ext>
          </a:extLst>
        </xdr:cNvPr>
        <xdr:cNvSpPr/>
      </xdr:nvSpPr>
      <xdr:spPr>
        <a:xfrm>
          <a:off x="15354299" y="7029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35</xdr:row>
      <xdr:rowOff>123825</xdr:rowOff>
    </xdr:from>
    <xdr:to>
      <xdr:col>13</xdr:col>
      <xdr:colOff>2790824</xdr:colOff>
      <xdr:row>36</xdr:row>
      <xdr:rowOff>104775</xdr:rowOff>
    </xdr:to>
    <xdr:sp macro="" textlink="">
      <xdr:nvSpPr>
        <xdr:cNvPr id="460" name="Arrow: Up 203">
          <a:extLst>
            <a:ext uri="{FF2B5EF4-FFF2-40B4-BE49-F238E27FC236}">
              <a16:creationId xmlns:a16="http://schemas.microsoft.com/office/drawing/2014/main" id="{32CC117E-1BF6-456E-B652-0E492BA34CBF}"/>
            </a:ext>
          </a:extLst>
        </xdr:cNvPr>
        <xdr:cNvSpPr/>
      </xdr:nvSpPr>
      <xdr:spPr>
        <a:xfrm>
          <a:off x="15354299" y="7029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35</xdr:row>
      <xdr:rowOff>123825</xdr:rowOff>
    </xdr:from>
    <xdr:to>
      <xdr:col>13</xdr:col>
      <xdr:colOff>2790824</xdr:colOff>
      <xdr:row>36</xdr:row>
      <xdr:rowOff>104775</xdr:rowOff>
    </xdr:to>
    <xdr:sp macro="" textlink="">
      <xdr:nvSpPr>
        <xdr:cNvPr id="461" name="Arrow: Up 189">
          <a:extLst>
            <a:ext uri="{FF2B5EF4-FFF2-40B4-BE49-F238E27FC236}">
              <a16:creationId xmlns:a16="http://schemas.microsoft.com/office/drawing/2014/main" id="{CBDDE4C5-8F74-4635-A628-8D71EF204C64}"/>
            </a:ext>
          </a:extLst>
        </xdr:cNvPr>
        <xdr:cNvSpPr/>
      </xdr:nvSpPr>
      <xdr:spPr>
        <a:xfrm>
          <a:off x="15354299" y="7029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35</xdr:row>
      <xdr:rowOff>123825</xdr:rowOff>
    </xdr:from>
    <xdr:to>
      <xdr:col>13</xdr:col>
      <xdr:colOff>2790824</xdr:colOff>
      <xdr:row>36</xdr:row>
      <xdr:rowOff>104775</xdr:rowOff>
    </xdr:to>
    <xdr:sp macro="" textlink="">
      <xdr:nvSpPr>
        <xdr:cNvPr id="462" name="Arrow: Up 193">
          <a:extLst>
            <a:ext uri="{FF2B5EF4-FFF2-40B4-BE49-F238E27FC236}">
              <a16:creationId xmlns:a16="http://schemas.microsoft.com/office/drawing/2014/main" id="{C03C964E-75E7-46FA-ACA3-0C196F550098}"/>
            </a:ext>
          </a:extLst>
        </xdr:cNvPr>
        <xdr:cNvSpPr/>
      </xdr:nvSpPr>
      <xdr:spPr>
        <a:xfrm>
          <a:off x="15354299" y="7029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35</xdr:row>
      <xdr:rowOff>123825</xdr:rowOff>
    </xdr:from>
    <xdr:to>
      <xdr:col>13</xdr:col>
      <xdr:colOff>2790824</xdr:colOff>
      <xdr:row>36</xdr:row>
      <xdr:rowOff>104775</xdr:rowOff>
    </xdr:to>
    <xdr:sp macro="" textlink="">
      <xdr:nvSpPr>
        <xdr:cNvPr id="463" name="Arrow: Up 303">
          <a:extLst>
            <a:ext uri="{FF2B5EF4-FFF2-40B4-BE49-F238E27FC236}">
              <a16:creationId xmlns:a16="http://schemas.microsoft.com/office/drawing/2014/main" id="{7CD72446-87F8-4737-B110-EFF4282421D7}"/>
            </a:ext>
          </a:extLst>
        </xdr:cNvPr>
        <xdr:cNvSpPr/>
      </xdr:nvSpPr>
      <xdr:spPr>
        <a:xfrm>
          <a:off x="15354299" y="7029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35</xdr:row>
      <xdr:rowOff>123825</xdr:rowOff>
    </xdr:from>
    <xdr:to>
      <xdr:col>13</xdr:col>
      <xdr:colOff>2790824</xdr:colOff>
      <xdr:row>36</xdr:row>
      <xdr:rowOff>104775</xdr:rowOff>
    </xdr:to>
    <xdr:sp macro="" textlink="">
      <xdr:nvSpPr>
        <xdr:cNvPr id="464" name="Arrow: Up 189">
          <a:extLst>
            <a:ext uri="{FF2B5EF4-FFF2-40B4-BE49-F238E27FC236}">
              <a16:creationId xmlns:a16="http://schemas.microsoft.com/office/drawing/2014/main" id="{0AF6A849-B024-4E02-9F05-B0F9B0C8219D}"/>
            </a:ext>
          </a:extLst>
        </xdr:cNvPr>
        <xdr:cNvSpPr/>
      </xdr:nvSpPr>
      <xdr:spPr>
        <a:xfrm>
          <a:off x="15354299" y="7029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35</xdr:row>
      <xdr:rowOff>123825</xdr:rowOff>
    </xdr:from>
    <xdr:to>
      <xdr:col>13</xdr:col>
      <xdr:colOff>2790824</xdr:colOff>
      <xdr:row>36</xdr:row>
      <xdr:rowOff>104775</xdr:rowOff>
    </xdr:to>
    <xdr:sp macro="" textlink="">
      <xdr:nvSpPr>
        <xdr:cNvPr id="465" name="Arrow: Up 193">
          <a:extLst>
            <a:ext uri="{FF2B5EF4-FFF2-40B4-BE49-F238E27FC236}">
              <a16:creationId xmlns:a16="http://schemas.microsoft.com/office/drawing/2014/main" id="{028AE19F-0357-4E9C-9391-3B0F6C943FC6}"/>
            </a:ext>
          </a:extLst>
        </xdr:cNvPr>
        <xdr:cNvSpPr/>
      </xdr:nvSpPr>
      <xdr:spPr>
        <a:xfrm>
          <a:off x="15354299" y="7029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35</xdr:row>
      <xdr:rowOff>123825</xdr:rowOff>
    </xdr:from>
    <xdr:to>
      <xdr:col>13</xdr:col>
      <xdr:colOff>2790824</xdr:colOff>
      <xdr:row>36</xdr:row>
      <xdr:rowOff>104775</xdr:rowOff>
    </xdr:to>
    <xdr:sp macro="" textlink="">
      <xdr:nvSpPr>
        <xdr:cNvPr id="466" name="Arrow: Up 303">
          <a:extLst>
            <a:ext uri="{FF2B5EF4-FFF2-40B4-BE49-F238E27FC236}">
              <a16:creationId xmlns:a16="http://schemas.microsoft.com/office/drawing/2014/main" id="{C72267CE-4677-4C6B-A581-EF8F77029FB4}"/>
            </a:ext>
          </a:extLst>
        </xdr:cNvPr>
        <xdr:cNvSpPr/>
      </xdr:nvSpPr>
      <xdr:spPr>
        <a:xfrm>
          <a:off x="15354299" y="7029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35</xdr:row>
      <xdr:rowOff>123825</xdr:rowOff>
    </xdr:from>
    <xdr:to>
      <xdr:col>13</xdr:col>
      <xdr:colOff>2790824</xdr:colOff>
      <xdr:row>36</xdr:row>
      <xdr:rowOff>104775</xdr:rowOff>
    </xdr:to>
    <xdr:sp macro="" textlink="">
      <xdr:nvSpPr>
        <xdr:cNvPr id="467" name="Arrow: Up 189">
          <a:extLst>
            <a:ext uri="{FF2B5EF4-FFF2-40B4-BE49-F238E27FC236}">
              <a16:creationId xmlns:a16="http://schemas.microsoft.com/office/drawing/2014/main" id="{046B232C-8161-44AC-BCC1-76C71CD05529}"/>
            </a:ext>
          </a:extLst>
        </xdr:cNvPr>
        <xdr:cNvSpPr/>
      </xdr:nvSpPr>
      <xdr:spPr>
        <a:xfrm>
          <a:off x="15354299" y="7029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35</xdr:row>
      <xdr:rowOff>123825</xdr:rowOff>
    </xdr:from>
    <xdr:to>
      <xdr:col>13</xdr:col>
      <xdr:colOff>2790824</xdr:colOff>
      <xdr:row>36</xdr:row>
      <xdr:rowOff>104775</xdr:rowOff>
    </xdr:to>
    <xdr:sp macro="" textlink="">
      <xdr:nvSpPr>
        <xdr:cNvPr id="468" name="Arrow: Up 193">
          <a:extLst>
            <a:ext uri="{FF2B5EF4-FFF2-40B4-BE49-F238E27FC236}">
              <a16:creationId xmlns:a16="http://schemas.microsoft.com/office/drawing/2014/main" id="{A159BC78-2883-4547-ADF9-916882BC55A3}"/>
            </a:ext>
          </a:extLst>
        </xdr:cNvPr>
        <xdr:cNvSpPr/>
      </xdr:nvSpPr>
      <xdr:spPr>
        <a:xfrm>
          <a:off x="15354299" y="7029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36</xdr:row>
      <xdr:rowOff>123825</xdr:rowOff>
    </xdr:from>
    <xdr:to>
      <xdr:col>13</xdr:col>
      <xdr:colOff>2790824</xdr:colOff>
      <xdr:row>37</xdr:row>
      <xdr:rowOff>104775</xdr:rowOff>
    </xdr:to>
    <xdr:sp macro="" textlink="">
      <xdr:nvSpPr>
        <xdr:cNvPr id="469" name="Arrow: Up 6">
          <a:extLst>
            <a:ext uri="{FF2B5EF4-FFF2-40B4-BE49-F238E27FC236}">
              <a16:creationId xmlns:a16="http://schemas.microsoft.com/office/drawing/2014/main" id="{C377DB5F-E457-451E-8D3E-B2BCF47F3DAF}"/>
            </a:ext>
          </a:extLst>
        </xdr:cNvPr>
        <xdr:cNvSpPr/>
      </xdr:nvSpPr>
      <xdr:spPr>
        <a:xfrm>
          <a:off x="15354299" y="719137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35</xdr:row>
      <xdr:rowOff>123825</xdr:rowOff>
    </xdr:from>
    <xdr:to>
      <xdr:col>13</xdr:col>
      <xdr:colOff>2790824</xdr:colOff>
      <xdr:row>36</xdr:row>
      <xdr:rowOff>104775</xdr:rowOff>
    </xdr:to>
    <xdr:sp macro="" textlink="">
      <xdr:nvSpPr>
        <xdr:cNvPr id="470" name="Arrow: Up 303">
          <a:extLst>
            <a:ext uri="{FF2B5EF4-FFF2-40B4-BE49-F238E27FC236}">
              <a16:creationId xmlns:a16="http://schemas.microsoft.com/office/drawing/2014/main" id="{FB0EED6F-1CBF-4E49-90E0-F379FB62B669}"/>
            </a:ext>
          </a:extLst>
        </xdr:cNvPr>
        <xdr:cNvSpPr/>
      </xdr:nvSpPr>
      <xdr:spPr>
        <a:xfrm>
          <a:off x="15354299" y="7029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36</xdr:row>
      <xdr:rowOff>123825</xdr:rowOff>
    </xdr:from>
    <xdr:to>
      <xdr:col>13</xdr:col>
      <xdr:colOff>2790824</xdr:colOff>
      <xdr:row>37</xdr:row>
      <xdr:rowOff>104775</xdr:rowOff>
    </xdr:to>
    <xdr:sp macro="" textlink="">
      <xdr:nvSpPr>
        <xdr:cNvPr id="471" name="Arrow: Up 309">
          <a:extLst>
            <a:ext uri="{FF2B5EF4-FFF2-40B4-BE49-F238E27FC236}">
              <a16:creationId xmlns:a16="http://schemas.microsoft.com/office/drawing/2014/main" id="{ED8D3BA7-AC3B-4A0A-A7FA-190B036859D5}"/>
            </a:ext>
          </a:extLst>
        </xdr:cNvPr>
        <xdr:cNvSpPr/>
      </xdr:nvSpPr>
      <xdr:spPr>
        <a:xfrm>
          <a:off x="15354299" y="719137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35</xdr:row>
      <xdr:rowOff>123825</xdr:rowOff>
    </xdr:from>
    <xdr:to>
      <xdr:col>13</xdr:col>
      <xdr:colOff>2790824</xdr:colOff>
      <xdr:row>36</xdr:row>
      <xdr:rowOff>104775</xdr:rowOff>
    </xdr:to>
    <xdr:sp macro="" textlink="">
      <xdr:nvSpPr>
        <xdr:cNvPr id="472" name="Arrow: Up 189">
          <a:extLst>
            <a:ext uri="{FF2B5EF4-FFF2-40B4-BE49-F238E27FC236}">
              <a16:creationId xmlns:a16="http://schemas.microsoft.com/office/drawing/2014/main" id="{BBD15D67-99B7-4A33-937D-C56B31CE2CAC}"/>
            </a:ext>
          </a:extLst>
        </xdr:cNvPr>
        <xdr:cNvSpPr/>
      </xdr:nvSpPr>
      <xdr:spPr>
        <a:xfrm>
          <a:off x="15354299" y="7029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35</xdr:row>
      <xdr:rowOff>123825</xdr:rowOff>
    </xdr:from>
    <xdr:to>
      <xdr:col>13</xdr:col>
      <xdr:colOff>2790824</xdr:colOff>
      <xdr:row>36</xdr:row>
      <xdr:rowOff>104775</xdr:rowOff>
    </xdr:to>
    <xdr:sp macro="" textlink="">
      <xdr:nvSpPr>
        <xdr:cNvPr id="473" name="Arrow: Up 193">
          <a:extLst>
            <a:ext uri="{FF2B5EF4-FFF2-40B4-BE49-F238E27FC236}">
              <a16:creationId xmlns:a16="http://schemas.microsoft.com/office/drawing/2014/main" id="{42BEEB3C-42D4-457F-A821-2A93C31FD1C9}"/>
            </a:ext>
          </a:extLst>
        </xdr:cNvPr>
        <xdr:cNvSpPr/>
      </xdr:nvSpPr>
      <xdr:spPr>
        <a:xfrm>
          <a:off x="15354299" y="7029450"/>
          <a:ext cx="0" cy="142875"/>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36</xdr:row>
      <xdr:rowOff>123825</xdr:rowOff>
    </xdr:from>
    <xdr:to>
      <xdr:col>13</xdr:col>
      <xdr:colOff>2790824</xdr:colOff>
      <xdr:row>37</xdr:row>
      <xdr:rowOff>104775</xdr:rowOff>
    </xdr:to>
    <xdr:sp macro="" textlink="">
      <xdr:nvSpPr>
        <xdr:cNvPr id="474" name="Arrow: Up 199">
          <a:extLst>
            <a:ext uri="{FF2B5EF4-FFF2-40B4-BE49-F238E27FC236}">
              <a16:creationId xmlns:a16="http://schemas.microsoft.com/office/drawing/2014/main" id="{22914819-12ED-460F-A230-F50FD95120F9}"/>
            </a:ext>
          </a:extLst>
        </xdr:cNvPr>
        <xdr:cNvSpPr/>
      </xdr:nvSpPr>
      <xdr:spPr>
        <a:xfrm>
          <a:off x="15354299" y="719137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36</xdr:row>
      <xdr:rowOff>123825</xdr:rowOff>
    </xdr:from>
    <xdr:to>
      <xdr:col>13</xdr:col>
      <xdr:colOff>2790824</xdr:colOff>
      <xdr:row>37</xdr:row>
      <xdr:rowOff>104775</xdr:rowOff>
    </xdr:to>
    <xdr:sp macro="" textlink="">
      <xdr:nvSpPr>
        <xdr:cNvPr id="475" name="Arrow: Up 203">
          <a:extLst>
            <a:ext uri="{FF2B5EF4-FFF2-40B4-BE49-F238E27FC236}">
              <a16:creationId xmlns:a16="http://schemas.microsoft.com/office/drawing/2014/main" id="{488E8FB3-DE4F-405D-98A6-43FF1504A18E}"/>
            </a:ext>
          </a:extLst>
        </xdr:cNvPr>
        <xdr:cNvSpPr/>
      </xdr:nvSpPr>
      <xdr:spPr>
        <a:xfrm>
          <a:off x="15354299" y="719137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36</xdr:row>
      <xdr:rowOff>123825</xdr:rowOff>
    </xdr:from>
    <xdr:to>
      <xdr:col>13</xdr:col>
      <xdr:colOff>2790824</xdr:colOff>
      <xdr:row>37</xdr:row>
      <xdr:rowOff>104775</xdr:rowOff>
    </xdr:to>
    <xdr:sp macro="" textlink="">
      <xdr:nvSpPr>
        <xdr:cNvPr id="476" name="Arrow: Up 189">
          <a:extLst>
            <a:ext uri="{FF2B5EF4-FFF2-40B4-BE49-F238E27FC236}">
              <a16:creationId xmlns:a16="http://schemas.microsoft.com/office/drawing/2014/main" id="{F782270F-4278-446B-B04E-DC1516144038}"/>
            </a:ext>
          </a:extLst>
        </xdr:cNvPr>
        <xdr:cNvSpPr/>
      </xdr:nvSpPr>
      <xdr:spPr>
        <a:xfrm>
          <a:off x="15354299" y="719137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36</xdr:row>
      <xdr:rowOff>123825</xdr:rowOff>
    </xdr:from>
    <xdr:to>
      <xdr:col>13</xdr:col>
      <xdr:colOff>2790824</xdr:colOff>
      <xdr:row>37</xdr:row>
      <xdr:rowOff>104775</xdr:rowOff>
    </xdr:to>
    <xdr:sp macro="" textlink="">
      <xdr:nvSpPr>
        <xdr:cNvPr id="477" name="Arrow: Up 193">
          <a:extLst>
            <a:ext uri="{FF2B5EF4-FFF2-40B4-BE49-F238E27FC236}">
              <a16:creationId xmlns:a16="http://schemas.microsoft.com/office/drawing/2014/main" id="{B3962B0B-4FC8-4F7D-BBC8-9FF43F3F8699}"/>
            </a:ext>
          </a:extLst>
        </xdr:cNvPr>
        <xdr:cNvSpPr/>
      </xdr:nvSpPr>
      <xdr:spPr>
        <a:xfrm>
          <a:off x="15354299" y="719137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36</xdr:row>
      <xdr:rowOff>123825</xdr:rowOff>
    </xdr:from>
    <xdr:to>
      <xdr:col>13</xdr:col>
      <xdr:colOff>2790824</xdr:colOff>
      <xdr:row>37</xdr:row>
      <xdr:rowOff>104775</xdr:rowOff>
    </xdr:to>
    <xdr:sp macro="" textlink="">
      <xdr:nvSpPr>
        <xdr:cNvPr id="478" name="Arrow: Up 303">
          <a:extLst>
            <a:ext uri="{FF2B5EF4-FFF2-40B4-BE49-F238E27FC236}">
              <a16:creationId xmlns:a16="http://schemas.microsoft.com/office/drawing/2014/main" id="{92CA7598-F92E-41DE-B060-C1C3ED96854C}"/>
            </a:ext>
          </a:extLst>
        </xdr:cNvPr>
        <xdr:cNvSpPr/>
      </xdr:nvSpPr>
      <xdr:spPr>
        <a:xfrm>
          <a:off x="15354299" y="719137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36</xdr:row>
      <xdr:rowOff>123825</xdr:rowOff>
    </xdr:from>
    <xdr:to>
      <xdr:col>13</xdr:col>
      <xdr:colOff>2790824</xdr:colOff>
      <xdr:row>37</xdr:row>
      <xdr:rowOff>104775</xdr:rowOff>
    </xdr:to>
    <xdr:sp macro="" textlink="">
      <xdr:nvSpPr>
        <xdr:cNvPr id="479" name="Arrow: Up 189">
          <a:extLst>
            <a:ext uri="{FF2B5EF4-FFF2-40B4-BE49-F238E27FC236}">
              <a16:creationId xmlns:a16="http://schemas.microsoft.com/office/drawing/2014/main" id="{770EDCE6-1D74-46C3-A5B3-E54FFC4D21C7}"/>
            </a:ext>
          </a:extLst>
        </xdr:cNvPr>
        <xdr:cNvSpPr/>
      </xdr:nvSpPr>
      <xdr:spPr>
        <a:xfrm>
          <a:off x="15354299" y="719137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36</xdr:row>
      <xdr:rowOff>123825</xdr:rowOff>
    </xdr:from>
    <xdr:to>
      <xdr:col>13</xdr:col>
      <xdr:colOff>2790824</xdr:colOff>
      <xdr:row>37</xdr:row>
      <xdr:rowOff>104775</xdr:rowOff>
    </xdr:to>
    <xdr:sp macro="" textlink="">
      <xdr:nvSpPr>
        <xdr:cNvPr id="480" name="Arrow: Up 193">
          <a:extLst>
            <a:ext uri="{FF2B5EF4-FFF2-40B4-BE49-F238E27FC236}">
              <a16:creationId xmlns:a16="http://schemas.microsoft.com/office/drawing/2014/main" id="{30722DCA-6FEB-4104-B9B4-CF97B38DD14F}"/>
            </a:ext>
          </a:extLst>
        </xdr:cNvPr>
        <xdr:cNvSpPr/>
      </xdr:nvSpPr>
      <xdr:spPr>
        <a:xfrm>
          <a:off x="15354299" y="719137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36</xdr:row>
      <xdr:rowOff>123825</xdr:rowOff>
    </xdr:from>
    <xdr:to>
      <xdr:col>13</xdr:col>
      <xdr:colOff>2790824</xdr:colOff>
      <xdr:row>37</xdr:row>
      <xdr:rowOff>104775</xdr:rowOff>
    </xdr:to>
    <xdr:sp macro="" textlink="">
      <xdr:nvSpPr>
        <xdr:cNvPr id="481" name="Arrow: Up 303">
          <a:extLst>
            <a:ext uri="{FF2B5EF4-FFF2-40B4-BE49-F238E27FC236}">
              <a16:creationId xmlns:a16="http://schemas.microsoft.com/office/drawing/2014/main" id="{65952615-9485-4DAE-B412-02283CDEEA62}"/>
            </a:ext>
          </a:extLst>
        </xdr:cNvPr>
        <xdr:cNvSpPr/>
      </xdr:nvSpPr>
      <xdr:spPr>
        <a:xfrm>
          <a:off x="15354299" y="719137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36</xdr:row>
      <xdr:rowOff>123825</xdr:rowOff>
    </xdr:from>
    <xdr:to>
      <xdr:col>13</xdr:col>
      <xdr:colOff>2790824</xdr:colOff>
      <xdr:row>37</xdr:row>
      <xdr:rowOff>104775</xdr:rowOff>
    </xdr:to>
    <xdr:sp macro="" textlink="">
      <xdr:nvSpPr>
        <xdr:cNvPr id="482" name="Arrow: Up 189">
          <a:extLst>
            <a:ext uri="{FF2B5EF4-FFF2-40B4-BE49-F238E27FC236}">
              <a16:creationId xmlns:a16="http://schemas.microsoft.com/office/drawing/2014/main" id="{5A2DEBE8-C4C7-450D-9D11-6CB8C1038BDD}"/>
            </a:ext>
          </a:extLst>
        </xdr:cNvPr>
        <xdr:cNvSpPr/>
      </xdr:nvSpPr>
      <xdr:spPr>
        <a:xfrm>
          <a:off x="15354299" y="719137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2533649</xdr:colOff>
      <xdr:row>36</xdr:row>
      <xdr:rowOff>123825</xdr:rowOff>
    </xdr:from>
    <xdr:to>
      <xdr:col>13</xdr:col>
      <xdr:colOff>2790824</xdr:colOff>
      <xdr:row>37</xdr:row>
      <xdr:rowOff>104775</xdr:rowOff>
    </xdr:to>
    <xdr:sp macro="" textlink="">
      <xdr:nvSpPr>
        <xdr:cNvPr id="483" name="Arrow: Up 193">
          <a:extLst>
            <a:ext uri="{FF2B5EF4-FFF2-40B4-BE49-F238E27FC236}">
              <a16:creationId xmlns:a16="http://schemas.microsoft.com/office/drawing/2014/main" id="{0BC252CF-44FF-42E8-8451-9086D8E249AD}"/>
            </a:ext>
          </a:extLst>
        </xdr:cNvPr>
        <xdr:cNvSpPr/>
      </xdr:nvSpPr>
      <xdr:spPr>
        <a:xfrm>
          <a:off x="15354299" y="7191375"/>
          <a:ext cx="0" cy="171450"/>
        </a:xfrm>
        <a:prstGeom prst="upArrow">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E3BFC-11F2-4248-84EA-B46C27DCD91B}">
  <dimension ref="A1:L23"/>
  <sheetViews>
    <sheetView showGridLines="0" tabSelected="1" view="pageLayout" zoomScaleNormal="130" workbookViewId="0">
      <selection activeCell="G8" sqref="G8"/>
    </sheetView>
  </sheetViews>
  <sheetFormatPr defaultColWidth="9.140625" defaultRowHeight="12.6"/>
  <cols>
    <col min="1" max="1" width="7.42578125" style="2" customWidth="1"/>
    <col min="2" max="2" width="25.85546875" style="2" bestFit="1" customWidth="1"/>
    <col min="3" max="3" width="16.42578125" style="2" customWidth="1"/>
    <col min="4" max="4" width="15" style="2" customWidth="1"/>
    <col min="5" max="5" width="16.28515625" style="2" customWidth="1"/>
    <col min="6" max="12" width="12.5703125" style="2" customWidth="1"/>
    <col min="13" max="16384" width="9.140625" style="2"/>
  </cols>
  <sheetData>
    <row r="1" spans="1:12" ht="12.95">
      <c r="A1" s="1"/>
    </row>
    <row r="2" spans="1:12" ht="68.849999999999994" customHeight="1">
      <c r="A2" s="155" t="s">
        <v>0</v>
      </c>
      <c r="B2" s="155"/>
      <c r="C2" s="155"/>
      <c r="D2" s="155"/>
      <c r="E2" s="155"/>
      <c r="F2" s="155"/>
      <c r="G2" s="155"/>
      <c r="H2" s="155"/>
      <c r="I2" s="155"/>
      <c r="J2" s="155"/>
      <c r="K2" s="155"/>
      <c r="L2" s="155"/>
    </row>
    <row r="3" spans="1:12" ht="12.95">
      <c r="A3" s="3"/>
      <c r="C3" s="4"/>
      <c r="D3" s="5"/>
      <c r="E3" s="5"/>
    </row>
    <row r="4" spans="1:12">
      <c r="A4" s="6"/>
      <c r="B4" s="7" t="s">
        <v>1</v>
      </c>
      <c r="C4" s="7" t="s">
        <v>2</v>
      </c>
      <c r="D4" s="7" t="s">
        <v>3</v>
      </c>
      <c r="E4" s="7" t="s">
        <v>4</v>
      </c>
      <c r="F4" s="7" t="s">
        <v>5</v>
      </c>
      <c r="G4" s="7" t="s">
        <v>6</v>
      </c>
      <c r="H4" s="7" t="s">
        <v>7</v>
      </c>
      <c r="I4" s="7" t="s">
        <v>8</v>
      </c>
      <c r="J4" s="7" t="s">
        <v>9</v>
      </c>
      <c r="K4" s="7" t="s">
        <v>10</v>
      </c>
      <c r="L4" s="7" t="s">
        <v>11</v>
      </c>
    </row>
    <row r="5" spans="1:12" ht="12.95">
      <c r="A5" s="8"/>
      <c r="B5" s="7"/>
      <c r="C5" s="156" t="s">
        <v>12</v>
      </c>
      <c r="D5" s="157"/>
      <c r="E5" s="158" t="s">
        <v>13</v>
      </c>
      <c r="F5" s="156" t="s">
        <v>14</v>
      </c>
      <c r="G5" s="157"/>
      <c r="H5" s="158" t="s">
        <v>15</v>
      </c>
      <c r="I5" s="158" t="s">
        <v>16</v>
      </c>
      <c r="J5" s="158" t="s">
        <v>17</v>
      </c>
      <c r="K5" s="158" t="s">
        <v>18</v>
      </c>
      <c r="L5" s="158" t="s">
        <v>19</v>
      </c>
    </row>
    <row r="6" spans="1:12" ht="80.45" customHeight="1">
      <c r="A6" s="9" t="s">
        <v>20</v>
      </c>
      <c r="B6" s="146" t="s">
        <v>21</v>
      </c>
      <c r="C6" s="146" t="s">
        <v>22</v>
      </c>
      <c r="D6" s="146" t="s">
        <v>23</v>
      </c>
      <c r="E6" s="159"/>
      <c r="F6" s="146" t="s">
        <v>24</v>
      </c>
      <c r="G6" s="146" t="s">
        <v>25</v>
      </c>
      <c r="H6" s="159"/>
      <c r="I6" s="159"/>
      <c r="J6" s="160"/>
      <c r="K6" s="159"/>
      <c r="L6" s="159"/>
    </row>
    <row r="7" spans="1:12">
      <c r="A7" s="7">
        <v>1</v>
      </c>
      <c r="B7" s="10" t="s">
        <v>26</v>
      </c>
      <c r="C7" s="11">
        <v>539970.82585000002</v>
      </c>
      <c r="D7" s="11">
        <v>551980.72764000006</v>
      </c>
      <c r="E7" s="11">
        <f>C7+D7</f>
        <v>1091951.5534900001</v>
      </c>
      <c r="F7" s="11">
        <v>398877.87037999998</v>
      </c>
      <c r="G7" s="11">
        <v>397039.81731000001</v>
      </c>
      <c r="H7" s="11">
        <f>F7+G7</f>
        <v>795917.68769000005</v>
      </c>
      <c r="I7" s="11">
        <f>G7-D7</f>
        <v>-154940.91033000004</v>
      </c>
      <c r="J7" s="11">
        <f>H7-E7</f>
        <v>-296033.86580000003</v>
      </c>
      <c r="K7" s="12">
        <f>(G7-D7)/D7</f>
        <v>-0.28069985521496682</v>
      </c>
      <c r="L7" s="12">
        <f>(H7-E7)/E7</f>
        <v>-0.27110531126938964</v>
      </c>
    </row>
    <row r="8" spans="1:12">
      <c r="A8" s="7">
        <v>2</v>
      </c>
      <c r="B8" s="10" t="s">
        <v>27</v>
      </c>
      <c r="C8" s="11">
        <v>575614.18053000001</v>
      </c>
      <c r="D8" s="11">
        <v>582924.06519999995</v>
      </c>
      <c r="E8" s="11">
        <f t="shared" ref="E8:E15" si="0">C8+D8</f>
        <v>1158538.2457300001</v>
      </c>
      <c r="F8" s="11">
        <v>471341.28116000001</v>
      </c>
      <c r="G8" s="11">
        <v>462444.66635999992</v>
      </c>
      <c r="H8" s="11">
        <f t="shared" ref="H8:H15" si="1">F8+G8</f>
        <v>933785.94751999993</v>
      </c>
      <c r="I8" s="11">
        <f t="shared" ref="I8:J15" si="2">G8-D8</f>
        <v>-120479.39884000004</v>
      </c>
      <c r="J8" s="11">
        <f t="shared" si="2"/>
        <v>-224752.29821000015</v>
      </c>
      <c r="K8" s="12">
        <f t="shared" ref="K8:L15" si="3">(G8-D8)/D8</f>
        <v>-0.20668112029079436</v>
      </c>
      <c r="L8" s="12">
        <f t="shared" si="3"/>
        <v>-0.19399644253296336</v>
      </c>
    </row>
    <row r="9" spans="1:12">
      <c r="A9" s="7">
        <v>3</v>
      </c>
      <c r="B9" s="10" t="s">
        <v>28</v>
      </c>
      <c r="C9" s="11">
        <v>2276311.8119000001</v>
      </c>
      <c r="D9" s="11">
        <v>2285296.82302</v>
      </c>
      <c r="E9" s="11">
        <f t="shared" si="0"/>
        <v>4561608.6349200001</v>
      </c>
      <c r="F9" s="11">
        <v>2174314.7297800002</v>
      </c>
      <c r="G9" s="11">
        <v>2588837.8709399998</v>
      </c>
      <c r="H9" s="11">
        <f t="shared" si="1"/>
        <v>4763152.6007199995</v>
      </c>
      <c r="I9" s="11">
        <f t="shared" si="2"/>
        <v>303541.04791999981</v>
      </c>
      <c r="J9" s="11">
        <f t="shared" si="2"/>
        <v>201543.96579999942</v>
      </c>
      <c r="K9" s="12">
        <f t="shared" si="3"/>
        <v>0.13282346733361006</v>
      </c>
      <c r="L9" s="12">
        <f t="shared" si="3"/>
        <v>4.4182651763928459E-2</v>
      </c>
    </row>
    <row r="10" spans="1:12">
      <c r="A10" s="7">
        <v>4</v>
      </c>
      <c r="B10" s="10" t="s">
        <v>29</v>
      </c>
      <c r="C10" s="11">
        <v>595531.80000000005</v>
      </c>
      <c r="D10" s="11">
        <v>608267.96019999997</v>
      </c>
      <c r="E10" s="11">
        <f t="shared" si="0"/>
        <v>1203799.7601999999</v>
      </c>
      <c r="F10" s="11">
        <v>601599</v>
      </c>
      <c r="G10" s="11">
        <v>601333.42967999994</v>
      </c>
      <c r="H10" s="11">
        <f t="shared" si="1"/>
        <v>1202932.4296800001</v>
      </c>
      <c r="I10" s="11">
        <f t="shared" si="2"/>
        <v>-6934.5305200000294</v>
      </c>
      <c r="J10" s="11">
        <f t="shared" si="2"/>
        <v>-867.33051999984309</v>
      </c>
      <c r="K10" s="12">
        <f t="shared" si="3"/>
        <v>-1.1400453375383998E-2</v>
      </c>
      <c r="L10" s="12">
        <f t="shared" si="3"/>
        <v>-7.2049401293762039E-4</v>
      </c>
    </row>
    <row r="11" spans="1:12">
      <c r="A11" s="7">
        <v>5</v>
      </c>
      <c r="B11" s="10" t="s">
        <v>30</v>
      </c>
      <c r="C11" s="11">
        <v>346342.90836</v>
      </c>
      <c r="D11" s="11">
        <v>354222.57139</v>
      </c>
      <c r="E11" s="11">
        <f t="shared" si="0"/>
        <v>700565.47974999994</v>
      </c>
      <c r="F11" s="11">
        <v>347943.21464999998</v>
      </c>
      <c r="G11" s="11">
        <v>372157.18708</v>
      </c>
      <c r="H11" s="11">
        <f t="shared" si="1"/>
        <v>720100.40173000004</v>
      </c>
      <c r="I11" s="11">
        <f t="shared" si="2"/>
        <v>17934.615690000006</v>
      </c>
      <c r="J11" s="11">
        <f t="shared" si="2"/>
        <v>19534.921980000101</v>
      </c>
      <c r="K11" s="12">
        <f t="shared" si="3"/>
        <v>5.0630922867571718E-2</v>
      </c>
      <c r="L11" s="12">
        <f t="shared" si="3"/>
        <v>2.7884505509707998E-2</v>
      </c>
    </row>
    <row r="12" spans="1:12">
      <c r="A12" s="7">
        <v>6</v>
      </c>
      <c r="B12" s="10" t="s">
        <v>31</v>
      </c>
      <c r="C12" s="11">
        <v>705344.52757999999</v>
      </c>
      <c r="D12" s="11">
        <v>718715.87488000002</v>
      </c>
      <c r="E12" s="11">
        <f t="shared" si="0"/>
        <v>1424060.40246</v>
      </c>
      <c r="F12" s="11">
        <v>685161.76692999969</v>
      </c>
      <c r="G12" s="11">
        <v>750926.18744999997</v>
      </c>
      <c r="H12" s="11">
        <f t="shared" si="1"/>
        <v>1436087.9543799995</v>
      </c>
      <c r="I12" s="11">
        <f t="shared" si="2"/>
        <v>32210.312569999951</v>
      </c>
      <c r="J12" s="11">
        <f t="shared" si="2"/>
        <v>12027.551919999532</v>
      </c>
      <c r="K12" s="12">
        <f t="shared" si="3"/>
        <v>4.4816475739287001E-2</v>
      </c>
      <c r="L12" s="12">
        <f t="shared" si="3"/>
        <v>8.4459562945662127E-3</v>
      </c>
    </row>
    <row r="13" spans="1:12">
      <c r="A13" s="7">
        <v>7</v>
      </c>
      <c r="B13" s="10" t="s">
        <v>32</v>
      </c>
      <c r="C13" s="11">
        <v>87921.460279999999</v>
      </c>
      <c r="D13" s="11">
        <v>90135.581000000006</v>
      </c>
      <c r="E13" s="11">
        <f t="shared" si="0"/>
        <v>178057.04128</v>
      </c>
      <c r="F13" s="11">
        <v>105205.67827</v>
      </c>
      <c r="G13" s="11">
        <v>104948.88912000001</v>
      </c>
      <c r="H13" s="11">
        <f t="shared" si="1"/>
        <v>210154.56739000001</v>
      </c>
      <c r="I13" s="11">
        <f t="shared" si="2"/>
        <v>14813.308120000002</v>
      </c>
      <c r="J13" s="11">
        <f t="shared" si="2"/>
        <v>32097.526110000006</v>
      </c>
      <c r="K13" s="12">
        <f t="shared" si="3"/>
        <v>0.16434473440627181</v>
      </c>
      <c r="L13" s="12">
        <f t="shared" si="3"/>
        <v>0.18026541314659772</v>
      </c>
    </row>
    <row r="14" spans="1:12">
      <c r="A14" s="7">
        <v>8</v>
      </c>
      <c r="B14" s="10" t="s">
        <v>33</v>
      </c>
      <c r="C14" s="11">
        <v>157044.59864000001</v>
      </c>
      <c r="D14" s="11">
        <v>161328.09273999999</v>
      </c>
      <c r="E14" s="11">
        <f t="shared" si="0"/>
        <v>318372.69137999997</v>
      </c>
      <c r="F14" s="11">
        <v>186038.30215999999</v>
      </c>
      <c r="G14" s="11">
        <v>205944.1</v>
      </c>
      <c r="H14" s="11">
        <f t="shared" si="1"/>
        <v>391982.40216</v>
      </c>
      <c r="I14" s="11">
        <f>G14-D14</f>
        <v>44616.007260000013</v>
      </c>
      <c r="J14" s="11">
        <f t="shared" si="2"/>
        <v>73609.710780000023</v>
      </c>
      <c r="K14" s="12">
        <f t="shared" si="3"/>
        <v>0.27655448286929285</v>
      </c>
      <c r="L14" s="12">
        <f t="shared" si="3"/>
        <v>0.23120610772530648</v>
      </c>
    </row>
    <row r="15" spans="1:12" ht="14.45">
      <c r="A15" s="7">
        <v>9</v>
      </c>
      <c r="B15" s="10" t="s">
        <v>34</v>
      </c>
      <c r="C15" s="11">
        <v>1385252.6836600001</v>
      </c>
      <c r="D15" s="11">
        <v>1407599.76938</v>
      </c>
      <c r="E15" s="11">
        <f t="shared" si="0"/>
        <v>2792852.4530400001</v>
      </c>
      <c r="F15" s="11">
        <v>1896325.2</v>
      </c>
      <c r="G15" s="11">
        <v>1870476.43285</v>
      </c>
      <c r="H15" s="11">
        <f t="shared" si="1"/>
        <v>3766801.6328499997</v>
      </c>
      <c r="I15" s="11">
        <f t="shared" si="2"/>
        <v>462876.66347000003</v>
      </c>
      <c r="J15" s="11">
        <f t="shared" si="2"/>
        <v>973949.17980999965</v>
      </c>
      <c r="K15" s="12">
        <f t="shared" si="3"/>
        <v>0.32884110493558943</v>
      </c>
      <c r="L15" s="12">
        <f t="shared" si="3"/>
        <v>0.34872919217406667</v>
      </c>
    </row>
    <row r="16" spans="1:12" ht="12.95">
      <c r="A16" s="145">
        <v>10</v>
      </c>
      <c r="B16" s="13" t="s">
        <v>35</v>
      </c>
      <c r="C16" s="14">
        <f t="shared" ref="C16:H16" si="4">SUM(C7:C15)</f>
        <v>6669334.7968000006</v>
      </c>
      <c r="D16" s="14">
        <f t="shared" si="4"/>
        <v>6760471.46545</v>
      </c>
      <c r="E16" s="14">
        <f t="shared" si="4"/>
        <v>13429806.262249999</v>
      </c>
      <c r="F16" s="14">
        <f t="shared" si="4"/>
        <v>6866807.0433300007</v>
      </c>
      <c r="G16" s="14">
        <f>SUM(G7:G15)</f>
        <v>7354108.58079</v>
      </c>
      <c r="H16" s="14">
        <f t="shared" si="4"/>
        <v>14220915.624120001</v>
      </c>
      <c r="I16" s="14">
        <f>G16-D16</f>
        <v>593637.11534000002</v>
      </c>
      <c r="J16" s="14">
        <f>H16-E16</f>
        <v>791109.361870002</v>
      </c>
      <c r="K16" s="15">
        <f>(G16-D16)/D16</f>
        <v>8.7810017152477618E-2</v>
      </c>
      <c r="L16" s="15">
        <f>(H16-E16)/E16</f>
        <v>5.8906982455416403E-2</v>
      </c>
    </row>
    <row r="17" spans="1:12" ht="11.45" customHeight="1">
      <c r="A17" s="153" t="s">
        <v>36</v>
      </c>
      <c r="B17" s="153"/>
      <c r="C17" s="153"/>
      <c r="D17" s="153"/>
      <c r="E17" s="153"/>
      <c r="F17" s="153"/>
      <c r="G17" s="153"/>
      <c r="H17" s="153"/>
      <c r="I17" s="153"/>
      <c r="J17" s="153"/>
      <c r="K17" s="153"/>
      <c r="L17" s="153"/>
    </row>
    <row r="18" spans="1:12" ht="10.15" hidden="1" customHeight="1">
      <c r="A18" s="154"/>
      <c r="B18" s="154"/>
      <c r="C18" s="154"/>
      <c r="D18" s="154"/>
      <c r="E18" s="154"/>
      <c r="F18" s="154"/>
      <c r="G18" s="154"/>
      <c r="H18" s="154"/>
      <c r="I18" s="154"/>
      <c r="J18" s="154"/>
      <c r="K18" s="154"/>
      <c r="L18" s="154"/>
    </row>
    <row r="19" spans="1:12" ht="13.5" customHeight="1">
      <c r="A19" s="154"/>
      <c r="B19" s="154"/>
      <c r="C19" s="154"/>
      <c r="D19" s="154"/>
      <c r="E19" s="154"/>
      <c r="F19" s="154"/>
      <c r="G19" s="154"/>
      <c r="H19" s="154"/>
      <c r="I19" s="154"/>
      <c r="J19" s="154"/>
      <c r="K19" s="154"/>
      <c r="L19" s="154"/>
    </row>
    <row r="23" spans="1:12">
      <c r="C23" s="16"/>
    </row>
  </sheetData>
  <mergeCells count="10">
    <mergeCell ref="A17:L19"/>
    <mergeCell ref="A2:L2"/>
    <mergeCell ref="C5:D5"/>
    <mergeCell ref="E5:E6"/>
    <mergeCell ref="F5:G5"/>
    <mergeCell ref="H5:H6"/>
    <mergeCell ref="I5:I6"/>
    <mergeCell ref="J5:J6"/>
    <mergeCell ref="K5:K6"/>
    <mergeCell ref="L5:L6"/>
  </mergeCells>
  <pageMargins left="0.2" right="0.2" top="0.25" bottom="0.25" header="0.05" footer="0.05"/>
  <pageSetup paperSize="5" scale="50" orientation="landscape" r:id="rId1"/>
  <headerFooter>
    <oddHeader>&amp;L&amp;"Arial,Regular"&amp;10RSARDiscovery2024_DR_ED_006-Q002Atch01</oddHeader>
    <oddFooter xml:space="preserve">&amp;C_x000D_&amp;1#&amp;"Calibri"&amp;12&amp;K000000 Public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2B510-DC75-4A45-B8C2-55A6D57BD96A}">
  <dimension ref="A1:O12"/>
  <sheetViews>
    <sheetView showGridLines="0" view="pageLayout" zoomScaleNormal="100" workbookViewId="0">
      <selection activeCell="D6" sqref="D6:D7"/>
    </sheetView>
  </sheetViews>
  <sheetFormatPr defaultRowHeight="14.45"/>
  <cols>
    <col min="1" max="1" width="7.85546875" bestFit="1" customWidth="1"/>
    <col min="2" max="2" width="11" customWidth="1"/>
    <col min="3" max="3" width="28.140625" bestFit="1" customWidth="1"/>
    <col min="4" max="4" width="36" customWidth="1"/>
    <col min="5" max="5" width="5.85546875" bestFit="1" customWidth="1"/>
    <col min="6" max="6" width="13.5703125" customWidth="1"/>
    <col min="7" max="7" width="14.85546875" customWidth="1"/>
    <col min="8" max="8" width="13.140625" customWidth="1"/>
    <col min="9" max="9" width="12.140625" customWidth="1"/>
    <col min="10" max="10" width="9.140625" bestFit="1" customWidth="1"/>
    <col min="11" max="11" width="10.140625" customWidth="1"/>
    <col min="12" max="12" width="10.85546875" customWidth="1"/>
    <col min="13" max="13" width="11.85546875" customWidth="1"/>
    <col min="15" max="15" width="11.140625" customWidth="1"/>
  </cols>
  <sheetData>
    <row r="1" spans="1:15">
      <c r="A1" s="17"/>
    </row>
    <row r="2" spans="1:15">
      <c r="A2" s="17"/>
    </row>
    <row r="3" spans="1:15" ht="68.849999999999994" customHeight="1">
      <c r="A3" s="155" t="s">
        <v>309</v>
      </c>
      <c r="B3" s="155"/>
      <c r="C3" s="155"/>
      <c r="D3" s="155"/>
      <c r="E3" s="155"/>
      <c r="F3" s="155"/>
      <c r="G3" s="155"/>
      <c r="H3" s="155"/>
      <c r="I3" s="155"/>
      <c r="J3" s="155"/>
      <c r="K3" s="155"/>
      <c r="L3" s="155"/>
      <c r="M3" s="155"/>
      <c r="N3" s="155"/>
      <c r="O3" s="155"/>
    </row>
    <row r="4" spans="1:15">
      <c r="A4" s="18"/>
      <c r="B4" s="18"/>
      <c r="C4" s="18"/>
      <c r="D4" s="18"/>
      <c r="E4" s="18"/>
      <c r="F4" s="83"/>
      <c r="G4" s="18"/>
      <c r="H4" s="18"/>
      <c r="I4" s="18"/>
    </row>
    <row r="5" spans="1:15" ht="14.85" customHeight="1">
      <c r="A5" s="35"/>
      <c r="B5" s="7" t="s">
        <v>1</v>
      </c>
      <c r="C5" s="7" t="s">
        <v>40</v>
      </c>
      <c r="D5" s="22" t="s">
        <v>41</v>
      </c>
      <c r="E5" s="7" t="s">
        <v>42</v>
      </c>
      <c r="F5" s="7" t="s">
        <v>5</v>
      </c>
      <c r="G5" s="7" t="s">
        <v>6</v>
      </c>
      <c r="H5" s="7" t="s">
        <v>7</v>
      </c>
      <c r="I5" s="7" t="s">
        <v>8</v>
      </c>
      <c r="J5" s="7" t="s">
        <v>9</v>
      </c>
      <c r="K5" s="7" t="s">
        <v>46</v>
      </c>
      <c r="L5" s="7" t="s">
        <v>293</v>
      </c>
      <c r="M5" s="7" t="s">
        <v>294</v>
      </c>
      <c r="N5" s="7" t="s">
        <v>295</v>
      </c>
      <c r="O5" s="7" t="s">
        <v>296</v>
      </c>
    </row>
    <row r="6" spans="1:15" ht="14.85" customHeight="1">
      <c r="A6" s="67"/>
      <c r="B6" s="169" t="s">
        <v>48</v>
      </c>
      <c r="C6" s="169" t="s">
        <v>21</v>
      </c>
      <c r="D6" s="169" t="s">
        <v>49</v>
      </c>
      <c r="E6" s="169" t="s">
        <v>50</v>
      </c>
      <c r="F6" s="156" t="s">
        <v>12</v>
      </c>
      <c r="G6" s="157"/>
      <c r="H6" s="169" t="s">
        <v>297</v>
      </c>
      <c r="I6" s="156" t="s">
        <v>14</v>
      </c>
      <c r="J6" s="157"/>
      <c r="K6" s="169" t="s">
        <v>298</v>
      </c>
      <c r="L6" s="169" t="s">
        <v>299</v>
      </c>
      <c r="M6" s="158" t="s">
        <v>300</v>
      </c>
      <c r="N6" s="169" t="s">
        <v>301</v>
      </c>
      <c r="O6" s="169" t="s">
        <v>302</v>
      </c>
    </row>
    <row r="7" spans="1:15" ht="65.099999999999994" customHeight="1">
      <c r="A7" s="150" t="s">
        <v>47</v>
      </c>
      <c r="B7" s="170"/>
      <c r="C7" s="170"/>
      <c r="D7" s="170"/>
      <c r="E7" s="170"/>
      <c r="F7" s="148" t="s">
        <v>22</v>
      </c>
      <c r="G7" s="148" t="s">
        <v>23</v>
      </c>
      <c r="H7" s="170"/>
      <c r="I7" s="148" t="s">
        <v>24</v>
      </c>
      <c r="J7" s="148" t="s">
        <v>25</v>
      </c>
      <c r="K7" s="170"/>
      <c r="L7" s="170"/>
      <c r="M7" s="160"/>
      <c r="N7" s="170"/>
      <c r="O7" s="170"/>
    </row>
    <row r="8" spans="1:15">
      <c r="A8" s="68">
        <v>1</v>
      </c>
      <c r="B8" s="84" t="s">
        <v>100</v>
      </c>
      <c r="C8" s="70" t="s">
        <v>303</v>
      </c>
      <c r="D8" s="84" t="s">
        <v>106</v>
      </c>
      <c r="E8" s="68" t="s">
        <v>107</v>
      </c>
      <c r="F8" s="72">
        <v>11464.938</v>
      </c>
      <c r="G8" s="72">
        <v>11925.063</v>
      </c>
      <c r="H8" s="72">
        <f>F8+G8</f>
        <v>23390.001</v>
      </c>
      <c r="I8" s="72">
        <v>6762.2677299999996</v>
      </c>
      <c r="J8" s="72">
        <v>5538.51296</v>
      </c>
      <c r="K8" s="11">
        <f>I8+J8</f>
        <v>12300.78069</v>
      </c>
      <c r="L8" s="11">
        <f>J8-G8</f>
        <v>-6386.5500400000001</v>
      </c>
      <c r="M8" s="11">
        <f>K8-H8</f>
        <v>-11089.220310000001</v>
      </c>
      <c r="N8" s="12">
        <f>IF(G8=0,"100.0%",(J8-G8)/G8)</f>
        <v>-0.53555692242464459</v>
      </c>
      <c r="O8" s="12">
        <f>IF(H8=0,"100.0%",(K8-H8)/H8)</f>
        <v>-0.47410089080372425</v>
      </c>
    </row>
    <row r="9" spans="1:15" s="40" customFormat="1" ht="26.45">
      <c r="A9" s="74">
        <v>2</v>
      </c>
      <c r="B9" s="85" t="s">
        <v>100</v>
      </c>
      <c r="C9" s="76" t="s">
        <v>303</v>
      </c>
      <c r="D9" s="85" t="s">
        <v>35</v>
      </c>
      <c r="E9" s="68"/>
      <c r="F9" s="78">
        <f>SUM(F8:F8)</f>
        <v>11464.938</v>
      </c>
      <c r="G9" s="78">
        <f>SUM(G8)</f>
        <v>11925.063</v>
      </c>
      <c r="H9" s="78">
        <f>SUM(H8)</f>
        <v>23390.001</v>
      </c>
      <c r="I9" s="78">
        <f>SUM(I8)</f>
        <v>6762.2677299999996</v>
      </c>
      <c r="J9" s="78">
        <f>SUM(J8)</f>
        <v>5538.51296</v>
      </c>
      <c r="K9" s="11">
        <f>I9+J9</f>
        <v>12300.78069</v>
      </c>
      <c r="L9" s="11">
        <f>J9-G9</f>
        <v>-6386.5500400000001</v>
      </c>
      <c r="M9" s="11">
        <f>K9-H9</f>
        <v>-11089.220310000001</v>
      </c>
      <c r="N9" s="12">
        <f>IF(G9=0,"100.0%",(J9-G9)/G9)</f>
        <v>-0.53555692242464459</v>
      </c>
      <c r="O9" s="12">
        <f>IF(H9=0,"100.0%",(K9-H9)/H9)</f>
        <v>-0.47410089080372425</v>
      </c>
    </row>
    <row r="10" spans="1:15" ht="18" customHeight="1">
      <c r="A10" s="79"/>
      <c r="B10" s="79"/>
      <c r="C10" s="79"/>
      <c r="D10" s="79"/>
      <c r="E10" s="79"/>
      <c r="F10" s="79"/>
      <c r="G10" s="79"/>
      <c r="H10" s="79"/>
      <c r="I10" s="79"/>
    </row>
    <row r="11" spans="1:15">
      <c r="I11" s="80" t="s">
        <v>308</v>
      </c>
      <c r="J11" s="86" t="s">
        <v>308</v>
      </c>
      <c r="K11" s="80"/>
      <c r="L11" s="80"/>
      <c r="N11" s="82"/>
      <c r="O11" s="82"/>
    </row>
    <row r="12" spans="1:15">
      <c r="J12" t="s">
        <v>308</v>
      </c>
      <c r="M12" s="80"/>
    </row>
  </sheetData>
  <mergeCells count="13">
    <mergeCell ref="M6:M7"/>
    <mergeCell ref="N6:N7"/>
    <mergeCell ref="O6:O7"/>
    <mergeCell ref="A3:O3"/>
    <mergeCell ref="B6:B7"/>
    <mergeCell ref="C6:C7"/>
    <mergeCell ref="D6:D7"/>
    <mergeCell ref="E6:E7"/>
    <mergeCell ref="F6:G6"/>
    <mergeCell ref="H6:H7"/>
    <mergeCell ref="I6:J6"/>
    <mergeCell ref="K6:K7"/>
    <mergeCell ref="L6:L7"/>
  </mergeCells>
  <pageMargins left="0.2" right="0.2" top="0.25" bottom="0.25" header="0.05" footer="0.05"/>
  <pageSetup paperSize="5" scale="50" orientation="landscape" r:id="rId1"/>
  <headerFooter>
    <oddHeader>&amp;L&amp;"Arial,Regular"&amp;10RSARDiscovery2024_DR_ED_006-Q002Atch01</oddHeader>
    <oddFooter xml:space="preserve">&amp;C_x000D_&amp;1#&amp;"Calibri"&amp;12&amp;K000000 Confidential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4AD68-3F8C-4C35-A8F1-20F029DD20DA}">
  <dimension ref="A2:Q26"/>
  <sheetViews>
    <sheetView showGridLines="0" view="pageLayout" zoomScaleNormal="100" workbookViewId="0">
      <selection activeCell="A3" sqref="A3:O3"/>
    </sheetView>
  </sheetViews>
  <sheetFormatPr defaultRowHeight="14.45"/>
  <cols>
    <col min="1" max="1" width="7.42578125" customWidth="1"/>
    <col min="2" max="2" width="13.5703125" customWidth="1"/>
    <col min="3" max="3" width="19.5703125" customWidth="1"/>
    <col min="4" max="4" width="36" style="20" customWidth="1"/>
    <col min="5" max="5" width="8.42578125" bestFit="1" customWidth="1"/>
    <col min="6" max="6" width="16" customWidth="1"/>
    <col min="7" max="8" width="12.5703125" customWidth="1"/>
    <col min="9" max="9" width="11.42578125" customWidth="1"/>
    <col min="10" max="11" width="12.42578125" customWidth="1"/>
    <col min="12" max="12" width="11.42578125" customWidth="1"/>
    <col min="13" max="13" width="12.5703125" customWidth="1"/>
    <col min="14" max="14" width="12" customWidth="1"/>
    <col min="15" max="15" width="9.85546875" customWidth="1"/>
    <col min="19" max="19" width="12" bestFit="1" customWidth="1"/>
  </cols>
  <sheetData>
    <row r="2" spans="1:17">
      <c r="A2" s="17"/>
    </row>
    <row r="3" spans="1:17" ht="68.849999999999994" customHeight="1">
      <c r="A3" s="171" t="s">
        <v>310</v>
      </c>
      <c r="B3" s="155"/>
      <c r="C3" s="155"/>
      <c r="D3" s="155"/>
      <c r="E3" s="155"/>
      <c r="F3" s="155"/>
      <c r="G3" s="155"/>
      <c r="H3" s="155"/>
      <c r="I3" s="155"/>
      <c r="J3" s="155"/>
      <c r="K3" s="155"/>
      <c r="L3" s="155"/>
      <c r="M3" s="155"/>
      <c r="N3" s="155"/>
      <c r="O3" s="155"/>
    </row>
    <row r="4" spans="1:17">
      <c r="F4" s="21"/>
    </row>
    <row r="5" spans="1:17" ht="14.85" customHeight="1">
      <c r="A5" s="35"/>
      <c r="B5" s="7" t="s">
        <v>1</v>
      </c>
      <c r="C5" s="7" t="s">
        <v>40</v>
      </c>
      <c r="D5" s="22" t="s">
        <v>41</v>
      </c>
      <c r="E5" s="7" t="s">
        <v>42</v>
      </c>
      <c r="F5" s="7" t="s">
        <v>5</v>
      </c>
      <c r="G5" s="7" t="s">
        <v>6</v>
      </c>
      <c r="H5" s="7" t="s">
        <v>7</v>
      </c>
      <c r="I5" s="7" t="s">
        <v>8</v>
      </c>
      <c r="J5" s="7" t="s">
        <v>9</v>
      </c>
      <c r="K5" s="7" t="s">
        <v>46</v>
      </c>
      <c r="L5" s="7" t="s">
        <v>293</v>
      </c>
      <c r="M5" s="7" t="s">
        <v>294</v>
      </c>
      <c r="N5" s="7" t="s">
        <v>295</v>
      </c>
      <c r="O5" s="7" t="s">
        <v>296</v>
      </c>
    </row>
    <row r="6" spans="1:17" ht="14.85" customHeight="1">
      <c r="A6" s="67"/>
      <c r="B6" s="169" t="s">
        <v>48</v>
      </c>
      <c r="C6" s="169" t="s">
        <v>21</v>
      </c>
      <c r="D6" s="169" t="s">
        <v>49</v>
      </c>
      <c r="E6" s="169" t="s">
        <v>50</v>
      </c>
      <c r="F6" s="156" t="s">
        <v>12</v>
      </c>
      <c r="G6" s="157"/>
      <c r="H6" s="169" t="s">
        <v>297</v>
      </c>
      <c r="I6" s="156" t="s">
        <v>14</v>
      </c>
      <c r="J6" s="157"/>
      <c r="K6" s="169" t="s">
        <v>298</v>
      </c>
      <c r="L6" s="169" t="s">
        <v>299</v>
      </c>
      <c r="M6" s="158" t="s">
        <v>300</v>
      </c>
      <c r="N6" s="169" t="s">
        <v>301</v>
      </c>
      <c r="O6" s="169" t="s">
        <v>302</v>
      </c>
    </row>
    <row r="7" spans="1:17" ht="73.5" customHeight="1">
      <c r="A7" s="150" t="s">
        <v>47</v>
      </c>
      <c r="B7" s="170"/>
      <c r="C7" s="170"/>
      <c r="D7" s="170"/>
      <c r="E7" s="170"/>
      <c r="F7" s="148" t="s">
        <v>22</v>
      </c>
      <c r="G7" s="148" t="s">
        <v>23</v>
      </c>
      <c r="H7" s="170"/>
      <c r="I7" s="148" t="s">
        <v>24</v>
      </c>
      <c r="J7" s="148" t="s">
        <v>25</v>
      </c>
      <c r="K7" s="170"/>
      <c r="L7" s="170"/>
      <c r="M7" s="160"/>
      <c r="N7" s="170"/>
      <c r="O7" s="170"/>
    </row>
    <row r="8" spans="1:17">
      <c r="A8" s="7">
        <v>1</v>
      </c>
      <c r="B8" s="10" t="s">
        <v>55</v>
      </c>
      <c r="C8" s="10" t="s">
        <v>311</v>
      </c>
      <c r="D8" s="42" t="s">
        <v>56</v>
      </c>
      <c r="E8" s="7" t="s">
        <v>57</v>
      </c>
      <c r="F8" s="11">
        <v>0</v>
      </c>
      <c r="G8" s="11">
        <v>0</v>
      </c>
      <c r="H8" s="72">
        <f>F8+G8</f>
        <v>0</v>
      </c>
      <c r="I8" s="11">
        <v>339.96298000000002</v>
      </c>
      <c r="J8" s="11">
        <v>54.289740000000002</v>
      </c>
      <c r="K8" s="11">
        <f>I8+J8</f>
        <v>394.25272000000001</v>
      </c>
      <c r="L8" s="11">
        <f>J8-G8</f>
        <v>54.289740000000002</v>
      </c>
      <c r="M8" s="11">
        <f>K8-H8</f>
        <v>394.25272000000001</v>
      </c>
      <c r="N8" s="12" t="str">
        <f>IF(G8=0,"100.0%",(J8-G8)/G8)</f>
        <v>100.0%</v>
      </c>
      <c r="O8" s="12" t="str">
        <f>IF(H8=0,"100.0%",(K8-H8)/H8)</f>
        <v>100.0%</v>
      </c>
    </row>
    <row r="9" spans="1:17">
      <c r="A9" s="7">
        <v>2</v>
      </c>
      <c r="B9" s="10" t="s">
        <v>55</v>
      </c>
      <c r="C9" s="10" t="s">
        <v>311</v>
      </c>
      <c r="D9" s="42" t="s">
        <v>128</v>
      </c>
      <c r="E9" s="7" t="s">
        <v>129</v>
      </c>
      <c r="F9" s="11">
        <v>2263.3441699999998</v>
      </c>
      <c r="G9" s="11">
        <v>2276.7815300000002</v>
      </c>
      <c r="H9" s="72">
        <f t="shared" ref="H9:H22" si="0">F9+G9</f>
        <v>4540.1257000000005</v>
      </c>
      <c r="I9" s="11">
        <v>2077.6217900000001</v>
      </c>
      <c r="J9" s="11">
        <v>2276.7795299999998</v>
      </c>
      <c r="K9" s="11">
        <f t="shared" ref="K9:K22" si="1">I9+J9</f>
        <v>4354.4013199999999</v>
      </c>
      <c r="L9" s="11">
        <f t="shared" ref="L9:M22" si="2">J9-G9</f>
        <v>-2.0000000004074536E-3</v>
      </c>
      <c r="M9" s="11">
        <f t="shared" si="2"/>
        <v>-185.72438000000056</v>
      </c>
      <c r="N9" s="12">
        <f t="shared" ref="N9:O22" si="3">IF(G9=0,"100.0%",(J9-G9)/G9)</f>
        <v>-8.7843298711556806E-7</v>
      </c>
      <c r="O9" s="12">
        <f t="shared" si="3"/>
        <v>-4.0907321134302635E-2</v>
      </c>
    </row>
    <row r="10" spans="1:17" ht="15">
      <c r="A10" s="7">
        <v>3</v>
      </c>
      <c r="B10" s="10" t="s">
        <v>55</v>
      </c>
      <c r="C10" s="10" t="s">
        <v>311</v>
      </c>
      <c r="D10" s="42" t="s">
        <v>312</v>
      </c>
      <c r="E10" s="7" t="s">
        <v>313</v>
      </c>
      <c r="F10" s="11">
        <v>13681.2538</v>
      </c>
      <c r="G10" s="11">
        <v>13985.137580000001</v>
      </c>
      <c r="H10" s="72">
        <f t="shared" si="0"/>
        <v>27666.391380000001</v>
      </c>
      <c r="I10" s="11">
        <v>12752.199430000001</v>
      </c>
      <c r="J10" s="11">
        <v>12306.73522</v>
      </c>
      <c r="K10" s="11">
        <f t="shared" si="1"/>
        <v>25058.934650000003</v>
      </c>
      <c r="L10" s="11">
        <f t="shared" si="2"/>
        <v>-1678.40236</v>
      </c>
      <c r="M10" s="11">
        <f t="shared" si="2"/>
        <v>-2607.4567299999981</v>
      </c>
      <c r="N10" s="12">
        <f t="shared" si="3"/>
        <v>-0.12001328913633755</v>
      </c>
      <c r="O10" s="12">
        <f t="shared" si="3"/>
        <v>-9.4246361738557827E-2</v>
      </c>
      <c r="Q10" s="87" t="s">
        <v>314</v>
      </c>
    </row>
    <row r="11" spans="1:17">
      <c r="A11" s="7">
        <v>4</v>
      </c>
      <c r="B11" s="10" t="s">
        <v>55</v>
      </c>
      <c r="C11" s="10" t="s">
        <v>311</v>
      </c>
      <c r="D11" s="42" t="s">
        <v>315</v>
      </c>
      <c r="E11" s="7" t="s">
        <v>316</v>
      </c>
      <c r="F11" s="11">
        <v>42009.081709999999</v>
      </c>
      <c r="G11" s="11">
        <v>45540.035029999999</v>
      </c>
      <c r="H11" s="72">
        <f t="shared" si="0"/>
        <v>87549.116739999998</v>
      </c>
      <c r="I11" s="11">
        <v>42675.288480000003</v>
      </c>
      <c r="J11" s="11">
        <v>45423.077649999999</v>
      </c>
      <c r="K11" s="11">
        <f t="shared" si="1"/>
        <v>88098.366130000009</v>
      </c>
      <c r="L11" s="11">
        <f t="shared" si="2"/>
        <v>-116.95737999999983</v>
      </c>
      <c r="M11" s="11">
        <f t="shared" si="2"/>
        <v>549.24939000001177</v>
      </c>
      <c r="N11" s="12">
        <f t="shared" si="3"/>
        <v>-2.5682321044099522E-3</v>
      </c>
      <c r="O11" s="12">
        <f t="shared" si="3"/>
        <v>6.2736142916341633E-3</v>
      </c>
    </row>
    <row r="12" spans="1:17">
      <c r="A12" s="7">
        <v>5</v>
      </c>
      <c r="B12" s="10" t="s">
        <v>55</v>
      </c>
      <c r="C12" s="10" t="s">
        <v>311</v>
      </c>
      <c r="D12" s="42" t="s">
        <v>317</v>
      </c>
      <c r="E12" s="7" t="s">
        <v>318</v>
      </c>
      <c r="F12" s="11">
        <v>76609.161040000006</v>
      </c>
      <c r="G12" s="11">
        <v>80901.784939999998</v>
      </c>
      <c r="H12" s="11">
        <f t="shared" si="0"/>
        <v>157510.94598000002</v>
      </c>
      <c r="I12" s="11">
        <v>78631.250530000005</v>
      </c>
      <c r="J12" s="11">
        <v>80901.779020000002</v>
      </c>
      <c r="K12" s="11">
        <f t="shared" si="1"/>
        <v>159533.02955000001</v>
      </c>
      <c r="L12" s="11">
        <f t="shared" si="2"/>
        <v>-5.9199999959673733E-3</v>
      </c>
      <c r="M12" s="11">
        <f t="shared" si="2"/>
        <v>2022.083569999988</v>
      </c>
      <c r="N12" s="12">
        <f t="shared" si="3"/>
        <v>-7.3175146881590838E-8</v>
      </c>
      <c r="O12" s="12">
        <f t="shared" si="3"/>
        <v>1.2837733640789271E-2</v>
      </c>
    </row>
    <row r="13" spans="1:17">
      <c r="A13" s="7">
        <v>6</v>
      </c>
      <c r="B13" s="10" t="s">
        <v>55</v>
      </c>
      <c r="C13" s="10" t="s">
        <v>311</v>
      </c>
      <c r="D13" s="42" t="s">
        <v>319</v>
      </c>
      <c r="E13" s="7" t="s">
        <v>320</v>
      </c>
      <c r="F13" s="11">
        <v>91686.342539999998</v>
      </c>
      <c r="G13" s="11">
        <v>91456.839949999994</v>
      </c>
      <c r="H13" s="11">
        <f t="shared" si="0"/>
        <v>183143.18248999998</v>
      </c>
      <c r="I13" s="11">
        <v>97104.056599999996</v>
      </c>
      <c r="J13" s="11">
        <v>91456.851169999994</v>
      </c>
      <c r="K13" s="11">
        <f t="shared" si="1"/>
        <v>188560.90776999999</v>
      </c>
      <c r="L13" s="11">
        <f t="shared" si="2"/>
        <v>1.1220000000321306E-2</v>
      </c>
      <c r="M13" s="11">
        <f t="shared" si="2"/>
        <v>5417.7252800000133</v>
      </c>
      <c r="N13" s="12">
        <f t="shared" si="3"/>
        <v>1.2268081869497511E-7</v>
      </c>
      <c r="O13" s="12">
        <f t="shared" si="3"/>
        <v>2.9581910756060127E-2</v>
      </c>
    </row>
    <row r="14" spans="1:17">
      <c r="A14" s="7">
        <v>7</v>
      </c>
      <c r="B14" s="10" t="s">
        <v>55</v>
      </c>
      <c r="C14" s="10" t="s">
        <v>311</v>
      </c>
      <c r="D14" s="42" t="s">
        <v>321</v>
      </c>
      <c r="E14" s="7" t="s">
        <v>322</v>
      </c>
      <c r="F14" s="11">
        <v>16800.559939999999</v>
      </c>
      <c r="G14" s="11">
        <v>16291.14219</v>
      </c>
      <c r="H14" s="11">
        <f t="shared" si="0"/>
        <v>33091.702129999998</v>
      </c>
      <c r="I14" s="11">
        <v>17298.045249999999</v>
      </c>
      <c r="J14" s="11">
        <v>16129.185530000001</v>
      </c>
      <c r="K14" s="11">
        <f t="shared" si="1"/>
        <v>33427.230779999998</v>
      </c>
      <c r="L14" s="11">
        <f t="shared" si="2"/>
        <v>-161.95665999999983</v>
      </c>
      <c r="M14" s="11">
        <f t="shared" si="2"/>
        <v>335.5286500000002</v>
      </c>
      <c r="N14" s="12">
        <f t="shared" si="3"/>
        <v>-9.9413938022966716E-3</v>
      </c>
      <c r="O14" s="12">
        <f t="shared" si="3"/>
        <v>1.0139359065964136E-2</v>
      </c>
    </row>
    <row r="15" spans="1:17">
      <c r="A15" s="7">
        <v>8</v>
      </c>
      <c r="B15" s="10" t="s">
        <v>55</v>
      </c>
      <c r="C15" s="10" t="s">
        <v>311</v>
      </c>
      <c r="D15" s="42" t="s">
        <v>323</v>
      </c>
      <c r="E15" s="7" t="s">
        <v>324</v>
      </c>
      <c r="F15" s="11">
        <v>0</v>
      </c>
      <c r="G15" s="11">
        <v>0</v>
      </c>
      <c r="H15" s="11">
        <f t="shared" si="0"/>
        <v>0</v>
      </c>
      <c r="I15" s="11">
        <v>-118.47167</v>
      </c>
      <c r="J15" s="11">
        <v>-2.0000000000000001E-4</v>
      </c>
      <c r="K15" s="11">
        <f t="shared" si="1"/>
        <v>-118.47187000000001</v>
      </c>
      <c r="L15" s="11">
        <f t="shared" si="2"/>
        <v>-2.0000000000000001E-4</v>
      </c>
      <c r="M15" s="11">
        <f t="shared" si="2"/>
        <v>-118.47187000000001</v>
      </c>
      <c r="N15" s="12" t="str">
        <f t="shared" si="3"/>
        <v>100.0%</v>
      </c>
      <c r="O15" s="12" t="str">
        <f t="shared" si="3"/>
        <v>100.0%</v>
      </c>
    </row>
    <row r="16" spans="1:17">
      <c r="A16" s="7">
        <v>9</v>
      </c>
      <c r="B16" s="10" t="s">
        <v>55</v>
      </c>
      <c r="C16" s="10" t="s">
        <v>311</v>
      </c>
      <c r="D16" s="42" t="s">
        <v>325</v>
      </c>
      <c r="E16" s="7" t="s">
        <v>326</v>
      </c>
      <c r="F16" s="11">
        <v>34728.732309999999</v>
      </c>
      <c r="G16" s="11">
        <v>35078.344559999998</v>
      </c>
      <c r="H16" s="72">
        <f t="shared" si="0"/>
        <v>69807.07686999999</v>
      </c>
      <c r="I16" s="11">
        <v>38316.881849999998</v>
      </c>
      <c r="J16" s="11">
        <v>35173.536379999998</v>
      </c>
      <c r="K16" s="11">
        <f t="shared" si="1"/>
        <v>73490.418229999996</v>
      </c>
      <c r="L16" s="11">
        <f t="shared" si="2"/>
        <v>95.191820000000007</v>
      </c>
      <c r="M16" s="11">
        <f t="shared" si="2"/>
        <v>3683.3413600000058</v>
      </c>
      <c r="N16" s="12">
        <f t="shared" si="3"/>
        <v>2.7136919143142145E-3</v>
      </c>
      <c r="O16" s="12">
        <f t="shared" si="3"/>
        <v>5.2764583838102862E-2</v>
      </c>
    </row>
    <row r="17" spans="1:17">
      <c r="A17" s="7">
        <v>10</v>
      </c>
      <c r="B17" s="10" t="s">
        <v>55</v>
      </c>
      <c r="C17" s="10" t="s">
        <v>311</v>
      </c>
      <c r="D17" s="42" t="s">
        <v>327</v>
      </c>
      <c r="E17" s="7" t="s">
        <v>328</v>
      </c>
      <c r="F17" s="11">
        <v>10.36835</v>
      </c>
      <c r="G17" s="11">
        <v>10.4299</v>
      </c>
      <c r="H17" s="11">
        <f t="shared" si="0"/>
        <v>20.798249999999999</v>
      </c>
      <c r="I17" s="11">
        <v>-54.33567</v>
      </c>
      <c r="J17" s="11">
        <v>10.42709</v>
      </c>
      <c r="K17" s="11">
        <f t="shared" si="1"/>
        <v>-43.908580000000001</v>
      </c>
      <c r="L17" s="11">
        <f t="shared" si="2"/>
        <v>-2.8100000000002012E-3</v>
      </c>
      <c r="M17" s="11">
        <f t="shared" si="2"/>
        <v>-64.706829999999997</v>
      </c>
      <c r="N17" s="12">
        <f t="shared" si="3"/>
        <v>-2.6941773171365032E-4</v>
      </c>
      <c r="O17" s="12">
        <f t="shared" si="3"/>
        <v>-3.1111670453042923</v>
      </c>
    </row>
    <row r="18" spans="1:17">
      <c r="A18" s="7">
        <v>11</v>
      </c>
      <c r="B18" s="10" t="s">
        <v>55</v>
      </c>
      <c r="C18" s="10" t="s">
        <v>311</v>
      </c>
      <c r="D18" s="42" t="s">
        <v>224</v>
      </c>
      <c r="E18" s="7" t="s">
        <v>225</v>
      </c>
      <c r="F18" s="11">
        <v>2716.6763500000002</v>
      </c>
      <c r="G18" s="11">
        <v>2744.4614099999999</v>
      </c>
      <c r="H18" s="11">
        <f t="shared" si="0"/>
        <v>5461.1377599999996</v>
      </c>
      <c r="I18" s="11">
        <v>2776.09519</v>
      </c>
      <c r="J18" s="11">
        <v>3243.1599000000001</v>
      </c>
      <c r="K18" s="11">
        <f t="shared" si="1"/>
        <v>6019.2550900000006</v>
      </c>
      <c r="L18" s="11">
        <f t="shared" si="2"/>
        <v>498.69849000000022</v>
      </c>
      <c r="M18" s="11">
        <f t="shared" si="2"/>
        <v>558.11733000000095</v>
      </c>
      <c r="N18" s="12">
        <f t="shared" si="3"/>
        <v>0.18171087710794237</v>
      </c>
      <c r="O18" s="12">
        <f t="shared" si="3"/>
        <v>0.10219799509324244</v>
      </c>
    </row>
    <row r="19" spans="1:17">
      <c r="A19" s="7">
        <v>12</v>
      </c>
      <c r="B19" s="10" t="s">
        <v>55</v>
      </c>
      <c r="C19" s="10" t="s">
        <v>311</v>
      </c>
      <c r="D19" s="42" t="s">
        <v>90</v>
      </c>
      <c r="E19" s="7" t="s">
        <v>91</v>
      </c>
      <c r="F19" s="11">
        <v>796.50085000000001</v>
      </c>
      <c r="G19" s="11">
        <v>465.73746</v>
      </c>
      <c r="H19" s="72">
        <f t="shared" si="0"/>
        <v>1262.23831</v>
      </c>
      <c r="I19" s="11">
        <v>449.13308999999998</v>
      </c>
      <c r="J19" s="11">
        <v>466.94346000000002</v>
      </c>
      <c r="K19" s="11">
        <f t="shared" si="1"/>
        <v>916.07655</v>
      </c>
      <c r="L19" s="11">
        <f t="shared" si="2"/>
        <v>1.2060000000000173</v>
      </c>
      <c r="M19" s="11">
        <f t="shared" si="2"/>
        <v>-346.16175999999996</v>
      </c>
      <c r="N19" s="12">
        <f t="shared" si="3"/>
        <v>2.5894416996219659E-3</v>
      </c>
      <c r="O19" s="12">
        <f t="shared" si="3"/>
        <v>-0.27424437783068079</v>
      </c>
    </row>
    <row r="20" spans="1:17">
      <c r="A20" s="7">
        <v>13</v>
      </c>
      <c r="B20" s="10" t="s">
        <v>55</v>
      </c>
      <c r="C20" s="10" t="s">
        <v>311</v>
      </c>
      <c r="D20" s="42" t="s">
        <v>94</v>
      </c>
      <c r="E20" s="7" t="s">
        <v>95</v>
      </c>
      <c r="F20" s="11">
        <v>7454.2699000000002</v>
      </c>
      <c r="G20" s="11">
        <v>7945.4629400000003</v>
      </c>
      <c r="H20" s="72">
        <f t="shared" si="0"/>
        <v>15399.732840000001</v>
      </c>
      <c r="I20" s="11">
        <v>6156.4096799999998</v>
      </c>
      <c r="J20" s="11">
        <v>7945.4592700000003</v>
      </c>
      <c r="K20" s="11">
        <f t="shared" si="1"/>
        <v>14101.86895</v>
      </c>
      <c r="L20" s="11">
        <f t="shared" si="2"/>
        <v>-3.6700000000564614E-3</v>
      </c>
      <c r="M20" s="11">
        <f t="shared" si="2"/>
        <v>-1297.8638900000005</v>
      </c>
      <c r="N20" s="12">
        <f t="shared" si="3"/>
        <v>-4.6189882550209985E-7</v>
      </c>
      <c r="O20" s="12">
        <f t="shared" si="3"/>
        <v>-8.4278338039012399E-2</v>
      </c>
    </row>
    <row r="21" spans="1:17" ht="15">
      <c r="A21" s="7">
        <v>14</v>
      </c>
      <c r="B21" s="10" t="s">
        <v>55</v>
      </c>
      <c r="C21" s="10" t="s">
        <v>311</v>
      </c>
      <c r="D21" s="42" t="s">
        <v>96</v>
      </c>
      <c r="E21" s="7" t="s">
        <v>97</v>
      </c>
      <c r="F21" s="11">
        <v>23816.207409999999</v>
      </c>
      <c r="G21" s="11">
        <v>23950.217809999998</v>
      </c>
      <c r="H21" s="72">
        <f t="shared" si="0"/>
        <v>47766.425219999997</v>
      </c>
      <c r="I21" s="11">
        <v>24078.559969999998</v>
      </c>
      <c r="J21" s="11">
        <v>23690.836159999999</v>
      </c>
      <c r="K21" s="11">
        <f t="shared" si="1"/>
        <v>47769.396129999994</v>
      </c>
      <c r="L21" s="11">
        <f t="shared" si="2"/>
        <v>-259.38164999999935</v>
      </c>
      <c r="M21" s="11">
        <f t="shared" si="2"/>
        <v>2.9709099999963655</v>
      </c>
      <c r="N21" s="12">
        <f t="shared" si="3"/>
        <v>-1.0830033031753851E-2</v>
      </c>
      <c r="O21" s="12">
        <f t="shared" si="3"/>
        <v>6.2196615851261845E-5</v>
      </c>
      <c r="Q21" s="87" t="s">
        <v>329</v>
      </c>
    </row>
    <row r="22" spans="1:17" s="40" customFormat="1" ht="15" customHeight="1">
      <c r="A22" s="145">
        <v>15</v>
      </c>
      <c r="B22" s="13" t="s">
        <v>55</v>
      </c>
      <c r="C22" s="13" t="s">
        <v>311</v>
      </c>
      <c r="D22" s="30" t="s">
        <v>98</v>
      </c>
      <c r="E22" s="145"/>
      <c r="F22" s="39">
        <f>SUM(F8:F21)</f>
        <v>312572.49837000004</v>
      </c>
      <c r="G22" s="14">
        <f>SUM(G8:G21)</f>
        <v>320646.37529999996</v>
      </c>
      <c r="H22" s="78">
        <f t="shared" si="0"/>
        <v>633218.87367</v>
      </c>
      <c r="I22" s="39">
        <f>SUM(I8:I21)</f>
        <v>322482.69750000001</v>
      </c>
      <c r="J22" s="88">
        <f>SUM(J8:J21)</f>
        <v>319079.05991999997</v>
      </c>
      <c r="K22" s="14">
        <f t="shared" si="1"/>
        <v>641561.75741999992</v>
      </c>
      <c r="L22" s="14">
        <f t="shared" si="2"/>
        <v>-1567.3153799999855</v>
      </c>
      <c r="M22" s="14">
        <f>K22-H22</f>
        <v>8342.8837499999208</v>
      </c>
      <c r="N22" s="15">
        <f t="shared" si="3"/>
        <v>-4.8879872056360827E-3</v>
      </c>
      <c r="O22" s="15">
        <f t="shared" si="3"/>
        <v>1.3175355468554445E-2</v>
      </c>
    </row>
    <row r="23" spans="1:17" ht="15.75" customHeight="1">
      <c r="A23" s="175"/>
      <c r="B23" s="175"/>
      <c r="C23" s="175"/>
      <c r="D23" s="175"/>
      <c r="E23" s="175"/>
      <c r="F23" s="175"/>
      <c r="G23" s="175"/>
      <c r="H23" s="175"/>
      <c r="I23" s="175"/>
    </row>
    <row r="25" spans="1:17" ht="26.85" customHeight="1">
      <c r="B25" t="s">
        <v>308</v>
      </c>
      <c r="F25" s="80"/>
    </row>
    <row r="26" spans="1:17">
      <c r="C26" t="s">
        <v>308</v>
      </c>
    </row>
  </sheetData>
  <mergeCells count="14">
    <mergeCell ref="M6:M7"/>
    <mergeCell ref="N6:N7"/>
    <mergeCell ref="O6:O7"/>
    <mergeCell ref="A23:I23"/>
    <mergeCell ref="A3:O3"/>
    <mergeCell ref="B6:B7"/>
    <mergeCell ref="C6:C7"/>
    <mergeCell ref="D6:D7"/>
    <mergeCell ref="E6:E7"/>
    <mergeCell ref="F6:G6"/>
    <mergeCell ref="H6:H7"/>
    <mergeCell ref="I6:J6"/>
    <mergeCell ref="K6:K7"/>
    <mergeCell ref="L6:L7"/>
  </mergeCells>
  <pageMargins left="0.25" right="0.25" top="0.53819444444444442" bottom="0.75" header="0.3" footer="0.3"/>
  <pageSetup paperSize="17" scale="50" orientation="landscape" r:id="rId1"/>
  <headerFooter>
    <oddHeader>&amp;L&amp;"Arial,Regular"&amp;10RSARDiscovery2024_DR_ED_006-Q002Atch01</oddHeader>
    <oddFooter xml:space="preserve">&amp;C_x000D_&amp;1#&amp;"Calibri"&amp;12&amp;K000000 Public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DA87-4F37-4C5C-91FC-2C20F7A63D1C}">
  <dimension ref="A2:O12"/>
  <sheetViews>
    <sheetView showGridLines="0" view="pageLayout" zoomScaleNormal="100" workbookViewId="0">
      <selection activeCell="A12" sqref="A12:I12"/>
    </sheetView>
  </sheetViews>
  <sheetFormatPr defaultRowHeight="14.45"/>
  <cols>
    <col min="1" max="1" width="7.5703125" bestFit="1" customWidth="1"/>
    <col min="2" max="2" width="11" customWidth="1"/>
    <col min="3" max="3" width="19.42578125" customWidth="1"/>
    <col min="4" max="4" width="36" customWidth="1"/>
    <col min="5" max="5" width="5.5703125" bestFit="1" customWidth="1"/>
    <col min="6" max="6" width="13.85546875" customWidth="1"/>
    <col min="7" max="7" width="14.42578125" customWidth="1"/>
    <col min="8" max="8" width="12.5703125" customWidth="1"/>
    <col min="9" max="9" width="12.42578125" customWidth="1"/>
    <col min="11" max="11" width="12.140625" customWidth="1"/>
    <col min="12" max="12" width="10.5703125" customWidth="1"/>
    <col min="13" max="13" width="11.5703125" customWidth="1"/>
  </cols>
  <sheetData>
    <row r="2" spans="1:15">
      <c r="A2" s="17"/>
    </row>
    <row r="3" spans="1:15" ht="68.849999999999994" customHeight="1">
      <c r="A3" s="171" t="s">
        <v>330</v>
      </c>
      <c r="B3" s="155"/>
      <c r="C3" s="155"/>
      <c r="D3" s="155"/>
      <c r="E3" s="155"/>
      <c r="F3" s="155"/>
      <c r="G3" s="155"/>
      <c r="H3" s="155"/>
      <c r="I3" s="155"/>
      <c r="J3" s="155"/>
      <c r="K3" s="155"/>
      <c r="L3" s="155"/>
      <c r="M3" s="155"/>
      <c r="N3" s="155"/>
      <c r="O3" s="155"/>
    </row>
    <row r="4" spans="1:15">
      <c r="F4" s="41"/>
    </row>
    <row r="5" spans="1:15" ht="14.85" customHeight="1">
      <c r="A5" s="35"/>
      <c r="B5" s="7" t="s">
        <v>1</v>
      </c>
      <c r="C5" s="7" t="s">
        <v>40</v>
      </c>
      <c r="D5" s="22" t="s">
        <v>41</v>
      </c>
      <c r="E5" s="7" t="s">
        <v>42</v>
      </c>
      <c r="F5" s="7" t="s">
        <v>5</v>
      </c>
      <c r="G5" s="7" t="s">
        <v>6</v>
      </c>
      <c r="H5" s="7" t="s">
        <v>7</v>
      </c>
      <c r="I5" s="7" t="s">
        <v>8</v>
      </c>
      <c r="J5" s="7" t="s">
        <v>9</v>
      </c>
      <c r="K5" s="7" t="s">
        <v>46</v>
      </c>
      <c r="L5" s="7" t="s">
        <v>293</v>
      </c>
      <c r="M5" s="7" t="s">
        <v>294</v>
      </c>
      <c r="N5" s="7" t="s">
        <v>295</v>
      </c>
      <c r="O5" s="7" t="s">
        <v>296</v>
      </c>
    </row>
    <row r="6" spans="1:15" ht="14.85" customHeight="1">
      <c r="A6" s="67"/>
      <c r="B6" s="169" t="s">
        <v>48</v>
      </c>
      <c r="C6" s="169" t="s">
        <v>21</v>
      </c>
      <c r="D6" s="169" t="s">
        <v>49</v>
      </c>
      <c r="E6" s="169" t="s">
        <v>50</v>
      </c>
      <c r="F6" s="156" t="s">
        <v>12</v>
      </c>
      <c r="G6" s="157"/>
      <c r="H6" s="169" t="s">
        <v>297</v>
      </c>
      <c r="I6" s="156" t="s">
        <v>14</v>
      </c>
      <c r="J6" s="157"/>
      <c r="K6" s="169" t="s">
        <v>298</v>
      </c>
      <c r="L6" s="169" t="s">
        <v>299</v>
      </c>
      <c r="M6" s="158" t="s">
        <v>300</v>
      </c>
      <c r="N6" s="169" t="s">
        <v>301</v>
      </c>
      <c r="O6" s="169" t="s">
        <v>302</v>
      </c>
    </row>
    <row r="7" spans="1:15" ht="74.25" customHeight="1">
      <c r="A7" s="150" t="s">
        <v>47</v>
      </c>
      <c r="B7" s="170"/>
      <c r="C7" s="170"/>
      <c r="D7" s="170"/>
      <c r="E7" s="170"/>
      <c r="F7" s="148" t="s">
        <v>22</v>
      </c>
      <c r="G7" s="148" t="s">
        <v>23</v>
      </c>
      <c r="H7" s="170"/>
      <c r="I7" s="148" t="s">
        <v>24</v>
      </c>
      <c r="J7" s="148" t="s">
        <v>25</v>
      </c>
      <c r="K7" s="170"/>
      <c r="L7" s="170"/>
      <c r="M7" s="160"/>
      <c r="N7" s="170"/>
      <c r="O7" s="170"/>
    </row>
    <row r="8" spans="1:15">
      <c r="A8" s="7">
        <v>1</v>
      </c>
      <c r="B8" s="42" t="s">
        <v>100</v>
      </c>
      <c r="C8" s="10" t="s">
        <v>311</v>
      </c>
      <c r="D8" s="42" t="s">
        <v>101</v>
      </c>
      <c r="E8" s="7" t="s">
        <v>102</v>
      </c>
      <c r="F8" s="11">
        <v>747.46374000000003</v>
      </c>
      <c r="G8" s="11">
        <v>0</v>
      </c>
      <c r="H8" s="11">
        <f>F8+G8</f>
        <v>747.46374000000003</v>
      </c>
      <c r="I8" s="11">
        <v>2246.2866899999999</v>
      </c>
      <c r="J8" s="11">
        <v>1613.7048600000001</v>
      </c>
      <c r="K8" s="11">
        <f>I8+J8</f>
        <v>3859.9915499999997</v>
      </c>
      <c r="L8" s="11">
        <f t="shared" ref="L8:M11" si="0">J8-G8</f>
        <v>1613.7048600000001</v>
      </c>
      <c r="M8" s="11">
        <f t="shared" si="0"/>
        <v>3112.5278099999996</v>
      </c>
      <c r="N8" s="12" t="str">
        <f>IF(G8=0,"100.0%",(J8-G8)/G8)</f>
        <v>100.0%</v>
      </c>
      <c r="O8" s="12">
        <f>IF(H8=0,"100.0%",(K8-H8)/H8)</f>
        <v>4.1641187972542983</v>
      </c>
    </row>
    <row r="9" spans="1:15">
      <c r="A9" s="7">
        <v>2</v>
      </c>
      <c r="B9" s="42" t="s">
        <v>100</v>
      </c>
      <c r="C9" s="10" t="s">
        <v>311</v>
      </c>
      <c r="D9" s="42" t="s">
        <v>331</v>
      </c>
      <c r="E9" s="7" t="s">
        <v>332</v>
      </c>
      <c r="F9" s="11">
        <v>10243.7821</v>
      </c>
      <c r="G9" s="11">
        <v>5914.3196399999997</v>
      </c>
      <c r="H9" s="11">
        <f>F9+G9</f>
        <v>16158.10174</v>
      </c>
      <c r="I9" s="11">
        <v>8768.1263600000002</v>
      </c>
      <c r="J9" s="11">
        <v>4040.2911600000002</v>
      </c>
      <c r="K9" s="11">
        <f>I9+J9</f>
        <v>12808.417520000001</v>
      </c>
      <c r="L9" s="11">
        <f t="shared" si="0"/>
        <v>-1874.0284799999995</v>
      </c>
      <c r="M9" s="11">
        <f t="shared" si="0"/>
        <v>-3349.6842199999992</v>
      </c>
      <c r="N9" s="12">
        <f>IF(G9=0,"100.0%",(J9-G9)/G9)</f>
        <v>-0.31686290124150268</v>
      </c>
      <c r="O9" s="12">
        <f>IF(F9=0,"100.0%",(I9-F9)/F9)</f>
        <v>-0.14405380020724964</v>
      </c>
    </row>
    <row r="10" spans="1:15" ht="16.5" customHeight="1">
      <c r="A10" s="7">
        <v>3</v>
      </c>
      <c r="B10" s="42" t="s">
        <v>100</v>
      </c>
      <c r="C10" s="10" t="s">
        <v>311</v>
      </c>
      <c r="D10" s="42" t="s">
        <v>106</v>
      </c>
      <c r="E10" s="7" t="s">
        <v>107</v>
      </c>
      <c r="F10" s="11">
        <v>1322.758</v>
      </c>
      <c r="G10" s="11">
        <v>1375.8440000000001</v>
      </c>
      <c r="H10" s="11">
        <f>F10+G10</f>
        <v>2698.6019999999999</v>
      </c>
      <c r="I10" s="11">
        <v>1431.4</v>
      </c>
      <c r="J10" s="11">
        <v>1339.0320899999999</v>
      </c>
      <c r="K10" s="11">
        <f>I10+J10</f>
        <v>2770.4320900000002</v>
      </c>
      <c r="L10" s="11">
        <f t="shared" si="0"/>
        <v>-36.811910000000125</v>
      </c>
      <c r="M10" s="11">
        <f t="shared" si="0"/>
        <v>71.830090000000382</v>
      </c>
      <c r="N10" s="12">
        <f>IF(G10=0,"100.0%",(J10-G10)/G10)</f>
        <v>-2.675587493931007E-2</v>
      </c>
      <c r="O10" s="12">
        <f>IF(F10=0,"100.0%",(I10-F10)/F10)</f>
        <v>8.2132937392932079E-2</v>
      </c>
    </row>
    <row r="11" spans="1:15" s="40" customFormat="1" ht="14.25" customHeight="1">
      <c r="A11" s="145">
        <v>4</v>
      </c>
      <c r="B11" s="48" t="s">
        <v>100</v>
      </c>
      <c r="C11" s="13" t="s">
        <v>311</v>
      </c>
      <c r="D11" s="30" t="s">
        <v>98</v>
      </c>
      <c r="E11" s="145"/>
      <c r="F11" s="14">
        <f>SUM(F8:F10)</f>
        <v>12314.003839999999</v>
      </c>
      <c r="G11" s="14">
        <f>SUM(G8:G10)</f>
        <v>7290.1636399999998</v>
      </c>
      <c r="H11" s="14">
        <f>F11+G11</f>
        <v>19604.16748</v>
      </c>
      <c r="I11" s="14">
        <f>SUM(G8:G10)</f>
        <v>7290.1636399999998</v>
      </c>
      <c r="J11" s="14">
        <f>SUM(J8:J10)</f>
        <v>6993.0281100000002</v>
      </c>
      <c r="K11" s="14">
        <f>I11+J11</f>
        <v>14283.19175</v>
      </c>
      <c r="L11" s="14">
        <f t="shared" si="0"/>
        <v>-297.13552999999956</v>
      </c>
      <c r="M11" s="14">
        <f t="shared" si="0"/>
        <v>-5320.9757300000001</v>
      </c>
      <c r="N11" s="15">
        <f>IF(G11=0,"100.0%",(J11-G11)/G11)</f>
        <v>-4.0758417049743971E-2</v>
      </c>
      <c r="O11" s="15">
        <f>IF(F11=0,"100.0%",(I11-F11)/F11)</f>
        <v>-0.40797780033825293</v>
      </c>
    </row>
    <row r="12" spans="1:15" ht="18" customHeight="1">
      <c r="A12" s="175"/>
      <c r="B12" s="175"/>
      <c r="C12" s="175"/>
      <c r="D12" s="175"/>
      <c r="E12" s="175"/>
      <c r="F12" s="175"/>
      <c r="G12" s="175"/>
      <c r="H12" s="175"/>
      <c r="I12" s="175"/>
    </row>
  </sheetData>
  <mergeCells count="14">
    <mergeCell ref="M6:M7"/>
    <mergeCell ref="N6:N7"/>
    <mergeCell ref="O6:O7"/>
    <mergeCell ref="A12:I12"/>
    <mergeCell ref="A3:O3"/>
    <mergeCell ref="B6:B7"/>
    <mergeCell ref="C6:C7"/>
    <mergeCell ref="D6:D7"/>
    <mergeCell ref="E6:E7"/>
    <mergeCell ref="F6:G6"/>
    <mergeCell ref="H6:H7"/>
    <mergeCell ref="I6:J6"/>
    <mergeCell ref="K6:K7"/>
    <mergeCell ref="L6:L7"/>
  </mergeCells>
  <pageMargins left="0.25" right="0.25" top="0.75" bottom="0.75" header="0.3" footer="0.3"/>
  <pageSetup paperSize="17" scale="50" orientation="landscape" r:id="rId1"/>
  <headerFooter>
    <oddHeader>&amp;L&amp;"Arial,Regular"&amp;10RSARDiscovery2024_DR_ED_006-Q002Atch01</oddHeader>
    <oddFooter xml:space="preserve">&amp;C_x000D_&amp;1#&amp;"Calibri"&amp;12&amp;K000000 Public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DEFF0-1865-4AA7-8B52-D8EFCF205468}">
  <dimension ref="A1:O33"/>
  <sheetViews>
    <sheetView showGridLines="0" view="pageLayout" zoomScaleNormal="80" workbookViewId="0">
      <selection activeCell="A3" sqref="A3:O3"/>
    </sheetView>
  </sheetViews>
  <sheetFormatPr defaultRowHeight="14.45"/>
  <cols>
    <col min="1" max="1" width="7.28515625" customWidth="1"/>
    <col min="2" max="2" width="13.7109375" customWidth="1"/>
    <col min="3" max="3" width="19.7109375" customWidth="1"/>
    <col min="4" max="4" width="36" style="20" customWidth="1"/>
    <col min="5" max="5" width="8.28515625" bestFit="1" customWidth="1"/>
    <col min="6" max="6" width="16.140625" customWidth="1"/>
    <col min="7" max="7" width="17.42578125" customWidth="1"/>
    <col min="8" max="9" width="12.7109375" customWidth="1"/>
    <col min="10" max="10" width="13.7109375" customWidth="1"/>
    <col min="11" max="11" width="11.140625" customWidth="1"/>
    <col min="12" max="12" width="12" customWidth="1"/>
    <col min="13" max="13" width="14.28515625" customWidth="1"/>
    <col min="14" max="14" width="15.140625" customWidth="1"/>
    <col min="15" max="15" width="15.7109375" customWidth="1"/>
  </cols>
  <sheetData>
    <row r="1" spans="1:15">
      <c r="C1" s="20"/>
      <c r="E1" s="20"/>
      <c r="F1" s="20"/>
      <c r="G1" s="20"/>
      <c r="H1" s="20"/>
    </row>
    <row r="2" spans="1:15">
      <c r="A2" s="17"/>
    </row>
    <row r="3" spans="1:15" ht="68.650000000000006" customHeight="1">
      <c r="A3" s="155" t="s">
        <v>333</v>
      </c>
      <c r="B3" s="155"/>
      <c r="C3" s="155"/>
      <c r="D3" s="155"/>
      <c r="E3" s="155"/>
      <c r="F3" s="155"/>
      <c r="G3" s="155"/>
      <c r="H3" s="155"/>
      <c r="I3" s="155"/>
      <c r="J3" s="155"/>
      <c r="K3" s="155"/>
      <c r="L3" s="155"/>
      <c r="M3" s="155"/>
      <c r="N3" s="155"/>
      <c r="O3" s="155"/>
    </row>
    <row r="4" spans="1:15" ht="14.65" customHeight="1">
      <c r="A4" s="10"/>
      <c r="B4" s="7" t="s">
        <v>1</v>
      </c>
      <c r="C4" s="7" t="s">
        <v>40</v>
      </c>
      <c r="D4" s="22" t="s">
        <v>41</v>
      </c>
      <c r="E4" s="7" t="s">
        <v>42</v>
      </c>
      <c r="F4" s="7" t="s">
        <v>5</v>
      </c>
      <c r="G4" s="7" t="s">
        <v>6</v>
      </c>
      <c r="H4" s="7" t="s">
        <v>7</v>
      </c>
      <c r="I4" s="7" t="s">
        <v>8</v>
      </c>
      <c r="J4" s="7" t="s">
        <v>9</v>
      </c>
      <c r="K4" s="7" t="s">
        <v>46</v>
      </c>
      <c r="L4" s="7" t="s">
        <v>293</v>
      </c>
      <c r="M4" s="7" t="s">
        <v>294</v>
      </c>
      <c r="N4" s="7" t="s">
        <v>295</v>
      </c>
      <c r="O4" s="7" t="s">
        <v>296</v>
      </c>
    </row>
    <row r="5" spans="1:15" ht="14.65" customHeight="1">
      <c r="A5" s="67"/>
      <c r="B5" s="177" t="s">
        <v>48</v>
      </c>
      <c r="C5" s="177" t="s">
        <v>21</v>
      </c>
      <c r="D5" s="177" t="s">
        <v>49</v>
      </c>
      <c r="E5" s="177" t="s">
        <v>50</v>
      </c>
      <c r="F5" s="178" t="s">
        <v>12</v>
      </c>
      <c r="G5" s="179"/>
      <c r="H5" s="177" t="s">
        <v>297</v>
      </c>
      <c r="I5" s="178" t="s">
        <v>14</v>
      </c>
      <c r="J5" s="179"/>
      <c r="K5" s="177" t="s">
        <v>298</v>
      </c>
      <c r="L5" s="177" t="s">
        <v>299</v>
      </c>
      <c r="M5" s="176" t="s">
        <v>300</v>
      </c>
      <c r="N5" s="177" t="s">
        <v>301</v>
      </c>
      <c r="O5" s="177" t="s">
        <v>302</v>
      </c>
    </row>
    <row r="6" spans="1:15" ht="64.900000000000006" customHeight="1">
      <c r="A6" s="150" t="s">
        <v>47</v>
      </c>
      <c r="B6" s="170"/>
      <c r="C6" s="170"/>
      <c r="D6" s="170"/>
      <c r="E6" s="170"/>
      <c r="F6" s="148" t="s">
        <v>22</v>
      </c>
      <c r="G6" s="148" t="s">
        <v>23</v>
      </c>
      <c r="H6" s="170"/>
      <c r="I6" s="148" t="s">
        <v>24</v>
      </c>
      <c r="J6" s="148" t="s">
        <v>25</v>
      </c>
      <c r="K6" s="170"/>
      <c r="L6" s="170"/>
      <c r="M6" s="160"/>
      <c r="N6" s="170"/>
      <c r="O6" s="170"/>
    </row>
    <row r="7" spans="1:15">
      <c r="A7" s="7">
        <v>1</v>
      </c>
      <c r="B7" s="10" t="s">
        <v>55</v>
      </c>
      <c r="C7" s="10" t="s">
        <v>334</v>
      </c>
      <c r="D7" s="89" t="s">
        <v>56</v>
      </c>
      <c r="E7" s="7" t="s">
        <v>57</v>
      </c>
      <c r="F7" s="11">
        <v>8046.3393900000001</v>
      </c>
      <c r="G7" s="11">
        <v>8094.1495999999997</v>
      </c>
      <c r="H7" s="72">
        <f>F7+G7</f>
        <v>16140.48899</v>
      </c>
      <c r="I7" s="11">
        <v>3595.1523999999999</v>
      </c>
      <c r="J7" s="11">
        <v>3246.1802299999999</v>
      </c>
      <c r="K7" s="11">
        <f>I7+J7</f>
        <v>6841.3326299999999</v>
      </c>
      <c r="L7" s="11">
        <f>J7-G7</f>
        <v>-4847.9693699999998</v>
      </c>
      <c r="M7" s="11">
        <f>K7-H7</f>
        <v>-9299.1563600000009</v>
      </c>
      <c r="N7" s="12">
        <f>IF(G7=0,"100.0%",(J7-G7)/G7)</f>
        <v>-0.5989473396933509</v>
      </c>
      <c r="O7" s="12">
        <f>IF(H7=0,"100.0%",(K7-H7)/H7)</f>
        <v>-0.57613845316343171</v>
      </c>
    </row>
    <row r="8" spans="1:15">
      <c r="A8" s="7">
        <v>2</v>
      </c>
      <c r="B8" s="10" t="s">
        <v>55</v>
      </c>
      <c r="C8" s="10" t="s">
        <v>334</v>
      </c>
      <c r="D8" s="90" t="s">
        <v>128</v>
      </c>
      <c r="E8" s="7" t="s">
        <v>129</v>
      </c>
      <c r="F8" s="11">
        <v>4185.3319899999997</v>
      </c>
      <c r="G8" s="11">
        <v>4250.2542800000001</v>
      </c>
      <c r="H8" s="72">
        <f t="shared" ref="H8:H29" si="0">F8+G8</f>
        <v>8435.5862699999998</v>
      </c>
      <c r="I8" s="11">
        <v>2968.2502199999999</v>
      </c>
      <c r="J8" s="11">
        <v>2739.9838800000002</v>
      </c>
      <c r="K8" s="11">
        <f t="shared" ref="K8:K29" si="1">I8+J8</f>
        <v>5708.2340999999997</v>
      </c>
      <c r="L8" s="11">
        <f t="shared" ref="L8:M29" si="2">J8-G8</f>
        <v>-1510.2703999999999</v>
      </c>
      <c r="M8" s="11">
        <f t="shared" si="2"/>
        <v>-2727.3521700000001</v>
      </c>
      <c r="N8" s="12">
        <f t="shared" ref="N8:O29" si="3">IF(G8=0,"100.0%",(J8-G8)/G8)</f>
        <v>-0.35533648118577976</v>
      </c>
      <c r="O8" s="12">
        <f t="shared" si="3"/>
        <v>-0.32331507054814346</v>
      </c>
    </row>
    <row r="9" spans="1:15">
      <c r="A9" s="7">
        <v>3</v>
      </c>
      <c r="B9" s="10" t="s">
        <v>55</v>
      </c>
      <c r="C9" s="10" t="s">
        <v>334</v>
      </c>
      <c r="D9" s="90" t="s">
        <v>335</v>
      </c>
      <c r="E9" s="7" t="s">
        <v>336</v>
      </c>
      <c r="F9" s="11">
        <v>30569.00807</v>
      </c>
      <c r="G9" s="11">
        <v>30952.529900000001</v>
      </c>
      <c r="H9" s="72">
        <f t="shared" si="0"/>
        <v>61521.537970000005</v>
      </c>
      <c r="I9" s="11">
        <v>31022.524509999999</v>
      </c>
      <c r="J9" s="11">
        <v>25128.2516</v>
      </c>
      <c r="K9" s="11">
        <f t="shared" si="1"/>
        <v>56150.776109999999</v>
      </c>
      <c r="L9" s="11">
        <f t="shared" si="2"/>
        <v>-5824.2783000000018</v>
      </c>
      <c r="M9" s="11">
        <f t="shared" si="2"/>
        <v>-5370.761860000006</v>
      </c>
      <c r="N9" s="12">
        <f t="shared" si="3"/>
        <v>-0.18816808573699179</v>
      </c>
      <c r="O9" s="12">
        <f t="shared" si="3"/>
        <v>-8.7298888116532011E-2</v>
      </c>
    </row>
    <row r="10" spans="1:15">
      <c r="A10" s="7">
        <v>4</v>
      </c>
      <c r="B10" s="10" t="s">
        <v>55</v>
      </c>
      <c r="C10" s="10" t="s">
        <v>334</v>
      </c>
      <c r="D10" s="90" t="s">
        <v>337</v>
      </c>
      <c r="E10" s="7" t="s">
        <v>338</v>
      </c>
      <c r="F10" s="11">
        <v>274.00509</v>
      </c>
      <c r="G10" s="11">
        <v>280.94598999999999</v>
      </c>
      <c r="H10" s="72">
        <f t="shared" si="0"/>
        <v>554.95108000000005</v>
      </c>
      <c r="I10" s="11">
        <v>144.85633000000001</v>
      </c>
      <c r="J10" s="11">
        <v>175.43187</v>
      </c>
      <c r="K10" s="11">
        <f t="shared" si="1"/>
        <v>320.28820000000002</v>
      </c>
      <c r="L10" s="11">
        <f t="shared" si="2"/>
        <v>-105.51411999999999</v>
      </c>
      <c r="M10" s="11">
        <f t="shared" si="2"/>
        <v>-234.66288000000003</v>
      </c>
      <c r="N10" s="12">
        <f t="shared" si="3"/>
        <v>-0.3755672754040732</v>
      </c>
      <c r="O10" s="12">
        <f t="shared" si="3"/>
        <v>-0.42285327203976253</v>
      </c>
    </row>
    <row r="11" spans="1:15">
      <c r="A11" s="7">
        <v>5</v>
      </c>
      <c r="B11" s="10" t="s">
        <v>55</v>
      </c>
      <c r="C11" s="10" t="s">
        <v>334</v>
      </c>
      <c r="D11" s="90" t="s">
        <v>58</v>
      </c>
      <c r="E11" s="7" t="s">
        <v>59</v>
      </c>
      <c r="F11" s="11">
        <v>67.128370000000004</v>
      </c>
      <c r="G11" s="11">
        <v>72.729380000000006</v>
      </c>
      <c r="H11" s="72">
        <f t="shared" si="0"/>
        <v>139.85775000000001</v>
      </c>
      <c r="I11" s="11">
        <v>353.28557999999998</v>
      </c>
      <c r="J11" s="11">
        <v>-174.97128000000001</v>
      </c>
      <c r="K11" s="11">
        <f t="shared" si="1"/>
        <v>178.31429999999997</v>
      </c>
      <c r="L11" s="11">
        <f t="shared" si="2"/>
        <v>-247.70066000000003</v>
      </c>
      <c r="M11" s="11">
        <f t="shared" si="2"/>
        <v>38.456549999999964</v>
      </c>
      <c r="N11" s="12">
        <f t="shared" si="3"/>
        <v>-3.4057853923682564</v>
      </c>
      <c r="O11" s="12">
        <f t="shared" si="3"/>
        <v>0.27496903103331749</v>
      </c>
    </row>
    <row r="12" spans="1:15">
      <c r="A12" s="7">
        <v>6</v>
      </c>
      <c r="B12" s="10" t="s">
        <v>55</v>
      </c>
      <c r="C12" s="10" t="s">
        <v>334</v>
      </c>
      <c r="D12" s="90" t="s">
        <v>339</v>
      </c>
      <c r="E12" s="7" t="s">
        <v>340</v>
      </c>
      <c r="F12" s="11">
        <v>1274.07945</v>
      </c>
      <c r="G12" s="11">
        <v>1310.7200499999999</v>
      </c>
      <c r="H12" s="72">
        <f t="shared" si="0"/>
        <v>2584.7995000000001</v>
      </c>
      <c r="I12" s="11">
        <v>1939.52179</v>
      </c>
      <c r="J12" s="11">
        <v>1926.4995200000001</v>
      </c>
      <c r="K12" s="11">
        <f t="shared" si="1"/>
        <v>3866.0213100000001</v>
      </c>
      <c r="L12" s="11">
        <f t="shared" si="2"/>
        <v>615.77947000000017</v>
      </c>
      <c r="M12" s="11">
        <f t="shared" si="2"/>
        <v>1281.22181</v>
      </c>
      <c r="N12" s="12">
        <f t="shared" si="3"/>
        <v>0.46980243416586193</v>
      </c>
      <c r="O12" s="12">
        <f t="shared" si="3"/>
        <v>0.49567550984128556</v>
      </c>
    </row>
    <row r="13" spans="1:15">
      <c r="A13" s="7">
        <v>7</v>
      </c>
      <c r="B13" s="10" t="s">
        <v>55</v>
      </c>
      <c r="C13" s="10" t="s">
        <v>334</v>
      </c>
      <c r="D13" s="90" t="s">
        <v>224</v>
      </c>
      <c r="E13" s="7" t="s">
        <v>225</v>
      </c>
      <c r="F13" s="11">
        <v>26737.033350000002</v>
      </c>
      <c r="G13" s="11">
        <v>26780.60914</v>
      </c>
      <c r="H13" s="72">
        <f t="shared" si="0"/>
        <v>53517.642489999998</v>
      </c>
      <c r="I13" s="11">
        <v>25495.183099999998</v>
      </c>
      <c r="J13" s="11">
        <v>31214.446179999999</v>
      </c>
      <c r="K13" s="11">
        <f t="shared" si="1"/>
        <v>56709.629279999994</v>
      </c>
      <c r="L13" s="11">
        <f t="shared" si="2"/>
        <v>4433.8370399999985</v>
      </c>
      <c r="M13" s="11">
        <f t="shared" si="2"/>
        <v>3191.9867899999954</v>
      </c>
      <c r="N13" s="12">
        <f t="shared" si="3"/>
        <v>0.16556147086951578</v>
      </c>
      <c r="O13" s="12">
        <f t="shared" si="3"/>
        <v>5.9643636032667764E-2</v>
      </c>
    </row>
    <row r="14" spans="1:15">
      <c r="A14" s="7">
        <v>8</v>
      </c>
      <c r="B14" s="10" t="s">
        <v>55</v>
      </c>
      <c r="C14" s="10" t="s">
        <v>334</v>
      </c>
      <c r="D14" s="90" t="s">
        <v>90</v>
      </c>
      <c r="E14" s="7" t="s">
        <v>91</v>
      </c>
      <c r="F14" s="11">
        <v>539.89592000000005</v>
      </c>
      <c r="G14" s="11">
        <v>544.56320000000005</v>
      </c>
      <c r="H14" s="72">
        <f t="shared" si="0"/>
        <v>1084.45912</v>
      </c>
      <c r="I14" s="11">
        <v>317.27857</v>
      </c>
      <c r="J14" s="11">
        <v>215.27012999999999</v>
      </c>
      <c r="K14" s="11">
        <f t="shared" si="1"/>
        <v>532.54870000000005</v>
      </c>
      <c r="L14" s="11">
        <f t="shared" si="2"/>
        <v>-329.29307000000006</v>
      </c>
      <c r="M14" s="11">
        <f t="shared" si="2"/>
        <v>-551.91041999999993</v>
      </c>
      <c r="N14" s="12">
        <f t="shared" si="3"/>
        <v>-0.60469210919871197</v>
      </c>
      <c r="O14" s="12">
        <f t="shared" si="3"/>
        <v>-0.50892690173512478</v>
      </c>
    </row>
    <row r="15" spans="1:15">
      <c r="A15" s="7">
        <v>9</v>
      </c>
      <c r="B15" s="10" t="s">
        <v>55</v>
      </c>
      <c r="C15" s="10" t="s">
        <v>334</v>
      </c>
      <c r="D15" s="90" t="s">
        <v>341</v>
      </c>
      <c r="E15" s="7" t="s">
        <v>342</v>
      </c>
      <c r="F15" s="11">
        <v>38215.764439999999</v>
      </c>
      <c r="G15" s="11">
        <v>39099.960599999999</v>
      </c>
      <c r="H15" s="72">
        <f t="shared" si="0"/>
        <v>77315.72503999999</v>
      </c>
      <c r="I15" s="11">
        <v>38083.868549999999</v>
      </c>
      <c r="J15" s="11">
        <v>40589.789700000001</v>
      </c>
      <c r="K15" s="11">
        <f t="shared" si="1"/>
        <v>78673.658250000008</v>
      </c>
      <c r="L15" s="11">
        <f t="shared" si="2"/>
        <v>1489.8291000000027</v>
      </c>
      <c r="M15" s="11">
        <f t="shared" si="2"/>
        <v>1357.9332100000174</v>
      </c>
      <c r="N15" s="12">
        <f t="shared" si="3"/>
        <v>3.8103084431241156E-2</v>
      </c>
      <c r="O15" s="12">
        <f t="shared" si="3"/>
        <v>1.7563480253175903E-2</v>
      </c>
    </row>
    <row r="16" spans="1:15">
      <c r="A16" s="7">
        <v>10</v>
      </c>
      <c r="B16" s="10" t="s">
        <v>55</v>
      </c>
      <c r="C16" s="10" t="s">
        <v>334</v>
      </c>
      <c r="D16" s="90" t="s">
        <v>343</v>
      </c>
      <c r="E16" s="7" t="s">
        <v>344</v>
      </c>
      <c r="F16" s="11">
        <v>24467.742129999999</v>
      </c>
      <c r="G16" s="11">
        <v>24988.998350000002</v>
      </c>
      <c r="H16" s="72">
        <f t="shared" si="0"/>
        <v>49456.74048</v>
      </c>
      <c r="I16" s="11">
        <v>24223.565159999998</v>
      </c>
      <c r="J16" s="11">
        <v>24234.121429999999</v>
      </c>
      <c r="K16" s="11">
        <f t="shared" si="1"/>
        <v>48457.686589999998</v>
      </c>
      <c r="L16" s="11">
        <f t="shared" si="2"/>
        <v>-754.87692000000243</v>
      </c>
      <c r="M16" s="11">
        <f t="shared" si="2"/>
        <v>-999.05389000000287</v>
      </c>
      <c r="N16" s="12">
        <f t="shared" si="3"/>
        <v>-3.0208370476762322E-2</v>
      </c>
      <c r="O16" s="12">
        <f t="shared" si="3"/>
        <v>-2.0200560738611838E-2</v>
      </c>
    </row>
    <row r="17" spans="1:15">
      <c r="A17" s="7">
        <v>11</v>
      </c>
      <c r="B17" s="10" t="s">
        <v>55</v>
      </c>
      <c r="C17" s="10" t="s">
        <v>334</v>
      </c>
      <c r="D17" s="90" t="s">
        <v>345</v>
      </c>
      <c r="E17" s="7" t="s">
        <v>346</v>
      </c>
      <c r="F17" s="11">
        <v>15363.235049999999</v>
      </c>
      <c r="G17" s="11">
        <v>15586.27175</v>
      </c>
      <c r="H17" s="72">
        <f t="shared" si="0"/>
        <v>30949.506799999999</v>
      </c>
      <c r="I17" s="11">
        <v>13579.138269999999</v>
      </c>
      <c r="J17" s="11">
        <v>12155.62048</v>
      </c>
      <c r="K17" s="11">
        <f t="shared" si="1"/>
        <v>25734.758750000001</v>
      </c>
      <c r="L17" s="11">
        <f t="shared" si="2"/>
        <v>-3430.6512700000003</v>
      </c>
      <c r="M17" s="11">
        <f t="shared" si="2"/>
        <v>-5214.7480499999983</v>
      </c>
      <c r="N17" s="12">
        <f t="shared" si="3"/>
        <v>-0.22010724084802386</v>
      </c>
      <c r="O17" s="12">
        <f t="shared" si="3"/>
        <v>-0.16849212117331699</v>
      </c>
    </row>
    <row r="18" spans="1:15">
      <c r="A18" s="7">
        <v>12</v>
      </c>
      <c r="B18" s="10" t="s">
        <v>55</v>
      </c>
      <c r="C18" s="10" t="s">
        <v>334</v>
      </c>
      <c r="D18" s="90" t="s">
        <v>347</v>
      </c>
      <c r="E18" s="7" t="s">
        <v>348</v>
      </c>
      <c r="F18" s="11">
        <v>25712.758730000001</v>
      </c>
      <c r="G18" s="11">
        <v>25987.814009999998</v>
      </c>
      <c r="H18" s="72">
        <f t="shared" si="0"/>
        <v>51700.572740000003</v>
      </c>
      <c r="I18" s="11">
        <v>24591.451389999998</v>
      </c>
      <c r="J18" s="11">
        <v>24475.528730000002</v>
      </c>
      <c r="K18" s="11">
        <f t="shared" si="1"/>
        <v>49066.98012</v>
      </c>
      <c r="L18" s="11">
        <f t="shared" si="2"/>
        <v>-1512.2852799999964</v>
      </c>
      <c r="M18" s="11">
        <f t="shared" si="2"/>
        <v>-2633.5926200000031</v>
      </c>
      <c r="N18" s="12">
        <f t="shared" si="3"/>
        <v>-5.8192092625338768E-2</v>
      </c>
      <c r="O18" s="12">
        <f t="shared" si="3"/>
        <v>-5.0939331624897645E-2</v>
      </c>
    </row>
    <row r="19" spans="1:15">
      <c r="A19" s="7">
        <v>13</v>
      </c>
      <c r="B19" s="10" t="s">
        <v>55</v>
      </c>
      <c r="C19" s="10" t="s">
        <v>334</v>
      </c>
      <c r="D19" s="90" t="s">
        <v>349</v>
      </c>
      <c r="E19" s="7" t="s">
        <v>350</v>
      </c>
      <c r="F19" s="11">
        <v>14949.75304</v>
      </c>
      <c r="G19" s="11">
        <v>15230.34763</v>
      </c>
      <c r="H19" s="72">
        <f t="shared" si="0"/>
        <v>30180.10067</v>
      </c>
      <c r="I19" s="11">
        <v>15712.788790000001</v>
      </c>
      <c r="J19" s="11">
        <v>15827.57561</v>
      </c>
      <c r="K19" s="11">
        <f t="shared" si="1"/>
        <v>31540.364399999999</v>
      </c>
      <c r="L19" s="11">
        <f t="shared" si="2"/>
        <v>597.22797999999966</v>
      </c>
      <c r="M19" s="11">
        <f t="shared" si="2"/>
        <v>1360.2637299999988</v>
      </c>
      <c r="N19" s="12">
        <f t="shared" si="3"/>
        <v>3.9213023530967145E-2</v>
      </c>
      <c r="O19" s="12">
        <f t="shared" si="3"/>
        <v>4.507154382530424E-2</v>
      </c>
    </row>
    <row r="20" spans="1:15">
      <c r="A20" s="7">
        <v>14</v>
      </c>
      <c r="B20" s="10" t="s">
        <v>55</v>
      </c>
      <c r="C20" s="10" t="s">
        <v>334</v>
      </c>
      <c r="D20" s="90" t="s">
        <v>351</v>
      </c>
      <c r="E20" s="7" t="s">
        <v>352</v>
      </c>
      <c r="F20" s="11">
        <v>31949.318309999999</v>
      </c>
      <c r="G20" s="11">
        <v>32144.739959999999</v>
      </c>
      <c r="H20" s="72">
        <f t="shared" si="0"/>
        <v>64094.058269999994</v>
      </c>
      <c r="I20" s="11">
        <v>20725.823329999999</v>
      </c>
      <c r="J20" s="11">
        <v>22265.424180000002</v>
      </c>
      <c r="K20" s="11">
        <f t="shared" si="1"/>
        <v>42991.247510000001</v>
      </c>
      <c r="L20" s="11">
        <f t="shared" si="2"/>
        <v>-9879.3157799999972</v>
      </c>
      <c r="M20" s="11">
        <f t="shared" si="2"/>
        <v>-21102.810759999993</v>
      </c>
      <c r="N20" s="12">
        <f t="shared" si="3"/>
        <v>-0.30733848811013986</v>
      </c>
      <c r="O20" s="12">
        <f t="shared" si="3"/>
        <v>-0.32924753603685319</v>
      </c>
    </row>
    <row r="21" spans="1:15">
      <c r="A21" s="7">
        <v>15</v>
      </c>
      <c r="B21" s="10" t="s">
        <v>55</v>
      </c>
      <c r="C21" s="10" t="s">
        <v>334</v>
      </c>
      <c r="D21" s="90" t="s">
        <v>353</v>
      </c>
      <c r="E21" s="7" t="s">
        <v>354</v>
      </c>
      <c r="F21" s="11">
        <v>3318.64104</v>
      </c>
      <c r="G21" s="11">
        <v>3329.8516100000002</v>
      </c>
      <c r="H21" s="72">
        <f t="shared" si="0"/>
        <v>6648.4926500000001</v>
      </c>
      <c r="I21" s="11">
        <v>2934.2005100000001</v>
      </c>
      <c r="J21" s="11">
        <v>2905.8142699999999</v>
      </c>
      <c r="K21" s="11">
        <f t="shared" si="1"/>
        <v>5840.0147799999995</v>
      </c>
      <c r="L21" s="11">
        <f t="shared" si="2"/>
        <v>-424.03734000000031</v>
      </c>
      <c r="M21" s="11">
        <f t="shared" si="2"/>
        <v>-808.47787000000062</v>
      </c>
      <c r="N21" s="12">
        <f t="shared" si="3"/>
        <v>-0.12734421519762568</v>
      </c>
      <c r="O21" s="12">
        <f t="shared" si="3"/>
        <v>-0.12160318324184363</v>
      </c>
    </row>
    <row r="22" spans="1:15">
      <c r="A22" s="7">
        <v>16</v>
      </c>
      <c r="B22" s="10" t="s">
        <v>55</v>
      </c>
      <c r="C22" s="10" t="s">
        <v>334</v>
      </c>
      <c r="D22" s="90" t="s">
        <v>355</v>
      </c>
      <c r="E22" s="7" t="s">
        <v>356</v>
      </c>
      <c r="F22" s="11">
        <v>484.33204000000001</v>
      </c>
      <c r="G22" s="11">
        <v>494.70152999999999</v>
      </c>
      <c r="H22" s="72">
        <f t="shared" si="0"/>
        <v>979.03357000000005</v>
      </c>
      <c r="I22" s="11">
        <v>3406.6967199999999</v>
      </c>
      <c r="J22" s="11">
        <v>2971.6486</v>
      </c>
      <c r="K22" s="11">
        <f t="shared" si="1"/>
        <v>6378.3453200000004</v>
      </c>
      <c r="L22" s="11">
        <f t="shared" si="2"/>
        <v>2476.9470700000002</v>
      </c>
      <c r="M22" s="11">
        <f t="shared" si="2"/>
        <v>5399.3117500000008</v>
      </c>
      <c r="N22" s="12">
        <f t="shared" si="3"/>
        <v>5.0069525153884209</v>
      </c>
      <c r="O22" s="12">
        <f t="shared" si="3"/>
        <v>5.5149403610337897</v>
      </c>
    </row>
    <row r="23" spans="1:15">
      <c r="A23" s="7">
        <v>17</v>
      </c>
      <c r="B23" s="10" t="s">
        <v>55</v>
      </c>
      <c r="C23" s="10" t="s">
        <v>334</v>
      </c>
      <c r="D23" s="90" t="s">
        <v>357</v>
      </c>
      <c r="E23" s="7" t="s">
        <v>358</v>
      </c>
      <c r="F23" s="11">
        <v>1351.64609</v>
      </c>
      <c r="G23" s="11">
        <v>1367.0300199999999</v>
      </c>
      <c r="H23" s="72">
        <f t="shared" si="0"/>
        <v>2718.6761099999999</v>
      </c>
      <c r="I23" s="11">
        <v>3905.77349</v>
      </c>
      <c r="J23" s="11">
        <v>6745.4942899999996</v>
      </c>
      <c r="K23" s="11">
        <f t="shared" si="1"/>
        <v>10651.26778</v>
      </c>
      <c r="L23" s="11">
        <f t="shared" si="2"/>
        <v>5378.4642699999995</v>
      </c>
      <c r="M23" s="11">
        <f t="shared" si="2"/>
        <v>7932.5916699999998</v>
      </c>
      <c r="N23" s="12">
        <f t="shared" si="3"/>
        <v>3.9344156246107893</v>
      </c>
      <c r="O23" s="12">
        <f t="shared" si="3"/>
        <v>2.9178141672786464</v>
      </c>
    </row>
    <row r="24" spans="1:15">
      <c r="A24" s="7">
        <v>18</v>
      </c>
      <c r="B24" s="10" t="s">
        <v>55</v>
      </c>
      <c r="C24" s="10" t="s">
        <v>334</v>
      </c>
      <c r="D24" s="90" t="s">
        <v>359</v>
      </c>
      <c r="E24" s="7" t="s">
        <v>360</v>
      </c>
      <c r="F24" s="11">
        <v>566.77646000000004</v>
      </c>
      <c r="G24" s="11">
        <v>569.03287999999998</v>
      </c>
      <c r="H24" s="72">
        <f t="shared" si="0"/>
        <v>1135.80934</v>
      </c>
      <c r="I24" s="11">
        <v>911.26858000000004</v>
      </c>
      <c r="J24" s="11">
        <v>465.20423</v>
      </c>
      <c r="K24" s="11">
        <f t="shared" si="1"/>
        <v>1376.47281</v>
      </c>
      <c r="L24" s="11">
        <f t="shared" si="2"/>
        <v>-103.82864999999998</v>
      </c>
      <c r="M24" s="11">
        <f t="shared" si="2"/>
        <v>240.66346999999996</v>
      </c>
      <c r="N24" s="12">
        <f t="shared" si="3"/>
        <v>-0.18246511519685821</v>
      </c>
      <c r="O24" s="12">
        <f t="shared" si="3"/>
        <v>0.21188720811188255</v>
      </c>
    </row>
    <row r="25" spans="1:15">
      <c r="A25" s="7">
        <v>19</v>
      </c>
      <c r="B25" s="10" t="s">
        <v>55</v>
      </c>
      <c r="C25" s="10" t="s">
        <v>334</v>
      </c>
      <c r="D25" s="90" t="s">
        <v>361</v>
      </c>
      <c r="E25" s="7" t="s">
        <v>362</v>
      </c>
      <c r="F25" s="11">
        <v>0</v>
      </c>
      <c r="G25" s="11">
        <v>0</v>
      </c>
      <c r="H25" s="11">
        <f t="shared" si="0"/>
        <v>0</v>
      </c>
      <c r="I25" s="11">
        <v>0</v>
      </c>
      <c r="J25" s="11">
        <v>1306.7758699999999</v>
      </c>
      <c r="K25" s="11">
        <f t="shared" si="1"/>
        <v>1306.7758699999999</v>
      </c>
      <c r="L25" s="11">
        <f t="shared" si="2"/>
        <v>1306.7758699999999</v>
      </c>
      <c r="M25" s="11">
        <f t="shared" si="2"/>
        <v>1306.7758699999999</v>
      </c>
      <c r="N25" s="12" t="str">
        <f t="shared" si="3"/>
        <v>100.0%</v>
      </c>
      <c r="O25" s="12" t="str">
        <f t="shared" si="3"/>
        <v>100.0%</v>
      </c>
    </row>
    <row r="26" spans="1:15">
      <c r="A26" s="7">
        <v>20</v>
      </c>
      <c r="B26" s="10" t="s">
        <v>55</v>
      </c>
      <c r="C26" s="10" t="s">
        <v>334</v>
      </c>
      <c r="D26" s="90" t="s">
        <v>94</v>
      </c>
      <c r="E26" s="7" t="s">
        <v>95</v>
      </c>
      <c r="F26" s="11">
        <v>3495.9620599999998</v>
      </c>
      <c r="G26" s="11">
        <v>3609.6295599999999</v>
      </c>
      <c r="H26" s="72">
        <f t="shared" si="0"/>
        <v>7105.5916199999992</v>
      </c>
      <c r="I26" s="11">
        <v>2339.4440500000001</v>
      </c>
      <c r="J26" s="11">
        <v>2442.1559900000002</v>
      </c>
      <c r="K26" s="11">
        <f t="shared" si="1"/>
        <v>4781.6000400000003</v>
      </c>
      <c r="L26" s="11">
        <f t="shared" si="2"/>
        <v>-1167.4735699999997</v>
      </c>
      <c r="M26" s="11">
        <f t="shared" si="2"/>
        <v>-2323.991579999999</v>
      </c>
      <c r="N26" s="12">
        <f t="shared" si="3"/>
        <v>-0.32343306995746113</v>
      </c>
      <c r="O26" s="12">
        <f t="shared" si="3"/>
        <v>-0.32706517687544773</v>
      </c>
    </row>
    <row r="27" spans="1:15">
      <c r="A27" s="7">
        <v>21</v>
      </c>
      <c r="B27" s="10" t="s">
        <v>55</v>
      </c>
      <c r="C27" s="10" t="s">
        <v>334</v>
      </c>
      <c r="D27" s="90" t="s">
        <v>96</v>
      </c>
      <c r="E27" s="7" t="s">
        <v>97</v>
      </c>
      <c r="F27" s="11">
        <v>4123.2646500000001</v>
      </c>
      <c r="G27" s="11">
        <v>4236.9281300000002</v>
      </c>
      <c r="H27" s="72">
        <f t="shared" si="0"/>
        <v>8360.1927800000012</v>
      </c>
      <c r="I27" s="11">
        <v>13074.073480000001</v>
      </c>
      <c r="J27" s="11">
        <v>14121.94253</v>
      </c>
      <c r="K27" s="11">
        <f t="shared" si="1"/>
        <v>27196.016009999999</v>
      </c>
      <c r="L27" s="11">
        <f t="shared" si="2"/>
        <v>9885.0144</v>
      </c>
      <c r="M27" s="11">
        <f t="shared" si="2"/>
        <v>18835.823229999998</v>
      </c>
      <c r="N27" s="12">
        <f t="shared" si="3"/>
        <v>2.3330616183947401</v>
      </c>
      <c r="O27" s="12">
        <f t="shared" si="3"/>
        <v>2.2530369485092181</v>
      </c>
    </row>
    <row r="28" spans="1:15">
      <c r="A28" s="7">
        <v>22</v>
      </c>
      <c r="B28" s="10" t="s">
        <v>55</v>
      </c>
      <c r="C28" s="10" t="s">
        <v>334</v>
      </c>
      <c r="D28" s="90" t="s">
        <v>363</v>
      </c>
      <c r="E28" s="7" t="s">
        <v>364</v>
      </c>
      <c r="F28" s="11">
        <v>1575.2536500000001</v>
      </c>
      <c r="G28" s="11">
        <v>1599.7844700000001</v>
      </c>
      <c r="H28" s="72">
        <f t="shared" si="0"/>
        <v>3175.0381200000002</v>
      </c>
      <c r="I28" s="11">
        <v>1459.71399</v>
      </c>
      <c r="J28" s="11">
        <v>0</v>
      </c>
      <c r="K28" s="11">
        <f t="shared" si="1"/>
        <v>1459.71399</v>
      </c>
      <c r="L28" s="11">
        <f t="shared" si="2"/>
        <v>-1599.7844700000001</v>
      </c>
      <c r="M28" s="11">
        <f t="shared" si="2"/>
        <v>-1715.3241300000002</v>
      </c>
      <c r="N28" s="12">
        <f t="shared" si="3"/>
        <v>-1</v>
      </c>
      <c r="O28" s="12">
        <f t="shared" si="3"/>
        <v>-0.54025308206378331</v>
      </c>
    </row>
    <row r="29" spans="1:15" s="40" customFormat="1">
      <c r="A29" s="145">
        <v>23</v>
      </c>
      <c r="B29" s="13" t="s">
        <v>55</v>
      </c>
      <c r="C29" s="13" t="s">
        <v>334</v>
      </c>
      <c r="D29" s="30" t="s">
        <v>98</v>
      </c>
      <c r="E29" s="145"/>
      <c r="F29" s="88">
        <f>SUM(F7:F28)</f>
        <v>237267.26931999996</v>
      </c>
      <c r="G29" s="88">
        <f>SUM(G7:G28)</f>
        <v>240531.59204000002</v>
      </c>
      <c r="H29" s="78">
        <f t="shared" si="0"/>
        <v>477798.86135999998</v>
      </c>
      <c r="I29" s="88">
        <f>SUM(I7:I28)</f>
        <v>230783.85880999998</v>
      </c>
      <c r="J29" s="88">
        <f>SUM(J7:J28)</f>
        <v>234978.18804000001</v>
      </c>
      <c r="K29" s="14">
        <f t="shared" si="1"/>
        <v>465762.04684999998</v>
      </c>
      <c r="L29" s="14">
        <f t="shared" si="2"/>
        <v>-5553.4040000000095</v>
      </c>
      <c r="M29" s="14">
        <f t="shared" si="2"/>
        <v>-12036.814509999997</v>
      </c>
      <c r="N29" s="15">
        <f t="shared" si="3"/>
        <v>-2.3088044081446428E-2</v>
      </c>
      <c r="O29" s="15">
        <f t="shared" si="3"/>
        <v>-2.5192221002240518E-2</v>
      </c>
    </row>
    <row r="30" spans="1:15" ht="15.75" customHeight="1">
      <c r="A30" s="79"/>
      <c r="B30" s="79"/>
      <c r="C30" s="79"/>
      <c r="D30" s="79"/>
      <c r="E30" s="79"/>
      <c r="F30" s="79"/>
      <c r="G30" s="79"/>
      <c r="H30" s="79"/>
      <c r="I30" s="79"/>
    </row>
    <row r="32" spans="1:15" ht="26.65" customHeight="1">
      <c r="B32" t="s">
        <v>308</v>
      </c>
    </row>
    <row r="33" spans="3:3">
      <c r="C33" t="s">
        <v>308</v>
      </c>
    </row>
  </sheetData>
  <mergeCells count="13">
    <mergeCell ref="M5:M6"/>
    <mergeCell ref="N5:N6"/>
    <mergeCell ref="O5:O6"/>
    <mergeCell ref="A3:O3"/>
    <mergeCell ref="B5:B6"/>
    <mergeCell ref="C5:C6"/>
    <mergeCell ref="D5:D6"/>
    <mergeCell ref="E5:E6"/>
    <mergeCell ref="F5:G5"/>
    <mergeCell ref="H5:H6"/>
    <mergeCell ref="I5:J5"/>
    <mergeCell ref="K5:K6"/>
    <mergeCell ref="L5:L6"/>
  </mergeCells>
  <pageMargins left="0.2" right="0.2" top="0.25" bottom="0.25" header="0.05" footer="0.05"/>
  <pageSetup paperSize="5" scale="50" orientation="landscape" r:id="rId1"/>
  <headerFooter>
    <oddHeader>&amp;L&amp;"Arial,Regular"&amp;10RSARDiscovery2024_DR_ED_006-Q002Atch01</oddHeader>
    <oddFooter xml:space="preserve">&amp;C_x000D_&amp;1#&amp;"Calibri"&amp;12&amp;K000000 Public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DAAFF-17C2-424B-B91D-BA6A4D5BB405}">
  <dimension ref="A2:O22"/>
  <sheetViews>
    <sheetView showGridLines="0" view="pageLayout" zoomScaleNormal="100" workbookViewId="0">
      <selection activeCell="C5" sqref="C5:C6"/>
    </sheetView>
  </sheetViews>
  <sheetFormatPr defaultRowHeight="14.45"/>
  <cols>
    <col min="1" max="1" width="7.7109375" bestFit="1" customWidth="1"/>
    <col min="2" max="2" width="11" customWidth="1"/>
    <col min="3" max="3" width="19.28515625" customWidth="1"/>
    <col min="4" max="4" width="36" customWidth="1"/>
    <col min="5" max="5" width="5.7109375" bestFit="1" customWidth="1"/>
    <col min="6" max="6" width="12.7109375" customWidth="1"/>
    <col min="7" max="7" width="11" bestFit="1" customWidth="1"/>
    <col min="8" max="8" width="12.7109375" customWidth="1"/>
    <col min="9" max="9" width="12.28515625" customWidth="1"/>
    <col min="10" max="10" width="11.28515625" customWidth="1"/>
    <col min="11" max="11" width="12.5703125" customWidth="1"/>
    <col min="12" max="12" width="13.140625" customWidth="1"/>
    <col min="13" max="13" width="14.7109375" customWidth="1"/>
    <col min="14" max="14" width="12.42578125" customWidth="1"/>
    <col min="15" max="15" width="13.85546875" customWidth="1"/>
  </cols>
  <sheetData>
    <row r="2" spans="1:15">
      <c r="A2" s="17"/>
    </row>
    <row r="3" spans="1:15" ht="68.650000000000006" customHeight="1">
      <c r="A3" s="174" t="s">
        <v>365</v>
      </c>
      <c r="B3" s="180"/>
      <c r="C3" s="180"/>
      <c r="D3" s="180"/>
      <c r="E3" s="180"/>
      <c r="F3" s="180"/>
      <c r="G3" s="180"/>
      <c r="H3" s="180"/>
      <c r="I3" s="180"/>
      <c r="J3" s="180"/>
      <c r="K3" s="180"/>
      <c r="L3" s="180"/>
      <c r="M3" s="180"/>
      <c r="N3" s="180"/>
      <c r="O3" s="180"/>
    </row>
    <row r="4" spans="1:15" ht="14.65" customHeight="1">
      <c r="A4" s="35"/>
      <c r="B4" s="7" t="s">
        <v>1</v>
      </c>
      <c r="C4" s="7" t="s">
        <v>40</v>
      </c>
      <c r="D4" s="22" t="s">
        <v>41</v>
      </c>
      <c r="E4" s="7" t="s">
        <v>42</v>
      </c>
      <c r="F4" s="7" t="s">
        <v>5</v>
      </c>
      <c r="G4" s="7" t="s">
        <v>6</v>
      </c>
      <c r="H4" s="7" t="s">
        <v>7</v>
      </c>
      <c r="I4" s="7" t="s">
        <v>8</v>
      </c>
      <c r="J4" s="7" t="s">
        <v>9</v>
      </c>
      <c r="K4" s="7" t="s">
        <v>46</v>
      </c>
      <c r="L4" s="7" t="s">
        <v>293</v>
      </c>
      <c r="M4" s="7" t="s">
        <v>294</v>
      </c>
      <c r="N4" s="7" t="s">
        <v>295</v>
      </c>
      <c r="O4" s="7" t="s">
        <v>296</v>
      </c>
    </row>
    <row r="5" spans="1:15" ht="27.6" customHeight="1">
      <c r="A5" s="67"/>
      <c r="B5" s="169" t="s">
        <v>48</v>
      </c>
      <c r="C5" s="169" t="s">
        <v>21</v>
      </c>
      <c r="D5" s="169" t="s">
        <v>49</v>
      </c>
      <c r="E5" s="169" t="s">
        <v>50</v>
      </c>
      <c r="F5" s="181" t="s">
        <v>12</v>
      </c>
      <c r="G5" s="182"/>
      <c r="H5" s="169" t="s">
        <v>297</v>
      </c>
      <c r="I5" s="156" t="s">
        <v>14</v>
      </c>
      <c r="J5" s="157"/>
      <c r="K5" s="169" t="s">
        <v>298</v>
      </c>
      <c r="L5" s="169" t="s">
        <v>299</v>
      </c>
      <c r="M5" s="158" t="s">
        <v>300</v>
      </c>
      <c r="N5" s="169" t="s">
        <v>301</v>
      </c>
      <c r="O5" s="169" t="s">
        <v>302</v>
      </c>
    </row>
    <row r="6" spans="1:15" ht="64.900000000000006" customHeight="1">
      <c r="A6" s="150" t="s">
        <v>47</v>
      </c>
      <c r="B6" s="170"/>
      <c r="C6" s="170"/>
      <c r="D6" s="170"/>
      <c r="E6" s="170"/>
      <c r="F6" s="148" t="s">
        <v>22</v>
      </c>
      <c r="G6" s="148" t="s">
        <v>23</v>
      </c>
      <c r="H6" s="170"/>
      <c r="I6" s="148" t="s">
        <v>24</v>
      </c>
      <c r="J6" s="148" t="s">
        <v>25</v>
      </c>
      <c r="K6" s="170"/>
      <c r="L6" s="170"/>
      <c r="M6" s="160"/>
      <c r="N6" s="170"/>
      <c r="O6" s="170"/>
    </row>
    <row r="7" spans="1:15">
      <c r="A7" s="7">
        <v>1</v>
      </c>
      <c r="B7" s="42" t="s">
        <v>100</v>
      </c>
      <c r="C7" s="10" t="s">
        <v>334</v>
      </c>
      <c r="D7" s="42" t="s">
        <v>101</v>
      </c>
      <c r="E7" s="7" t="s">
        <v>102</v>
      </c>
      <c r="F7" s="11">
        <v>1061.9813199999999</v>
      </c>
      <c r="G7" s="11">
        <v>1159.23523</v>
      </c>
      <c r="H7" s="11">
        <f>F7+G7</f>
        <v>2221.2165500000001</v>
      </c>
      <c r="I7" s="11">
        <v>7426.9117399999996</v>
      </c>
      <c r="J7" s="11">
        <v>4827.1507600000004</v>
      </c>
      <c r="K7" s="11">
        <f>I7+J7</f>
        <v>12254.0625</v>
      </c>
      <c r="L7" s="11">
        <f>J7-G7</f>
        <v>3667.9155300000002</v>
      </c>
      <c r="M7" s="11">
        <f>K7-H7</f>
        <v>10032.845949999999</v>
      </c>
      <c r="N7" s="12">
        <f>IF(G7=0,"100.0%",(J7-G7)/G7)</f>
        <v>3.1640821768330833</v>
      </c>
      <c r="O7" s="12">
        <f>IF(H7=0,"100.0%",(K7-H7)/H7)</f>
        <v>4.516824777845275</v>
      </c>
    </row>
    <row r="8" spans="1:15">
      <c r="A8" s="7">
        <v>2</v>
      </c>
      <c r="B8" s="42" t="s">
        <v>100</v>
      </c>
      <c r="C8" s="10" t="s">
        <v>334</v>
      </c>
      <c r="D8" s="42" t="s">
        <v>366</v>
      </c>
      <c r="E8" s="7" t="s">
        <v>367</v>
      </c>
      <c r="F8" s="11">
        <v>4685.1191200000003</v>
      </c>
      <c r="G8" s="11">
        <v>4412.6705899999997</v>
      </c>
      <c r="H8" s="11">
        <f t="shared" ref="H8:H20" si="0">F8+G8</f>
        <v>9097.7897100000009</v>
      </c>
      <c r="I8" s="11">
        <v>917.65542000000005</v>
      </c>
      <c r="J8" s="11">
        <v>1121.7476099999999</v>
      </c>
      <c r="K8" s="11">
        <f t="shared" ref="K8:K21" si="1">I8+J8</f>
        <v>2039.4030299999999</v>
      </c>
      <c r="L8" s="11">
        <f t="shared" ref="L8:M21" si="2">J8-G8</f>
        <v>-3290.9229799999998</v>
      </c>
      <c r="M8" s="11">
        <f t="shared" si="2"/>
        <v>-7058.3866800000014</v>
      </c>
      <c r="N8" s="12">
        <f t="shared" ref="N8:O21" si="3">IF(G8=0,"100.0%",(J8-G8)/G8)</f>
        <v>-0.74578940641023472</v>
      </c>
      <c r="O8" s="12">
        <f t="shared" si="3"/>
        <v>-0.77583532978803049</v>
      </c>
    </row>
    <row r="9" spans="1:15">
      <c r="A9" s="7">
        <v>3</v>
      </c>
      <c r="B9" s="42" t="s">
        <v>100</v>
      </c>
      <c r="C9" s="10" t="s">
        <v>334</v>
      </c>
      <c r="D9" s="42" t="s">
        <v>157</v>
      </c>
      <c r="E9" s="7" t="s">
        <v>368</v>
      </c>
      <c r="F9" s="11">
        <v>425.81234000000001</v>
      </c>
      <c r="G9" s="11">
        <v>980.91531999999995</v>
      </c>
      <c r="H9" s="11">
        <f t="shared" si="0"/>
        <v>1406.72766</v>
      </c>
      <c r="I9" s="11">
        <v>33.837629999999997</v>
      </c>
      <c r="J9" s="11">
        <v>199.80391</v>
      </c>
      <c r="K9" s="11">
        <f t="shared" si="1"/>
        <v>233.64153999999999</v>
      </c>
      <c r="L9" s="11">
        <f t="shared" si="2"/>
        <v>-781.11140999999998</v>
      </c>
      <c r="M9" s="11">
        <f t="shared" si="2"/>
        <v>-1173.0861199999999</v>
      </c>
      <c r="N9" s="12">
        <f t="shared" si="3"/>
        <v>-0.79630870685147426</v>
      </c>
      <c r="O9" s="12">
        <f t="shared" si="3"/>
        <v>-0.83391132012005786</v>
      </c>
    </row>
    <row r="10" spans="1:15">
      <c r="A10" s="7">
        <v>4</v>
      </c>
      <c r="B10" s="42" t="s">
        <v>100</v>
      </c>
      <c r="C10" s="10" t="s">
        <v>334</v>
      </c>
      <c r="D10" s="42" t="s">
        <v>106</v>
      </c>
      <c r="E10" s="7" t="s">
        <v>107</v>
      </c>
      <c r="F10" s="11">
        <v>2755.875</v>
      </c>
      <c r="G10" s="11">
        <v>2866.4769999999999</v>
      </c>
      <c r="H10" s="11">
        <f t="shared" si="0"/>
        <v>5622.3519999999999</v>
      </c>
      <c r="I10" s="11">
        <v>4951.2804299999998</v>
      </c>
      <c r="J10" s="11">
        <v>3602.7131199999999</v>
      </c>
      <c r="K10" s="11">
        <f t="shared" si="1"/>
        <v>8553.9935499999992</v>
      </c>
      <c r="L10" s="11">
        <f t="shared" si="2"/>
        <v>736.23612000000003</v>
      </c>
      <c r="M10" s="11">
        <f t="shared" si="2"/>
        <v>2931.6415499999994</v>
      </c>
      <c r="N10" s="12">
        <f t="shared" si="3"/>
        <v>0.25684354697421263</v>
      </c>
      <c r="O10" s="12">
        <f t="shared" si="3"/>
        <v>0.52142618427305854</v>
      </c>
    </row>
    <row r="11" spans="1:15">
      <c r="A11" s="7">
        <v>5</v>
      </c>
      <c r="B11" s="42" t="s">
        <v>100</v>
      </c>
      <c r="C11" s="10" t="s">
        <v>334</v>
      </c>
      <c r="D11" s="42" t="s">
        <v>369</v>
      </c>
      <c r="E11" s="7" t="s">
        <v>370</v>
      </c>
      <c r="F11" s="11">
        <v>63080.152459999998</v>
      </c>
      <c r="G11" s="11">
        <v>47169.572330000003</v>
      </c>
      <c r="H11" s="11">
        <f t="shared" si="0"/>
        <v>110249.72479000001</v>
      </c>
      <c r="I11" s="11">
        <v>25395.921109999999</v>
      </c>
      <c r="J11" s="11">
        <v>69798.267519999994</v>
      </c>
      <c r="K11" s="11">
        <f t="shared" si="1"/>
        <v>95194.18862999999</v>
      </c>
      <c r="L11" s="11">
        <f t="shared" si="2"/>
        <v>22628.695189999991</v>
      </c>
      <c r="M11" s="11">
        <f t="shared" si="2"/>
        <v>-15055.536160000018</v>
      </c>
      <c r="N11" s="12">
        <f t="shared" si="3"/>
        <v>0.47973076863383107</v>
      </c>
      <c r="O11" s="12">
        <f t="shared" si="3"/>
        <v>-0.13655849199331155</v>
      </c>
    </row>
    <row r="12" spans="1:15">
      <c r="A12" s="7">
        <v>6</v>
      </c>
      <c r="B12" s="42" t="s">
        <v>100</v>
      </c>
      <c r="C12" s="10" t="s">
        <v>334</v>
      </c>
      <c r="D12" s="42" t="s">
        <v>371</v>
      </c>
      <c r="E12" s="7" t="s">
        <v>372</v>
      </c>
      <c r="F12" s="11">
        <v>84621.581330000001</v>
      </c>
      <c r="G12" s="11">
        <v>92060.549150000006</v>
      </c>
      <c r="H12" s="11">
        <f t="shared" si="0"/>
        <v>176682.13047999999</v>
      </c>
      <c r="I12" s="11">
        <v>115907.7139</v>
      </c>
      <c r="J12" s="11">
        <v>196325.89077999999</v>
      </c>
      <c r="K12" s="11">
        <f t="shared" si="1"/>
        <v>312233.60467999999</v>
      </c>
      <c r="L12" s="11">
        <f t="shared" si="2"/>
        <v>104265.34162999998</v>
      </c>
      <c r="M12" s="11">
        <f t="shared" si="2"/>
        <v>135551.4742</v>
      </c>
      <c r="N12" s="12">
        <f t="shared" si="3"/>
        <v>1.1325735354903645</v>
      </c>
      <c r="O12" s="12">
        <f t="shared" si="3"/>
        <v>0.76720534120650141</v>
      </c>
    </row>
    <row r="13" spans="1:15" ht="28.5" customHeight="1">
      <c r="A13" s="7">
        <v>7</v>
      </c>
      <c r="B13" s="42" t="s">
        <v>100</v>
      </c>
      <c r="C13" s="10" t="s">
        <v>334</v>
      </c>
      <c r="D13" s="42" t="s">
        <v>373</v>
      </c>
      <c r="E13" s="7" t="s">
        <v>374</v>
      </c>
      <c r="F13" s="11">
        <v>42763.847650000003</v>
      </c>
      <c r="G13" s="11">
        <v>30166.752400000001</v>
      </c>
      <c r="H13" s="11">
        <f t="shared" si="0"/>
        <v>72930.600050000008</v>
      </c>
      <c r="I13" s="11">
        <v>46960.50664</v>
      </c>
      <c r="J13" s="11">
        <v>102332.57954999999</v>
      </c>
      <c r="K13" s="11">
        <f t="shared" si="1"/>
        <v>149293.08619</v>
      </c>
      <c r="L13" s="11">
        <f t="shared" si="2"/>
        <v>72165.827149999997</v>
      </c>
      <c r="M13" s="11">
        <f t="shared" si="2"/>
        <v>76362.486139999994</v>
      </c>
      <c r="N13" s="12">
        <f t="shared" si="3"/>
        <v>2.3922305653955642</v>
      </c>
      <c r="O13" s="12">
        <f t="shared" si="3"/>
        <v>1.047056874448409</v>
      </c>
    </row>
    <row r="14" spans="1:15" ht="28.5" customHeight="1">
      <c r="A14" s="7">
        <v>8</v>
      </c>
      <c r="B14" s="42" t="s">
        <v>100</v>
      </c>
      <c r="C14" s="10" t="s">
        <v>334</v>
      </c>
      <c r="D14" s="42" t="s">
        <v>375</v>
      </c>
      <c r="E14" s="7" t="s">
        <v>376</v>
      </c>
      <c r="F14" s="11">
        <v>26624.687160000001</v>
      </c>
      <c r="G14" s="11">
        <v>14275.477779999999</v>
      </c>
      <c r="H14" s="11">
        <f t="shared" si="0"/>
        <v>40900.164940000002</v>
      </c>
      <c r="I14" s="11">
        <v>41827.177680000001</v>
      </c>
      <c r="J14" s="11">
        <v>37028.137130000003</v>
      </c>
      <c r="K14" s="11">
        <f t="shared" si="1"/>
        <v>78855.314810000011</v>
      </c>
      <c r="L14" s="11">
        <f t="shared" si="2"/>
        <v>22752.659350000002</v>
      </c>
      <c r="M14" s="11">
        <f t="shared" si="2"/>
        <v>37955.149870000008</v>
      </c>
      <c r="N14" s="12">
        <f t="shared" si="3"/>
        <v>1.5938282207182282</v>
      </c>
      <c r="O14" s="12">
        <f t="shared" si="3"/>
        <v>0.92799503194375155</v>
      </c>
    </row>
    <row r="15" spans="1:15" ht="28.5" customHeight="1">
      <c r="A15" s="7">
        <v>9</v>
      </c>
      <c r="B15" s="42" t="s">
        <v>100</v>
      </c>
      <c r="C15" s="10" t="s">
        <v>334</v>
      </c>
      <c r="D15" s="42" t="s">
        <v>377</v>
      </c>
      <c r="E15" s="7" t="s">
        <v>378</v>
      </c>
      <c r="F15" s="11">
        <v>0</v>
      </c>
      <c r="G15" s="11">
        <v>0</v>
      </c>
      <c r="H15" s="11">
        <f t="shared" si="0"/>
        <v>0</v>
      </c>
      <c r="I15" s="11">
        <v>0</v>
      </c>
      <c r="J15" s="11">
        <v>118.60123</v>
      </c>
      <c r="K15" s="11">
        <f t="shared" si="1"/>
        <v>118.60123</v>
      </c>
      <c r="L15" s="11">
        <f t="shared" si="2"/>
        <v>118.60123</v>
      </c>
      <c r="M15" s="11">
        <f t="shared" si="2"/>
        <v>118.60123</v>
      </c>
      <c r="N15" s="12" t="str">
        <f t="shared" si="3"/>
        <v>100.0%</v>
      </c>
      <c r="O15" s="12" t="str">
        <f t="shared" si="3"/>
        <v>100.0%</v>
      </c>
    </row>
    <row r="16" spans="1:15" ht="28.5" customHeight="1">
      <c r="A16" s="7">
        <v>10</v>
      </c>
      <c r="B16" s="42" t="s">
        <v>100</v>
      </c>
      <c r="C16" s="10" t="s">
        <v>334</v>
      </c>
      <c r="D16" s="42" t="s">
        <v>379</v>
      </c>
      <c r="E16" s="7" t="s">
        <v>380</v>
      </c>
      <c r="F16" s="11">
        <v>3487.4163800000001</v>
      </c>
      <c r="G16" s="11">
        <v>5524.3601099999996</v>
      </c>
      <c r="H16" s="11">
        <f t="shared" si="0"/>
        <v>9011.7764900000002</v>
      </c>
      <c r="I16" s="11">
        <v>14734.94571</v>
      </c>
      <c r="J16" s="11">
        <v>17887.12645</v>
      </c>
      <c r="K16" s="11">
        <f t="shared" si="1"/>
        <v>32622.07216</v>
      </c>
      <c r="L16" s="11">
        <f t="shared" si="2"/>
        <v>12362.76634</v>
      </c>
      <c r="M16" s="11">
        <f t="shared" si="2"/>
        <v>23610.29567</v>
      </c>
      <c r="N16" s="12">
        <f t="shared" si="3"/>
        <v>2.2378639505453966</v>
      </c>
      <c r="O16" s="12">
        <f t="shared" si="3"/>
        <v>2.6199379995941285</v>
      </c>
    </row>
    <row r="17" spans="1:15" ht="28.5" customHeight="1">
      <c r="A17" s="7">
        <v>11</v>
      </c>
      <c r="B17" s="42" t="s">
        <v>100</v>
      </c>
      <c r="C17" s="10" t="s">
        <v>334</v>
      </c>
      <c r="D17" s="42" t="s">
        <v>381</v>
      </c>
      <c r="E17" s="7" t="s">
        <v>382</v>
      </c>
      <c r="F17" s="11">
        <v>1588.26926</v>
      </c>
      <c r="G17" s="11">
        <v>108.93525</v>
      </c>
      <c r="H17" s="11">
        <f t="shared" si="0"/>
        <v>1697.20451</v>
      </c>
      <c r="I17" s="11">
        <v>1149.22424</v>
      </c>
      <c r="J17" s="11">
        <v>1251.49162</v>
      </c>
      <c r="K17" s="11">
        <f t="shared" si="1"/>
        <v>2400.7158600000002</v>
      </c>
      <c r="L17" s="11">
        <f t="shared" si="2"/>
        <v>1142.55637</v>
      </c>
      <c r="M17" s="11">
        <f t="shared" si="2"/>
        <v>703.51135000000022</v>
      </c>
      <c r="N17" s="12">
        <f t="shared" si="3"/>
        <v>10.488399026026929</v>
      </c>
      <c r="O17" s="12">
        <f t="shared" si="3"/>
        <v>0.41451183157650234</v>
      </c>
    </row>
    <row r="18" spans="1:15" ht="28.5" customHeight="1">
      <c r="A18" s="7">
        <v>12</v>
      </c>
      <c r="B18" s="42" t="s">
        <v>100</v>
      </c>
      <c r="C18" s="10" t="s">
        <v>334</v>
      </c>
      <c r="D18" s="42" t="s">
        <v>383</v>
      </c>
      <c r="E18" s="7" t="s">
        <v>384</v>
      </c>
      <c r="F18" s="11">
        <v>6.54922</v>
      </c>
      <c r="G18" s="11">
        <v>6.5798300000000003</v>
      </c>
      <c r="H18" s="11">
        <f t="shared" si="0"/>
        <v>13.129049999999999</v>
      </c>
      <c r="I18" s="11">
        <v>0</v>
      </c>
      <c r="J18" s="11">
        <v>0</v>
      </c>
      <c r="K18" s="11">
        <f t="shared" si="1"/>
        <v>0</v>
      </c>
      <c r="L18" s="11">
        <f t="shared" si="2"/>
        <v>-6.5798300000000003</v>
      </c>
      <c r="M18" s="11">
        <f t="shared" si="2"/>
        <v>-13.129049999999999</v>
      </c>
      <c r="N18" s="12">
        <f t="shared" si="3"/>
        <v>-1</v>
      </c>
      <c r="O18" s="12">
        <f t="shared" si="3"/>
        <v>-1</v>
      </c>
    </row>
    <row r="19" spans="1:15" ht="28.5" customHeight="1">
      <c r="A19" s="7">
        <v>13</v>
      </c>
      <c r="B19" s="42" t="s">
        <v>100</v>
      </c>
      <c r="C19" s="10" t="s">
        <v>334</v>
      </c>
      <c r="D19" s="42" t="s">
        <v>385</v>
      </c>
      <c r="E19" s="7" t="s">
        <v>386</v>
      </c>
      <c r="F19" s="11">
        <v>718.64125999999999</v>
      </c>
      <c r="G19" s="11">
        <v>722.00079000000005</v>
      </c>
      <c r="H19" s="11">
        <f t="shared" si="0"/>
        <v>1440.6420499999999</v>
      </c>
      <c r="I19" s="11">
        <v>2064.6789100000001</v>
      </c>
      <c r="J19" s="11">
        <v>5307.5562799999998</v>
      </c>
      <c r="K19" s="11">
        <f t="shared" si="1"/>
        <v>7372.2351899999994</v>
      </c>
      <c r="L19" s="11">
        <f t="shared" si="2"/>
        <v>4585.5554899999997</v>
      </c>
      <c r="M19" s="11">
        <f t="shared" si="2"/>
        <v>5931.593139999999</v>
      </c>
      <c r="N19" s="12">
        <f t="shared" si="3"/>
        <v>6.3511779398468517</v>
      </c>
      <c r="O19" s="12">
        <f t="shared" si="3"/>
        <v>4.1173261185871946</v>
      </c>
    </row>
    <row r="20" spans="1:15" ht="28.5" customHeight="1">
      <c r="A20" s="7">
        <v>14</v>
      </c>
      <c r="B20" s="42" t="s">
        <v>100</v>
      </c>
      <c r="C20" s="10" t="s">
        <v>334</v>
      </c>
      <c r="D20" s="42" t="s">
        <v>387</v>
      </c>
      <c r="E20" s="7" t="s">
        <v>388</v>
      </c>
      <c r="F20" s="11">
        <v>145223.76903</v>
      </c>
      <c r="G20" s="11">
        <v>154204.48116</v>
      </c>
      <c r="H20" s="11">
        <f t="shared" si="0"/>
        <v>299428.25018999999</v>
      </c>
      <c r="I20" s="11">
        <v>35346.67239</v>
      </c>
      <c r="J20" s="11">
        <v>40795.260560000002</v>
      </c>
      <c r="K20" s="11">
        <f t="shared" si="1"/>
        <v>76141.932950000002</v>
      </c>
      <c r="L20" s="11">
        <f t="shared" si="2"/>
        <v>-113409.2206</v>
      </c>
      <c r="M20" s="11">
        <f t="shared" si="2"/>
        <v>-223286.31724</v>
      </c>
      <c r="N20" s="12">
        <f t="shared" si="3"/>
        <v>-0.73544698407518061</v>
      </c>
      <c r="O20" s="12">
        <f t="shared" si="3"/>
        <v>-0.7457089205788543</v>
      </c>
    </row>
    <row r="21" spans="1:15" s="40" customFormat="1" ht="15" customHeight="1">
      <c r="A21" s="145">
        <v>15</v>
      </c>
      <c r="B21" s="48" t="s">
        <v>100</v>
      </c>
      <c r="C21" s="13" t="s">
        <v>334</v>
      </c>
      <c r="D21" s="48" t="s">
        <v>35</v>
      </c>
      <c r="E21" s="145"/>
      <c r="F21" s="14">
        <f>SUM(F7:F20)</f>
        <v>377043.70152999996</v>
      </c>
      <c r="G21" s="14">
        <f>SUM(G7:G20)</f>
        <v>353658.00693999999</v>
      </c>
      <c r="H21" s="14">
        <f>SUM(H7:H20)</f>
        <v>730701.70846999995</v>
      </c>
      <c r="I21" s="14">
        <f>SUM(I7:I20)</f>
        <v>296716.5258</v>
      </c>
      <c r="J21" s="14">
        <f>SUM(J7:J20)</f>
        <v>480596.32651999994</v>
      </c>
      <c r="K21" s="14">
        <f t="shared" si="1"/>
        <v>777312.85231999995</v>
      </c>
      <c r="L21" s="14">
        <f t="shared" si="2"/>
        <v>126938.31957999995</v>
      </c>
      <c r="M21" s="14">
        <f t="shared" si="2"/>
        <v>46611.143849999993</v>
      </c>
      <c r="N21" s="15">
        <f t="shared" si="3"/>
        <v>0.35892957911040801</v>
      </c>
      <c r="O21" s="15">
        <f t="shared" si="3"/>
        <v>6.3789564619464251E-2</v>
      </c>
    </row>
    <row r="22" spans="1:15" ht="18" customHeight="1"/>
  </sheetData>
  <mergeCells count="13">
    <mergeCell ref="M5:M6"/>
    <mergeCell ref="N5:N6"/>
    <mergeCell ref="O5:O6"/>
    <mergeCell ref="A3:O3"/>
    <mergeCell ref="B5:B6"/>
    <mergeCell ref="C5:C6"/>
    <mergeCell ref="D5:D6"/>
    <mergeCell ref="E5:E6"/>
    <mergeCell ref="F5:G5"/>
    <mergeCell ref="H5:H6"/>
    <mergeCell ref="I5:J5"/>
    <mergeCell ref="K5:K6"/>
    <mergeCell ref="L5:L6"/>
  </mergeCells>
  <pageMargins left="0.2" right="0.2" top="0.25" bottom="0.25" header="0.05" footer="0.05"/>
  <pageSetup paperSize="5" scale="50" orientation="landscape" r:id="rId1"/>
  <headerFooter>
    <oddHeader>&amp;L&amp;"Arial,Regular"&amp;10RSARDiscovery2024_DR_ED_006-Q002Atch01</oddHeader>
    <oddFooter xml:space="preserve">&amp;C_x000D_&amp;1#&amp;"Calibri"&amp;12&amp;K000000 Public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B594B-62A9-4739-8EDF-1E271E37F17A}">
  <sheetPr>
    <pageSetUpPr fitToPage="1"/>
  </sheetPr>
  <dimension ref="A1:O33"/>
  <sheetViews>
    <sheetView showGridLines="0" view="pageLayout" zoomScaleNormal="110" workbookViewId="0">
      <selection activeCell="D5" sqref="D5"/>
    </sheetView>
  </sheetViews>
  <sheetFormatPr defaultRowHeight="14.45"/>
  <cols>
    <col min="1" max="1" width="5.5703125" customWidth="1"/>
    <col min="2" max="2" width="14.140625" customWidth="1"/>
    <col min="3" max="3" width="29.7109375" customWidth="1"/>
    <col min="4" max="4" width="29.140625" style="20" customWidth="1"/>
    <col min="5" max="5" width="6.42578125" customWidth="1"/>
    <col min="6" max="6" width="14.7109375" customWidth="1"/>
    <col min="7" max="7" width="15.42578125" customWidth="1"/>
    <col min="8" max="8" width="11.28515625" customWidth="1"/>
    <col min="9" max="9" width="10.28515625" customWidth="1"/>
    <col min="10" max="10" width="10" customWidth="1"/>
    <col min="11" max="11" width="11.28515625" customWidth="1"/>
    <col min="12" max="13" width="12.7109375" customWidth="1"/>
    <col min="14" max="15" width="13.28515625" customWidth="1"/>
    <col min="16" max="16" width="25.42578125" customWidth="1"/>
  </cols>
  <sheetData>
    <row r="1" spans="1:15" ht="14.65" customHeight="1">
      <c r="A1" s="17"/>
    </row>
    <row r="2" spans="1:15" ht="68.849999999999994" customHeight="1">
      <c r="A2" s="155" t="s">
        <v>389</v>
      </c>
      <c r="B2" s="155"/>
      <c r="C2" s="155"/>
      <c r="D2" s="155"/>
      <c r="E2" s="155"/>
      <c r="F2" s="155"/>
      <c r="G2" s="155"/>
      <c r="H2" s="155"/>
      <c r="I2" s="155"/>
      <c r="J2" s="155"/>
      <c r="K2" s="155"/>
      <c r="L2" s="155"/>
      <c r="M2" s="155"/>
      <c r="N2" s="155"/>
      <c r="O2" s="155"/>
    </row>
    <row r="3" spans="1:15" ht="14.65" customHeight="1">
      <c r="F3" s="19"/>
      <c r="G3" s="19"/>
      <c r="H3" s="19"/>
    </row>
    <row r="4" spans="1:15" ht="14.65" customHeight="1">
      <c r="F4" s="21"/>
      <c r="G4" s="19"/>
      <c r="H4" s="19"/>
    </row>
    <row r="5" spans="1:15" ht="14.65" customHeight="1">
      <c r="A5" s="91"/>
      <c r="B5" s="145" t="s">
        <v>1</v>
      </c>
      <c r="C5" s="145" t="s">
        <v>40</v>
      </c>
      <c r="D5" s="146" t="s">
        <v>41</v>
      </c>
      <c r="E5" s="145" t="s">
        <v>42</v>
      </c>
      <c r="F5" s="145" t="s">
        <v>5</v>
      </c>
      <c r="G5" s="145" t="s">
        <v>6</v>
      </c>
      <c r="H5" s="145" t="s">
        <v>7</v>
      </c>
      <c r="I5" s="145" t="s">
        <v>8</v>
      </c>
      <c r="J5" s="145" t="s">
        <v>9</v>
      </c>
      <c r="K5" s="145" t="s">
        <v>46</v>
      </c>
      <c r="L5" s="145" t="s">
        <v>293</v>
      </c>
      <c r="M5" s="145" t="s">
        <v>294</v>
      </c>
      <c r="N5" s="145" t="s">
        <v>295</v>
      </c>
      <c r="O5" s="145" t="s">
        <v>296</v>
      </c>
    </row>
    <row r="6" spans="1:15" ht="14.65" customHeight="1">
      <c r="A6" s="92"/>
      <c r="B6" s="158" t="s">
        <v>48</v>
      </c>
      <c r="C6" s="158" t="s">
        <v>21</v>
      </c>
      <c r="D6" s="158" t="s">
        <v>49</v>
      </c>
      <c r="E6" s="158" t="s">
        <v>50</v>
      </c>
      <c r="F6" s="156" t="s">
        <v>12</v>
      </c>
      <c r="G6" s="157"/>
      <c r="H6" s="158" t="s">
        <v>297</v>
      </c>
      <c r="I6" s="156" t="s">
        <v>14</v>
      </c>
      <c r="J6" s="157"/>
      <c r="K6" s="158" t="s">
        <v>298</v>
      </c>
      <c r="L6" s="158" t="s">
        <v>299</v>
      </c>
      <c r="M6" s="158" t="s">
        <v>300</v>
      </c>
      <c r="N6" s="158" t="s">
        <v>301</v>
      </c>
      <c r="O6" s="158" t="s">
        <v>302</v>
      </c>
    </row>
    <row r="7" spans="1:15" ht="64.900000000000006" customHeight="1">
      <c r="A7" s="149" t="s">
        <v>47</v>
      </c>
      <c r="B7" s="159"/>
      <c r="C7" s="159"/>
      <c r="D7" s="159"/>
      <c r="E7" s="159"/>
      <c r="F7" s="146" t="s">
        <v>22</v>
      </c>
      <c r="G7" s="146" t="s">
        <v>23</v>
      </c>
      <c r="H7" s="159"/>
      <c r="I7" s="146" t="s">
        <v>24</v>
      </c>
      <c r="J7" s="146" t="s">
        <v>25</v>
      </c>
      <c r="K7" s="159"/>
      <c r="L7" s="159"/>
      <c r="M7" s="160"/>
      <c r="N7" s="159"/>
      <c r="O7" s="159"/>
    </row>
    <row r="8" spans="1:15">
      <c r="A8" s="7">
        <v>1</v>
      </c>
      <c r="B8" s="10" t="s">
        <v>55</v>
      </c>
      <c r="C8" s="36" t="s">
        <v>390</v>
      </c>
      <c r="D8" s="42" t="s">
        <v>56</v>
      </c>
      <c r="E8" s="7" t="s">
        <v>57</v>
      </c>
      <c r="F8" s="11">
        <v>0</v>
      </c>
      <c r="G8" s="11">
        <v>0</v>
      </c>
      <c r="H8" s="11">
        <f>F8+G8</f>
        <v>0</v>
      </c>
      <c r="I8" s="11">
        <v>0.63519000000000003</v>
      </c>
      <c r="J8" s="11">
        <v>0.21346999999999999</v>
      </c>
      <c r="K8" s="11">
        <f>I8+J8</f>
        <v>0.84865999999999997</v>
      </c>
      <c r="L8" s="11">
        <f>J8-G8</f>
        <v>0.21346999999999999</v>
      </c>
      <c r="M8" s="11">
        <f>K8-H8</f>
        <v>0.84865999999999997</v>
      </c>
      <c r="N8" s="12" t="str">
        <f>IF(G8=0,"100.0%",(J8-G8)/G8)</f>
        <v>100.0%</v>
      </c>
      <c r="O8" s="12" t="str">
        <f>IF(H8=0,"100.0%",(K8-H8)/H8)</f>
        <v>100.0%</v>
      </c>
    </row>
    <row r="9" spans="1:15">
      <c r="A9" s="7">
        <v>2</v>
      </c>
      <c r="B9" s="10" t="s">
        <v>55</v>
      </c>
      <c r="C9" s="36" t="s">
        <v>390</v>
      </c>
      <c r="D9" s="42" t="s">
        <v>188</v>
      </c>
      <c r="E9" s="7" t="s">
        <v>189</v>
      </c>
      <c r="F9" s="11">
        <v>-175.96934999999999</v>
      </c>
      <c r="G9" s="11">
        <v>-80.234409999999997</v>
      </c>
      <c r="H9" s="11">
        <f t="shared" ref="H9:H29" si="0">F9+G9</f>
        <v>-256.20375999999999</v>
      </c>
      <c r="I9" s="11">
        <v>-1060.75928</v>
      </c>
      <c r="J9" s="11">
        <v>-2626.5582899999999</v>
      </c>
      <c r="K9" s="11">
        <f t="shared" ref="K9:K29" si="1">I9+J9</f>
        <v>-3687.3175700000002</v>
      </c>
      <c r="L9" s="11">
        <f t="shared" ref="L9:M29" si="2">J9-G9</f>
        <v>-2546.3238799999999</v>
      </c>
      <c r="M9" s="11">
        <f t="shared" si="2"/>
        <v>-3431.1138100000003</v>
      </c>
      <c r="N9" s="12">
        <f>IF(G9=0,"100.0%",(J9-G9)/G9)</f>
        <v>31.73605788339442</v>
      </c>
      <c r="O9" s="12">
        <f>IF(H9=0,"100.0%",(K9-H9)/H9)</f>
        <v>13.392129022618562</v>
      </c>
    </row>
    <row r="10" spans="1:15">
      <c r="A10" s="7">
        <v>3</v>
      </c>
      <c r="B10" s="10" t="s">
        <v>55</v>
      </c>
      <c r="C10" s="36" t="s">
        <v>390</v>
      </c>
      <c r="D10" s="42" t="s">
        <v>391</v>
      </c>
      <c r="E10" s="7" t="s">
        <v>392</v>
      </c>
      <c r="F10" s="11">
        <v>62628.700550000001</v>
      </c>
      <c r="G10" s="11">
        <v>64631.712249999997</v>
      </c>
      <c r="H10" s="11">
        <f t="shared" si="0"/>
        <v>127260.41279999999</v>
      </c>
      <c r="I10" s="11">
        <v>64535.223259999999</v>
      </c>
      <c r="J10" s="11">
        <v>65555.184030000004</v>
      </c>
      <c r="K10" s="11">
        <f t="shared" si="1"/>
        <v>130090.40729</v>
      </c>
      <c r="L10" s="11">
        <f t="shared" si="2"/>
        <v>923.47178000000713</v>
      </c>
      <c r="M10" s="11">
        <f t="shared" si="2"/>
        <v>2829.9944900000119</v>
      </c>
      <c r="N10" s="12">
        <f>IF(G10=0,"100.0%",(J10-G10)/G10)</f>
        <v>1.4288214683651788E-2</v>
      </c>
      <c r="O10" s="12">
        <f t="shared" ref="O10:O29" si="3">IF(H10=0,"100.0%",(K10-H10)/H10)</f>
        <v>2.2237822648332729E-2</v>
      </c>
    </row>
    <row r="11" spans="1:15">
      <c r="A11" s="7">
        <v>4</v>
      </c>
      <c r="B11" s="10" t="s">
        <v>55</v>
      </c>
      <c r="C11" s="36" t="s">
        <v>390</v>
      </c>
      <c r="D11" s="42" t="s">
        <v>393</v>
      </c>
      <c r="E11" s="7" t="s">
        <v>394</v>
      </c>
      <c r="F11" s="11">
        <v>41051.836600000002</v>
      </c>
      <c r="G11" s="11">
        <v>40868.574569999997</v>
      </c>
      <c r="H11" s="11">
        <f t="shared" si="0"/>
        <v>81920.411170000007</v>
      </c>
      <c r="I11" s="11">
        <v>39476.955479999997</v>
      </c>
      <c r="J11" s="11">
        <v>61626.364690000002</v>
      </c>
      <c r="K11" s="11">
        <f t="shared" si="1"/>
        <v>101103.32016999999</v>
      </c>
      <c r="L11" s="11">
        <f t="shared" si="2"/>
        <v>20757.790120000005</v>
      </c>
      <c r="M11" s="11">
        <f t="shared" si="2"/>
        <v>19182.908999999985</v>
      </c>
      <c r="N11" s="12">
        <f t="shared" ref="N11:N29" si="4">IF(G11=0,"100.0%",(J11-G11)/G11)</f>
        <v>0.50791568676920473</v>
      </c>
      <c r="O11" s="12">
        <f t="shared" si="3"/>
        <v>0.23416519431514937</v>
      </c>
    </row>
    <row r="12" spans="1:15">
      <c r="A12" s="7">
        <v>5</v>
      </c>
      <c r="B12" s="10" t="s">
        <v>55</v>
      </c>
      <c r="C12" s="36" t="s">
        <v>390</v>
      </c>
      <c r="D12" s="42" t="s">
        <v>206</v>
      </c>
      <c r="E12" s="7" t="s">
        <v>207</v>
      </c>
      <c r="F12" s="11">
        <v>896.74390000000005</v>
      </c>
      <c r="G12" s="11">
        <v>923.62338999999997</v>
      </c>
      <c r="H12" s="11">
        <f t="shared" si="0"/>
        <v>1820.3672900000001</v>
      </c>
      <c r="I12" s="11">
        <v>679.91106000000002</v>
      </c>
      <c r="J12" s="11">
        <v>650.66864999999996</v>
      </c>
      <c r="K12" s="11">
        <f t="shared" si="1"/>
        <v>1330.57971</v>
      </c>
      <c r="L12" s="11">
        <f t="shared" si="2"/>
        <v>-272.95474000000002</v>
      </c>
      <c r="M12" s="11">
        <f t="shared" si="2"/>
        <v>-489.78758000000016</v>
      </c>
      <c r="N12" s="12">
        <f t="shared" si="4"/>
        <v>-0.29552601520842819</v>
      </c>
      <c r="O12" s="12">
        <f t="shared" si="3"/>
        <v>-0.26905975661647935</v>
      </c>
    </row>
    <row r="13" spans="1:15">
      <c r="A13" s="7">
        <v>6</v>
      </c>
      <c r="B13" s="10" t="s">
        <v>55</v>
      </c>
      <c r="C13" s="36" t="s">
        <v>390</v>
      </c>
      <c r="D13" s="42" t="s">
        <v>395</v>
      </c>
      <c r="E13" s="7" t="s">
        <v>396</v>
      </c>
      <c r="F13" s="11">
        <v>48080.113550000002</v>
      </c>
      <c r="G13" s="11">
        <v>49265.203909999997</v>
      </c>
      <c r="H13" s="11">
        <f t="shared" si="0"/>
        <v>97345.317459999991</v>
      </c>
      <c r="I13" s="11">
        <v>60885.58</v>
      </c>
      <c r="J13" s="11">
        <v>75298.35802</v>
      </c>
      <c r="K13" s="11">
        <f t="shared" si="1"/>
        <v>136183.93802</v>
      </c>
      <c r="L13" s="11">
        <f t="shared" si="2"/>
        <v>26033.154110000003</v>
      </c>
      <c r="M13" s="11">
        <f t="shared" si="2"/>
        <v>38838.62056000001</v>
      </c>
      <c r="N13" s="12">
        <f t="shared" si="4"/>
        <v>0.52842883097690208</v>
      </c>
      <c r="O13" s="12">
        <f t="shared" si="3"/>
        <v>0.39897779958403368</v>
      </c>
    </row>
    <row r="14" spans="1:15">
      <c r="A14" s="7">
        <v>7</v>
      </c>
      <c r="B14" s="10" t="s">
        <v>55</v>
      </c>
      <c r="C14" s="36" t="s">
        <v>390</v>
      </c>
      <c r="D14" s="42" t="s">
        <v>397</v>
      </c>
      <c r="E14" s="7" t="s">
        <v>398</v>
      </c>
      <c r="F14" s="11">
        <v>0</v>
      </c>
      <c r="G14" s="11">
        <v>0</v>
      </c>
      <c r="H14" s="11">
        <f t="shared" si="0"/>
        <v>0</v>
      </c>
      <c r="I14" s="11">
        <v>85.714460000000003</v>
      </c>
      <c r="J14" s="11">
        <v>170.33768000000001</v>
      </c>
      <c r="K14" s="11">
        <f t="shared" si="1"/>
        <v>256.05214000000001</v>
      </c>
      <c r="L14" s="11">
        <f t="shared" si="2"/>
        <v>170.33768000000001</v>
      </c>
      <c r="M14" s="11">
        <f t="shared" si="2"/>
        <v>256.05214000000001</v>
      </c>
      <c r="N14" s="12" t="str">
        <f t="shared" si="4"/>
        <v>100.0%</v>
      </c>
      <c r="O14" s="12" t="str">
        <f t="shared" si="3"/>
        <v>100.0%</v>
      </c>
    </row>
    <row r="15" spans="1:15">
      <c r="A15" s="7">
        <v>8</v>
      </c>
      <c r="B15" s="10" t="s">
        <v>55</v>
      </c>
      <c r="C15" s="36" t="s">
        <v>390</v>
      </c>
      <c r="D15" s="42" t="s">
        <v>399</v>
      </c>
      <c r="E15" s="7" t="s">
        <v>400</v>
      </c>
      <c r="F15" s="11">
        <v>736.86982999999998</v>
      </c>
      <c r="G15" s="11">
        <v>760.57458999999994</v>
      </c>
      <c r="H15" s="11">
        <f t="shared" si="0"/>
        <v>1497.4444199999998</v>
      </c>
      <c r="I15" s="11">
        <v>317.43106999999998</v>
      </c>
      <c r="J15" s="11">
        <v>403.42854</v>
      </c>
      <c r="K15" s="11">
        <f t="shared" si="1"/>
        <v>720.85960999999998</v>
      </c>
      <c r="L15" s="11">
        <f t="shared" si="2"/>
        <v>-357.14604999999995</v>
      </c>
      <c r="M15" s="11">
        <f t="shared" si="2"/>
        <v>-776.58480999999983</v>
      </c>
      <c r="N15" s="12">
        <f t="shared" si="4"/>
        <v>-0.46957399668058852</v>
      </c>
      <c r="O15" s="12">
        <f t="shared" si="3"/>
        <v>-0.51860676738840161</v>
      </c>
    </row>
    <row r="16" spans="1:15">
      <c r="A16" s="7">
        <v>9</v>
      </c>
      <c r="B16" s="10" t="s">
        <v>55</v>
      </c>
      <c r="C16" s="36" t="s">
        <v>390</v>
      </c>
      <c r="D16" s="42" t="s">
        <v>82</v>
      </c>
      <c r="E16" s="7" t="s">
        <v>83</v>
      </c>
      <c r="F16" s="11">
        <v>11230.91733</v>
      </c>
      <c r="G16" s="11">
        <v>11455.663039999999</v>
      </c>
      <c r="H16" s="11">
        <f t="shared" si="0"/>
        <v>22686.58037</v>
      </c>
      <c r="I16" s="11">
        <v>8527.5416800000003</v>
      </c>
      <c r="J16" s="11">
        <v>7737.0723200000002</v>
      </c>
      <c r="K16" s="11">
        <f t="shared" si="1"/>
        <v>16264.614000000001</v>
      </c>
      <c r="L16" s="11">
        <f t="shared" si="2"/>
        <v>-3718.5907199999992</v>
      </c>
      <c r="M16" s="11">
        <f t="shared" si="2"/>
        <v>-6421.9663699999983</v>
      </c>
      <c r="N16" s="12">
        <f t="shared" si="4"/>
        <v>-0.32460720143528238</v>
      </c>
      <c r="O16" s="12">
        <f t="shared" si="3"/>
        <v>-0.2830733528483737</v>
      </c>
    </row>
    <row r="17" spans="1:15">
      <c r="A17" s="7">
        <v>10</v>
      </c>
      <c r="B17" s="10" t="s">
        <v>55</v>
      </c>
      <c r="C17" s="36" t="s">
        <v>390</v>
      </c>
      <c r="D17" s="42" t="s">
        <v>86</v>
      </c>
      <c r="E17" s="7" t="s">
        <v>87</v>
      </c>
      <c r="F17" s="11">
        <v>6690.74442</v>
      </c>
      <c r="G17" s="11">
        <v>6900.7235700000001</v>
      </c>
      <c r="H17" s="11">
        <f t="shared" si="0"/>
        <v>13591.467990000001</v>
      </c>
      <c r="I17" s="11">
        <v>4685.4991799999998</v>
      </c>
      <c r="J17" s="11">
        <v>4411.3688199999997</v>
      </c>
      <c r="K17" s="11">
        <f t="shared" si="1"/>
        <v>9096.8679999999986</v>
      </c>
      <c r="L17" s="11">
        <f t="shared" si="2"/>
        <v>-2489.3547500000004</v>
      </c>
      <c r="M17" s="11">
        <f t="shared" si="2"/>
        <v>-4494.5999900000024</v>
      </c>
      <c r="N17" s="12">
        <f t="shared" si="4"/>
        <v>-0.36073822183258392</v>
      </c>
      <c r="O17" s="12">
        <f t="shared" si="3"/>
        <v>-0.33069275469779497</v>
      </c>
    </row>
    <row r="18" spans="1:15">
      <c r="A18" s="7">
        <v>11</v>
      </c>
      <c r="B18" s="10" t="s">
        <v>55</v>
      </c>
      <c r="C18" s="36" t="s">
        <v>390</v>
      </c>
      <c r="D18" s="42" t="s">
        <v>224</v>
      </c>
      <c r="E18" s="7" t="s">
        <v>225</v>
      </c>
      <c r="F18" s="11">
        <v>35501.446250000001</v>
      </c>
      <c r="G18" s="11">
        <v>36006.327239999999</v>
      </c>
      <c r="H18" s="11">
        <f t="shared" si="0"/>
        <v>71507.773489999992</v>
      </c>
      <c r="I18" s="11">
        <v>35491.89387</v>
      </c>
      <c r="J18" s="11">
        <v>32993.842429999997</v>
      </c>
      <c r="K18" s="11">
        <f t="shared" si="1"/>
        <v>68485.73629999999</v>
      </c>
      <c r="L18" s="11">
        <f t="shared" si="2"/>
        <v>-3012.4848100000017</v>
      </c>
      <c r="M18" s="11">
        <f t="shared" si="2"/>
        <v>-3022.0371900000027</v>
      </c>
      <c r="N18" s="12">
        <f t="shared" si="4"/>
        <v>-8.3665428854220514E-2</v>
      </c>
      <c r="O18" s="12">
        <f t="shared" si="3"/>
        <v>-4.2261659712039837E-2</v>
      </c>
    </row>
    <row r="19" spans="1:15">
      <c r="A19" s="7">
        <v>12</v>
      </c>
      <c r="B19" s="10" t="s">
        <v>55</v>
      </c>
      <c r="C19" s="36" t="s">
        <v>390</v>
      </c>
      <c r="D19" s="42" t="s">
        <v>226</v>
      </c>
      <c r="E19" s="7" t="s">
        <v>227</v>
      </c>
      <c r="F19" s="11">
        <v>49274.067519999997</v>
      </c>
      <c r="G19" s="11">
        <v>50762.817179999998</v>
      </c>
      <c r="H19" s="11">
        <f t="shared" si="0"/>
        <v>100036.8847</v>
      </c>
      <c r="I19" s="11">
        <v>61574.205199999997</v>
      </c>
      <c r="J19" s="11">
        <v>46534.484600000003</v>
      </c>
      <c r="K19" s="11">
        <f t="shared" si="1"/>
        <v>108108.68979999999</v>
      </c>
      <c r="L19" s="11">
        <f t="shared" si="2"/>
        <v>-4228.3325799999948</v>
      </c>
      <c r="M19" s="11">
        <f t="shared" si="2"/>
        <v>8071.8050999999978</v>
      </c>
      <c r="N19" s="12">
        <f t="shared" si="4"/>
        <v>-8.3295861319255385E-2</v>
      </c>
      <c r="O19" s="12">
        <f t="shared" si="3"/>
        <v>8.0688289366532009E-2</v>
      </c>
    </row>
    <row r="20" spans="1:15">
      <c r="A20" s="7">
        <v>13</v>
      </c>
      <c r="B20" s="10" t="s">
        <v>55</v>
      </c>
      <c r="C20" s="36" t="s">
        <v>390</v>
      </c>
      <c r="D20" s="42" t="s">
        <v>401</v>
      </c>
      <c r="E20" s="7" t="s">
        <v>402</v>
      </c>
      <c r="F20" s="11">
        <v>14834.10032</v>
      </c>
      <c r="G20" s="11">
        <v>15221.263349999999</v>
      </c>
      <c r="H20" s="11">
        <f t="shared" si="0"/>
        <v>30055.363669999999</v>
      </c>
      <c r="I20" s="11">
        <v>22518.891149999999</v>
      </c>
      <c r="J20" s="11">
        <v>25582.709879999999</v>
      </c>
      <c r="K20" s="11">
        <f t="shared" si="1"/>
        <v>48101.601029999998</v>
      </c>
      <c r="L20" s="11">
        <f t="shared" si="2"/>
        <v>10361.446529999999</v>
      </c>
      <c r="M20" s="11">
        <f t="shared" si="2"/>
        <v>18046.237359999999</v>
      </c>
      <c r="N20" s="12">
        <f t="shared" si="4"/>
        <v>0.68072184888647891</v>
      </c>
      <c r="O20" s="12">
        <f t="shared" si="3"/>
        <v>0.6004331725326284</v>
      </c>
    </row>
    <row r="21" spans="1:15">
      <c r="A21" s="7">
        <v>14</v>
      </c>
      <c r="B21" s="10" t="s">
        <v>55</v>
      </c>
      <c r="C21" s="36" t="s">
        <v>390</v>
      </c>
      <c r="D21" s="42" t="s">
        <v>228</v>
      </c>
      <c r="E21" s="7" t="s">
        <v>229</v>
      </c>
      <c r="F21" s="11">
        <v>12739.39561</v>
      </c>
      <c r="G21" s="11">
        <v>13078.721960000001</v>
      </c>
      <c r="H21" s="11">
        <f t="shared" si="0"/>
        <v>25818.117570000002</v>
      </c>
      <c r="I21" s="11">
        <v>7776.5316700000003</v>
      </c>
      <c r="J21" s="11">
        <v>7831.5604800000001</v>
      </c>
      <c r="K21" s="11">
        <f t="shared" si="1"/>
        <v>15608.09215</v>
      </c>
      <c r="L21" s="11">
        <f t="shared" si="2"/>
        <v>-5247.1614800000007</v>
      </c>
      <c r="M21" s="11">
        <f t="shared" si="2"/>
        <v>-10210.025420000002</v>
      </c>
      <c r="N21" s="12">
        <f t="shared" si="4"/>
        <v>-0.4011983354373565</v>
      </c>
      <c r="O21" s="12">
        <f t="shared" si="3"/>
        <v>-0.39545971515226935</v>
      </c>
    </row>
    <row r="22" spans="1:15">
      <c r="A22" s="7">
        <v>15</v>
      </c>
      <c r="B22" s="10" t="s">
        <v>55</v>
      </c>
      <c r="C22" s="36" t="s">
        <v>390</v>
      </c>
      <c r="D22" s="42" t="s">
        <v>403</v>
      </c>
      <c r="E22" s="7" t="s">
        <v>404</v>
      </c>
      <c r="F22" s="11">
        <v>17757.806140000001</v>
      </c>
      <c r="G22" s="11">
        <v>18270.719260000002</v>
      </c>
      <c r="H22" s="11">
        <f t="shared" si="0"/>
        <v>36028.525399999999</v>
      </c>
      <c r="I22" s="11">
        <v>15260.32137</v>
      </c>
      <c r="J22" s="11">
        <v>15164.27737</v>
      </c>
      <c r="K22" s="11">
        <f t="shared" si="1"/>
        <v>30424.598740000001</v>
      </c>
      <c r="L22" s="11">
        <f t="shared" si="2"/>
        <v>-3106.4418900000019</v>
      </c>
      <c r="M22" s="11">
        <f t="shared" si="2"/>
        <v>-5603.9266599999974</v>
      </c>
      <c r="N22" s="12">
        <f t="shared" si="4"/>
        <v>-0.17002296657258154</v>
      </c>
      <c r="O22" s="12">
        <f t="shared" si="3"/>
        <v>-0.15554138277332877</v>
      </c>
    </row>
    <row r="23" spans="1:15">
      <c r="A23" s="7">
        <v>16</v>
      </c>
      <c r="B23" s="10" t="s">
        <v>55</v>
      </c>
      <c r="C23" s="36" t="s">
        <v>390</v>
      </c>
      <c r="D23" s="42" t="s">
        <v>90</v>
      </c>
      <c r="E23" s="7" t="s">
        <v>91</v>
      </c>
      <c r="F23" s="11">
        <v>19323.185750000001</v>
      </c>
      <c r="G23" s="11">
        <v>19702.054599999999</v>
      </c>
      <c r="H23" s="11">
        <f t="shared" si="0"/>
        <v>39025.24035</v>
      </c>
      <c r="I23" s="11">
        <v>10527.504999999999</v>
      </c>
      <c r="J23" s="11">
        <v>7128.3755799999999</v>
      </c>
      <c r="K23" s="11">
        <f t="shared" si="1"/>
        <v>17655.880579999997</v>
      </c>
      <c r="L23" s="11">
        <f t="shared" si="2"/>
        <v>-12573.67902</v>
      </c>
      <c r="M23" s="11">
        <f t="shared" si="2"/>
        <v>-21369.359770000003</v>
      </c>
      <c r="N23" s="12">
        <f t="shared" si="4"/>
        <v>-0.63819125848935576</v>
      </c>
      <c r="O23" s="12">
        <f t="shared" si="3"/>
        <v>-0.54757791568604652</v>
      </c>
    </row>
    <row r="24" spans="1:15">
      <c r="A24" s="7">
        <v>17</v>
      </c>
      <c r="B24" s="10" t="s">
        <v>55</v>
      </c>
      <c r="C24" s="36" t="s">
        <v>390</v>
      </c>
      <c r="D24" s="42" t="s">
        <v>405</v>
      </c>
      <c r="E24" s="7" t="s">
        <v>406</v>
      </c>
      <c r="F24" s="11">
        <v>0</v>
      </c>
      <c r="G24" s="11">
        <v>0</v>
      </c>
      <c r="H24" s="11">
        <f t="shared" si="0"/>
        <v>0</v>
      </c>
      <c r="I24" s="11">
        <v>4070.0819999999999</v>
      </c>
      <c r="J24" s="11">
        <v>4284.1220199999998</v>
      </c>
      <c r="K24" s="11">
        <f t="shared" si="1"/>
        <v>8354.2040199999992</v>
      </c>
      <c r="L24" s="11">
        <f t="shared" si="2"/>
        <v>4284.1220199999998</v>
      </c>
      <c r="M24" s="11">
        <f t="shared" si="2"/>
        <v>8354.2040199999992</v>
      </c>
      <c r="N24" s="12" t="str">
        <f t="shared" si="4"/>
        <v>100.0%</v>
      </c>
      <c r="O24" s="12" t="str">
        <f t="shared" si="3"/>
        <v>100.0%</v>
      </c>
    </row>
    <row r="25" spans="1:15">
      <c r="A25" s="7">
        <v>18</v>
      </c>
      <c r="B25" s="10" t="s">
        <v>55</v>
      </c>
      <c r="C25" s="36" t="s">
        <v>390</v>
      </c>
      <c r="D25" s="42" t="s">
        <v>407</v>
      </c>
      <c r="E25" s="7" t="s">
        <v>408</v>
      </c>
      <c r="F25" s="11">
        <v>0</v>
      </c>
      <c r="G25" s="11">
        <v>0</v>
      </c>
      <c r="H25" s="11">
        <f t="shared" si="0"/>
        <v>0</v>
      </c>
      <c r="I25" s="11">
        <v>2232.9528700000001</v>
      </c>
      <c r="J25" s="11">
        <v>1963.80384</v>
      </c>
      <c r="K25" s="11">
        <f t="shared" si="1"/>
        <v>4196.7567099999997</v>
      </c>
      <c r="L25" s="11">
        <f t="shared" si="2"/>
        <v>1963.80384</v>
      </c>
      <c r="M25" s="11">
        <f t="shared" si="2"/>
        <v>4196.7567099999997</v>
      </c>
      <c r="N25" s="12" t="str">
        <f t="shared" si="4"/>
        <v>100.0%</v>
      </c>
      <c r="O25" s="12" t="str">
        <f t="shared" si="3"/>
        <v>100.0%</v>
      </c>
    </row>
    <row r="26" spans="1:15">
      <c r="A26" s="7">
        <v>19</v>
      </c>
      <c r="B26" s="10" t="s">
        <v>55</v>
      </c>
      <c r="C26" s="36" t="s">
        <v>390</v>
      </c>
      <c r="D26" s="42" t="s">
        <v>409</v>
      </c>
      <c r="E26" s="7" t="s">
        <v>410</v>
      </c>
      <c r="F26" s="11">
        <v>14283.199119999999</v>
      </c>
      <c r="G26" s="11">
        <v>14615.2898</v>
      </c>
      <c r="H26" s="11">
        <f t="shared" si="0"/>
        <v>28898.48892</v>
      </c>
      <c r="I26" s="11">
        <v>5362.5709900000002</v>
      </c>
      <c r="J26" s="11">
        <v>4900.1850599999998</v>
      </c>
      <c r="K26" s="11">
        <f t="shared" si="1"/>
        <v>10262.75605</v>
      </c>
      <c r="L26" s="11">
        <f t="shared" si="2"/>
        <v>-9715.1047400000007</v>
      </c>
      <c r="M26" s="11">
        <f t="shared" si="2"/>
        <v>-18635.73287</v>
      </c>
      <c r="N26" s="12">
        <f t="shared" si="4"/>
        <v>-0.66472200503338641</v>
      </c>
      <c r="O26" s="12">
        <f t="shared" si="3"/>
        <v>-0.64486876533889026</v>
      </c>
    </row>
    <row r="27" spans="1:15">
      <c r="A27" s="7">
        <v>20</v>
      </c>
      <c r="B27" s="10" t="s">
        <v>55</v>
      </c>
      <c r="C27" s="36" t="s">
        <v>390</v>
      </c>
      <c r="D27" s="42" t="s">
        <v>94</v>
      </c>
      <c r="E27" s="7" t="s">
        <v>95</v>
      </c>
      <c r="F27" s="11">
        <v>11489.750819999999</v>
      </c>
      <c r="G27" s="11">
        <v>11839.53709</v>
      </c>
      <c r="H27" s="11">
        <f t="shared" si="0"/>
        <v>23329.287909999999</v>
      </c>
      <c r="I27" s="11">
        <v>4773.1720500000001</v>
      </c>
      <c r="J27" s="11">
        <v>12153.91403</v>
      </c>
      <c r="K27" s="11">
        <f t="shared" si="1"/>
        <v>16927.086080000001</v>
      </c>
      <c r="L27" s="11">
        <f t="shared" si="2"/>
        <v>314.3769400000001</v>
      </c>
      <c r="M27" s="11">
        <f t="shared" si="2"/>
        <v>-6402.2018299999982</v>
      </c>
      <c r="N27" s="12">
        <f t="shared" si="4"/>
        <v>2.6553144570621055E-2</v>
      </c>
      <c r="O27" s="12">
        <f t="shared" si="3"/>
        <v>-0.27442765740208136</v>
      </c>
    </row>
    <row r="28" spans="1:15">
      <c r="A28" s="7">
        <v>21</v>
      </c>
      <c r="B28" s="10" t="s">
        <v>55</v>
      </c>
      <c r="C28" s="36" t="s">
        <v>390</v>
      </c>
      <c r="D28" s="42" t="s">
        <v>96</v>
      </c>
      <c r="E28" s="7" t="s">
        <v>97</v>
      </c>
      <c r="F28" s="11">
        <v>0</v>
      </c>
      <c r="G28" s="11">
        <v>0</v>
      </c>
      <c r="H28" s="11">
        <f t="shared" si="0"/>
        <v>0</v>
      </c>
      <c r="I28" s="11">
        <v>221.35638</v>
      </c>
      <c r="J28" s="11">
        <v>393.47386</v>
      </c>
      <c r="K28" s="11">
        <f t="shared" si="1"/>
        <v>614.83024</v>
      </c>
      <c r="L28" s="11">
        <f t="shared" si="2"/>
        <v>393.47386</v>
      </c>
      <c r="M28" s="11">
        <f t="shared" si="2"/>
        <v>614.83024</v>
      </c>
      <c r="N28" s="12" t="str">
        <f t="shared" si="4"/>
        <v>100.0%</v>
      </c>
      <c r="O28" s="12" t="str">
        <f t="shared" si="3"/>
        <v>100.0%</v>
      </c>
    </row>
    <row r="29" spans="1:15" s="40" customFormat="1" ht="16.149999999999999" customHeight="1">
      <c r="A29" s="145">
        <v>22</v>
      </c>
      <c r="B29" s="13" t="s">
        <v>55</v>
      </c>
      <c r="C29" s="30" t="s">
        <v>390</v>
      </c>
      <c r="D29" s="30" t="s">
        <v>98</v>
      </c>
      <c r="E29" s="145"/>
      <c r="F29" s="39">
        <f>SUM(F8:F28)</f>
        <v>346342.90836000006</v>
      </c>
      <c r="G29" s="39">
        <f>SUM(G8:G28)</f>
        <v>354222.57139</v>
      </c>
      <c r="H29" s="14">
        <f t="shared" si="0"/>
        <v>700565.47975000006</v>
      </c>
      <c r="I29" s="39">
        <f>SUM(I8:I28)</f>
        <v>347943.21464999998</v>
      </c>
      <c r="J29" s="39">
        <f>SUM(J8:J28)</f>
        <v>372157.18708</v>
      </c>
      <c r="K29" s="14">
        <f t="shared" si="1"/>
        <v>720100.40173000004</v>
      </c>
      <c r="L29" s="14">
        <f t="shared" si="2"/>
        <v>17934.615690000006</v>
      </c>
      <c r="M29" s="14">
        <f t="shared" si="2"/>
        <v>19534.921979999985</v>
      </c>
      <c r="N29" s="15">
        <f t="shared" si="4"/>
        <v>5.0630922867571718E-2</v>
      </c>
      <c r="O29" s="15">
        <f t="shared" si="3"/>
        <v>2.7884505509707828E-2</v>
      </c>
    </row>
    <row r="30" spans="1:15" ht="16.149999999999999" customHeight="1">
      <c r="A30" s="175"/>
      <c r="B30" s="175"/>
      <c r="C30" s="175"/>
      <c r="D30" s="175"/>
      <c r="E30" s="175"/>
      <c r="F30" s="175"/>
      <c r="G30" s="175"/>
      <c r="H30" s="175"/>
      <c r="I30" s="175"/>
      <c r="J30" s="175"/>
      <c r="K30" s="175"/>
      <c r="L30" s="175"/>
      <c r="M30" s="175"/>
      <c r="N30" s="175"/>
    </row>
    <row r="32" spans="1:15">
      <c r="B32" t="s">
        <v>308</v>
      </c>
    </row>
    <row r="33" spans="3:3">
      <c r="C33" t="s">
        <v>308</v>
      </c>
    </row>
  </sheetData>
  <mergeCells count="14">
    <mergeCell ref="M6:M7"/>
    <mergeCell ref="N6:N7"/>
    <mergeCell ref="O6:O7"/>
    <mergeCell ref="A30:N30"/>
    <mergeCell ref="A2:O2"/>
    <mergeCell ref="B6:B7"/>
    <mergeCell ref="C6:C7"/>
    <mergeCell ref="D6:D7"/>
    <mergeCell ref="E6:E7"/>
    <mergeCell ref="F6:G6"/>
    <mergeCell ref="H6:H7"/>
    <mergeCell ref="I6:J6"/>
    <mergeCell ref="K6:K7"/>
    <mergeCell ref="L6:L7"/>
  </mergeCells>
  <pageMargins left="0.35" right="0.2" top="1" bottom="1" header="0.3" footer="0.3"/>
  <pageSetup paperSize="5" scale="82" fitToHeight="0" orientation="landscape" r:id="rId1"/>
  <headerFooter>
    <oddHeader>&amp;L&amp;"Arial,Regular"&amp;10RSARDiscovery2024_DR_ED_006-Q002Atch01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F4756-8910-4DD5-AFF0-D71FBB36C00F}">
  <sheetPr>
    <pageSetUpPr fitToPage="1"/>
  </sheetPr>
  <dimension ref="A1:O16"/>
  <sheetViews>
    <sheetView showGridLines="0" view="pageLayout" zoomScaleNormal="110" workbookViewId="0">
      <selection activeCell="D6" sqref="D6:D7"/>
    </sheetView>
  </sheetViews>
  <sheetFormatPr defaultRowHeight="14.45"/>
  <cols>
    <col min="1" max="1" width="6" customWidth="1"/>
    <col min="2" max="2" width="11" customWidth="1"/>
    <col min="3" max="3" width="30.28515625" customWidth="1"/>
    <col min="4" max="4" width="28.85546875" customWidth="1"/>
    <col min="5" max="5" width="7.28515625" customWidth="1"/>
    <col min="6" max="6" width="18.7109375" customWidth="1"/>
    <col min="7" max="7" width="15.28515625" customWidth="1"/>
    <col min="8" max="8" width="13.7109375" customWidth="1"/>
    <col min="9" max="9" width="12.28515625" customWidth="1"/>
    <col min="10" max="10" width="11.85546875" customWidth="1"/>
    <col min="11" max="11" width="10.5703125" customWidth="1"/>
    <col min="12" max="12" width="12.85546875" customWidth="1"/>
    <col min="13" max="13" width="11" customWidth="1"/>
  </cols>
  <sheetData>
    <row r="1" spans="1:15" ht="14.65" customHeight="1">
      <c r="A1" s="17"/>
    </row>
    <row r="2" spans="1:15" ht="68.849999999999994" customHeight="1">
      <c r="A2" s="155" t="s">
        <v>411</v>
      </c>
      <c r="B2" s="155"/>
      <c r="C2" s="155"/>
      <c r="D2" s="155"/>
      <c r="E2" s="155"/>
      <c r="F2" s="155"/>
      <c r="G2" s="155"/>
      <c r="H2" s="155"/>
      <c r="I2" s="155"/>
      <c r="J2" s="155"/>
      <c r="K2" s="155"/>
      <c r="L2" s="155"/>
      <c r="M2" s="155"/>
      <c r="N2" s="155"/>
      <c r="O2" s="155"/>
    </row>
    <row r="3" spans="1:15" ht="14.65" customHeight="1">
      <c r="F3" s="40"/>
    </row>
    <row r="4" spans="1:15" ht="14.65" customHeight="1">
      <c r="F4" s="41"/>
    </row>
    <row r="5" spans="1:15" ht="14.65" customHeight="1">
      <c r="A5" s="165" t="s">
        <v>47</v>
      </c>
      <c r="B5" s="145" t="s">
        <v>1</v>
      </c>
      <c r="C5" s="145" t="s">
        <v>40</v>
      </c>
      <c r="D5" s="146" t="s">
        <v>41</v>
      </c>
      <c r="E5" s="145" t="s">
        <v>42</v>
      </c>
      <c r="F5" s="145" t="s">
        <v>5</v>
      </c>
      <c r="G5" s="145" t="s">
        <v>6</v>
      </c>
      <c r="H5" s="145" t="s">
        <v>7</v>
      </c>
      <c r="I5" s="145" t="s">
        <v>8</v>
      </c>
      <c r="J5" s="145" t="s">
        <v>9</v>
      </c>
      <c r="K5" s="145" t="s">
        <v>46</v>
      </c>
      <c r="L5" s="145" t="s">
        <v>293</v>
      </c>
      <c r="M5" s="145" t="s">
        <v>294</v>
      </c>
      <c r="N5" s="145" t="s">
        <v>295</v>
      </c>
      <c r="O5" s="145" t="s">
        <v>296</v>
      </c>
    </row>
    <row r="6" spans="1:15" ht="14.65" customHeight="1">
      <c r="A6" s="165"/>
      <c r="B6" s="165" t="s">
        <v>48</v>
      </c>
      <c r="C6" s="165" t="s">
        <v>21</v>
      </c>
      <c r="D6" s="165" t="s">
        <v>49</v>
      </c>
      <c r="E6" s="165" t="s">
        <v>50</v>
      </c>
      <c r="F6" s="164" t="s">
        <v>12</v>
      </c>
      <c r="G6" s="164"/>
      <c r="H6" s="165" t="s">
        <v>297</v>
      </c>
      <c r="I6" s="164" t="s">
        <v>14</v>
      </c>
      <c r="J6" s="164"/>
      <c r="K6" s="165" t="s">
        <v>298</v>
      </c>
      <c r="L6" s="165" t="s">
        <v>299</v>
      </c>
      <c r="M6" s="165" t="s">
        <v>300</v>
      </c>
      <c r="N6" s="165" t="s">
        <v>301</v>
      </c>
      <c r="O6" s="165" t="s">
        <v>302</v>
      </c>
    </row>
    <row r="7" spans="1:15" ht="82.15" customHeight="1">
      <c r="A7" s="165"/>
      <c r="B7" s="165"/>
      <c r="C7" s="165"/>
      <c r="D7" s="165"/>
      <c r="E7" s="165"/>
      <c r="F7" s="146" t="s">
        <v>22</v>
      </c>
      <c r="G7" s="146" t="s">
        <v>23</v>
      </c>
      <c r="H7" s="165"/>
      <c r="I7" s="146" t="s">
        <v>24</v>
      </c>
      <c r="J7" s="146" t="s">
        <v>25</v>
      </c>
      <c r="K7" s="165"/>
      <c r="L7" s="165"/>
      <c r="M7" s="164"/>
      <c r="N7" s="165"/>
      <c r="O7" s="165"/>
    </row>
    <row r="8" spans="1:15">
      <c r="A8" s="7">
        <v>1</v>
      </c>
      <c r="B8" s="42" t="s">
        <v>100</v>
      </c>
      <c r="C8" s="36" t="s">
        <v>390</v>
      </c>
      <c r="D8" s="36" t="s">
        <v>412</v>
      </c>
      <c r="E8" s="7" t="s">
        <v>413</v>
      </c>
      <c r="F8" s="11">
        <v>0</v>
      </c>
      <c r="G8" s="11">
        <v>0</v>
      </c>
      <c r="H8" s="11">
        <f>F8+G8</f>
        <v>0</v>
      </c>
      <c r="I8" s="11">
        <v>98.502080000000007</v>
      </c>
      <c r="J8" s="11">
        <v>0.56533</v>
      </c>
      <c r="K8" s="11">
        <f>I8+J8</f>
        <v>99.06741000000001</v>
      </c>
      <c r="L8" s="11">
        <f>J8-G8</f>
        <v>0.56533</v>
      </c>
      <c r="M8" s="11">
        <f>K8-H8</f>
        <v>99.06741000000001</v>
      </c>
      <c r="N8" s="12" t="str">
        <f>IF(G8=0,"100.0%",(J8-G8)/G8)</f>
        <v>100.0%</v>
      </c>
      <c r="O8" s="12" t="str">
        <f>IF(H8=0,"100.0%",(K8-H8)/H8)</f>
        <v>100.0%</v>
      </c>
    </row>
    <row r="9" spans="1:15">
      <c r="A9" s="7">
        <v>2</v>
      </c>
      <c r="B9" s="42" t="s">
        <v>100</v>
      </c>
      <c r="C9" s="36" t="s">
        <v>390</v>
      </c>
      <c r="D9" s="36" t="s">
        <v>101</v>
      </c>
      <c r="E9" s="7" t="s">
        <v>102</v>
      </c>
      <c r="F9" s="11">
        <v>110.2381</v>
      </c>
      <c r="G9" s="11">
        <v>114.6623</v>
      </c>
      <c r="H9" s="11">
        <f t="shared" ref="H9:H16" si="0">F9+G9</f>
        <v>224.90039999999999</v>
      </c>
      <c r="I9" s="11">
        <v>71.686220000000006</v>
      </c>
      <c r="J9" s="11">
        <v>18.178540000000002</v>
      </c>
      <c r="K9" s="11">
        <f t="shared" ref="K9:K16" si="1">I9+J9</f>
        <v>89.864760000000004</v>
      </c>
      <c r="L9" s="11">
        <f t="shared" ref="L9:M16" si="2">J9-G9</f>
        <v>-96.483760000000004</v>
      </c>
      <c r="M9" s="11">
        <f t="shared" si="2"/>
        <v>-135.03564</v>
      </c>
      <c r="N9" s="12">
        <f t="shared" ref="N9:O16" si="3">IF(G9=0,"100.0%",(J9-G9)/G9)</f>
        <v>-0.84146018351280238</v>
      </c>
      <c r="O9" s="12">
        <f t="shared" si="3"/>
        <v>-0.60042418777378792</v>
      </c>
    </row>
    <row r="10" spans="1:15">
      <c r="A10" s="7">
        <v>3</v>
      </c>
      <c r="B10" s="42" t="s">
        <v>100</v>
      </c>
      <c r="C10" s="36" t="s">
        <v>390</v>
      </c>
      <c r="D10" s="36" t="s">
        <v>158</v>
      </c>
      <c r="E10" s="7" t="s">
        <v>256</v>
      </c>
      <c r="F10" s="11">
        <v>110.2381</v>
      </c>
      <c r="G10" s="11">
        <v>114.6623</v>
      </c>
      <c r="H10" s="11">
        <f t="shared" si="0"/>
        <v>224.90039999999999</v>
      </c>
      <c r="I10" s="11">
        <v>8542.5895400000009</v>
      </c>
      <c r="J10" s="11">
        <v>7891.0771199999999</v>
      </c>
      <c r="K10" s="11">
        <f t="shared" si="1"/>
        <v>16433.666660000003</v>
      </c>
      <c r="L10" s="11">
        <f t="shared" si="2"/>
        <v>7776.41482</v>
      </c>
      <c r="M10" s="11">
        <f t="shared" si="2"/>
        <v>16208.766260000002</v>
      </c>
      <c r="N10" s="12">
        <f t="shared" si="3"/>
        <v>67.820153790740292</v>
      </c>
      <c r="O10" s="12">
        <f t="shared" si="3"/>
        <v>72.070864524918605</v>
      </c>
    </row>
    <row r="11" spans="1:15">
      <c r="A11" s="7">
        <v>4</v>
      </c>
      <c r="B11" s="42" t="s">
        <v>100</v>
      </c>
      <c r="C11" s="36" t="s">
        <v>390</v>
      </c>
      <c r="D11" s="36" t="s">
        <v>257</v>
      </c>
      <c r="E11" s="7" t="s">
        <v>258</v>
      </c>
      <c r="F11" s="11">
        <v>28992.077229999999</v>
      </c>
      <c r="G11" s="11">
        <v>30279.029060000001</v>
      </c>
      <c r="H11" s="11">
        <f t="shared" si="0"/>
        <v>59271.106289999996</v>
      </c>
      <c r="I11" s="11">
        <v>29176.123380000001</v>
      </c>
      <c r="J11" s="11">
        <v>31533.77895</v>
      </c>
      <c r="K11" s="11">
        <f t="shared" si="1"/>
        <v>60709.902329999997</v>
      </c>
      <c r="L11" s="11">
        <f t="shared" si="2"/>
        <v>1254.7498899999991</v>
      </c>
      <c r="M11" s="11">
        <f t="shared" si="2"/>
        <v>1438.7960400000011</v>
      </c>
      <c r="N11" s="12">
        <f t="shared" si="3"/>
        <v>4.1439568207871695E-2</v>
      </c>
      <c r="O11" s="12">
        <f t="shared" si="3"/>
        <v>2.4274830183872397E-2</v>
      </c>
    </row>
    <row r="12" spans="1:15">
      <c r="A12" s="7">
        <v>5</v>
      </c>
      <c r="B12" s="42" t="s">
        <v>100</v>
      </c>
      <c r="C12" s="36" t="s">
        <v>390</v>
      </c>
      <c r="D12" s="36" t="s">
        <v>414</v>
      </c>
      <c r="E12" s="7" t="s">
        <v>415</v>
      </c>
      <c r="F12" s="11">
        <v>0</v>
      </c>
      <c r="G12" s="11">
        <v>0</v>
      </c>
      <c r="H12" s="11">
        <f t="shared" si="0"/>
        <v>0</v>
      </c>
      <c r="I12" s="11">
        <v>14865.979869999999</v>
      </c>
      <c r="J12" s="11">
        <v>19165.755160000001</v>
      </c>
      <c r="K12" s="11">
        <f t="shared" si="1"/>
        <v>34031.735029999996</v>
      </c>
      <c r="L12" s="11">
        <f t="shared" si="2"/>
        <v>19165.755160000001</v>
      </c>
      <c r="M12" s="11">
        <f t="shared" si="2"/>
        <v>34031.735029999996</v>
      </c>
      <c r="N12" s="12" t="str">
        <f t="shared" si="3"/>
        <v>100.0%</v>
      </c>
      <c r="O12" s="12" t="str">
        <f t="shared" si="3"/>
        <v>100.0%</v>
      </c>
    </row>
    <row r="13" spans="1:15">
      <c r="A13" s="7">
        <v>6</v>
      </c>
      <c r="B13" s="42" t="s">
        <v>100</v>
      </c>
      <c r="C13" s="36" t="s">
        <v>390</v>
      </c>
      <c r="D13" s="36" t="s">
        <v>106</v>
      </c>
      <c r="E13" s="7" t="s">
        <v>107</v>
      </c>
      <c r="F13" s="11">
        <v>30095.000459999999</v>
      </c>
      <c r="G13" s="11">
        <v>31302.808389999998</v>
      </c>
      <c r="H13" s="11">
        <f t="shared" si="0"/>
        <v>61397.808850000001</v>
      </c>
      <c r="I13" s="11">
        <v>58162.981769999999</v>
      </c>
      <c r="J13" s="11">
        <v>69546.177960000001</v>
      </c>
      <c r="K13" s="11">
        <f t="shared" si="1"/>
        <v>127709.15973</v>
      </c>
      <c r="L13" s="11">
        <f t="shared" si="2"/>
        <v>38243.369570000003</v>
      </c>
      <c r="M13" s="11">
        <f t="shared" si="2"/>
        <v>66311.350879999998</v>
      </c>
      <c r="N13" s="12">
        <f t="shared" si="3"/>
        <v>1.2217232745869933</v>
      </c>
      <c r="O13" s="12">
        <f t="shared" si="3"/>
        <v>1.0800279704118463</v>
      </c>
    </row>
    <row r="14" spans="1:15">
      <c r="A14" s="7">
        <v>7</v>
      </c>
      <c r="B14" s="42" t="s">
        <v>100</v>
      </c>
      <c r="C14" s="36" t="s">
        <v>390</v>
      </c>
      <c r="D14" s="36" t="s">
        <v>416</v>
      </c>
      <c r="E14" s="7" t="s">
        <v>417</v>
      </c>
      <c r="F14" s="11">
        <v>0</v>
      </c>
      <c r="G14" s="11">
        <v>0</v>
      </c>
      <c r="H14" s="11">
        <f t="shared" si="0"/>
        <v>0</v>
      </c>
      <c r="I14" s="11">
        <v>5462.6677600000003</v>
      </c>
      <c r="J14" s="11">
        <v>11169.40286</v>
      </c>
      <c r="K14" s="11">
        <f t="shared" si="1"/>
        <v>16632.070619999999</v>
      </c>
      <c r="L14" s="11">
        <f t="shared" si="2"/>
        <v>11169.40286</v>
      </c>
      <c r="M14" s="11">
        <f t="shared" si="2"/>
        <v>16632.070619999999</v>
      </c>
      <c r="N14" s="12" t="str">
        <f t="shared" si="3"/>
        <v>100.0%</v>
      </c>
      <c r="O14" s="12" t="str">
        <f t="shared" si="3"/>
        <v>100.0%</v>
      </c>
    </row>
    <row r="15" spans="1:15">
      <c r="A15" s="7">
        <v>8</v>
      </c>
      <c r="B15" s="42" t="s">
        <v>100</v>
      </c>
      <c r="C15" s="36" t="s">
        <v>390</v>
      </c>
      <c r="D15" s="36" t="s">
        <v>118</v>
      </c>
      <c r="E15" s="7" t="s">
        <v>418</v>
      </c>
      <c r="F15" s="11">
        <v>82311.199489999999</v>
      </c>
      <c r="G15" s="11">
        <v>83789.381940000007</v>
      </c>
      <c r="H15" s="11">
        <f t="shared" si="0"/>
        <v>166100.58143000002</v>
      </c>
      <c r="I15" s="11">
        <v>68078.414239999998</v>
      </c>
      <c r="J15" s="11">
        <v>62544.562700000002</v>
      </c>
      <c r="K15" s="11">
        <f t="shared" si="1"/>
        <v>130622.97693999999</v>
      </c>
      <c r="L15" s="11">
        <f t="shared" si="2"/>
        <v>-21244.819240000004</v>
      </c>
      <c r="M15" s="11">
        <f t="shared" si="2"/>
        <v>-35477.604490000027</v>
      </c>
      <c r="N15" s="12">
        <f t="shared" si="3"/>
        <v>-0.253550255988438</v>
      </c>
      <c r="O15" s="12">
        <f t="shared" si="3"/>
        <v>-0.21359109152156339</v>
      </c>
    </row>
    <row r="16" spans="1:15">
      <c r="A16" s="145">
        <v>9</v>
      </c>
      <c r="B16" s="48" t="s">
        <v>100</v>
      </c>
      <c r="C16" s="30" t="s">
        <v>390</v>
      </c>
      <c r="D16" s="30" t="s">
        <v>98</v>
      </c>
      <c r="E16" s="145"/>
      <c r="F16" s="14">
        <f>SUM(F8:F15)</f>
        <v>141618.75338000001</v>
      </c>
      <c r="G16" s="14">
        <f>SUM(G8:G15)</f>
        <v>145600.54399000001</v>
      </c>
      <c r="H16" s="14">
        <f t="shared" si="0"/>
        <v>287219.29737000004</v>
      </c>
      <c r="I16" s="14">
        <f>SUM(I8:I15)</f>
        <v>184458.94485999999</v>
      </c>
      <c r="J16" s="14">
        <f>SUM(J8:J15)</f>
        <v>201869.49862</v>
      </c>
      <c r="K16" s="14">
        <f t="shared" si="1"/>
        <v>386328.44348000002</v>
      </c>
      <c r="L16" s="14">
        <f t="shared" si="2"/>
        <v>56268.954629999993</v>
      </c>
      <c r="M16" s="14">
        <f t="shared" si="2"/>
        <v>99109.146109999972</v>
      </c>
      <c r="N16" s="15">
        <f t="shared" si="3"/>
        <v>0.38646115658650698</v>
      </c>
      <c r="O16" s="15">
        <f t="shared" si="3"/>
        <v>0.34506437073525092</v>
      </c>
    </row>
  </sheetData>
  <mergeCells count="14">
    <mergeCell ref="L6:L7"/>
    <mergeCell ref="M6:M7"/>
    <mergeCell ref="N6:N7"/>
    <mergeCell ref="O6:O7"/>
    <mergeCell ref="A2:O2"/>
    <mergeCell ref="A5:A7"/>
    <mergeCell ref="B6:B7"/>
    <mergeCell ref="C6:C7"/>
    <mergeCell ref="D6:D7"/>
    <mergeCell ref="E6:E7"/>
    <mergeCell ref="F6:G6"/>
    <mergeCell ref="H6:H7"/>
    <mergeCell ref="I6:J6"/>
    <mergeCell ref="K6:K7"/>
  </mergeCells>
  <pageMargins left="0.35" right="0.2" top="1" bottom="1" header="0.3" footer="0.3"/>
  <pageSetup paperSize="5" scale="82" orientation="landscape" r:id="rId1"/>
  <headerFooter>
    <oddHeader>&amp;L&amp;"Arial,Regular"&amp;10RSARDiscovery2024_DR_ED_006-Q002Atch01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5EC12-7752-4505-A671-C289722180AC}">
  <dimension ref="A1:P43"/>
  <sheetViews>
    <sheetView showGridLines="0" view="pageLayout" zoomScaleNormal="90" workbookViewId="0">
      <selection activeCell="D6" sqref="D6:D7"/>
    </sheetView>
  </sheetViews>
  <sheetFormatPr defaultRowHeight="14.45"/>
  <cols>
    <col min="1" max="1" width="7.140625" customWidth="1"/>
    <col min="2" max="2" width="14.85546875" customWidth="1"/>
    <col min="3" max="3" width="15.140625" bestFit="1" customWidth="1"/>
    <col min="4" max="4" width="36" style="20" customWidth="1"/>
    <col min="5" max="5" width="8.140625" bestFit="1" customWidth="1"/>
    <col min="6" max="6" width="16.140625" customWidth="1"/>
    <col min="7" max="7" width="13.42578125" customWidth="1"/>
    <col min="8" max="8" width="12.85546875" customWidth="1"/>
    <col min="9" max="9" width="11.42578125" customWidth="1"/>
    <col min="10" max="10" width="12.140625" customWidth="1"/>
    <col min="11" max="11" width="12.5703125" customWidth="1"/>
    <col min="12" max="12" width="11" customWidth="1"/>
    <col min="13" max="13" width="13.140625" customWidth="1"/>
    <col min="14" max="14" width="11.85546875" customWidth="1"/>
    <col min="15" max="15" width="11.5703125" customWidth="1"/>
  </cols>
  <sheetData>
    <row r="1" spans="1:16">
      <c r="A1" s="17"/>
    </row>
    <row r="2" spans="1:16">
      <c r="A2" s="17"/>
    </row>
    <row r="3" spans="1:16" ht="68.849999999999994" customHeight="1">
      <c r="A3" s="155" t="s">
        <v>419</v>
      </c>
      <c r="B3" s="155"/>
      <c r="C3" s="155"/>
      <c r="D3" s="155"/>
      <c r="E3" s="155"/>
      <c r="F3" s="155"/>
      <c r="G3" s="155"/>
      <c r="H3" s="155"/>
      <c r="I3" s="155"/>
      <c r="J3" s="155"/>
      <c r="K3" s="155"/>
      <c r="L3" s="155"/>
      <c r="M3" s="155"/>
      <c r="N3" s="155"/>
      <c r="O3" s="155"/>
    </row>
    <row r="4" spans="1:16">
      <c r="F4" s="21"/>
    </row>
    <row r="5" spans="1:16" ht="14.45" customHeight="1">
      <c r="A5" s="35"/>
      <c r="B5" s="7" t="s">
        <v>1</v>
      </c>
      <c r="C5" s="7" t="s">
        <v>40</v>
      </c>
      <c r="D5" s="22" t="s">
        <v>41</v>
      </c>
      <c r="E5" s="7" t="s">
        <v>42</v>
      </c>
      <c r="F5" s="7" t="s">
        <v>5</v>
      </c>
      <c r="G5" s="7" t="s">
        <v>6</v>
      </c>
      <c r="H5" s="7" t="s">
        <v>7</v>
      </c>
      <c r="I5" s="7" t="s">
        <v>8</v>
      </c>
      <c r="J5" s="7" t="s">
        <v>9</v>
      </c>
      <c r="K5" s="7" t="s">
        <v>46</v>
      </c>
      <c r="L5" s="7" t="s">
        <v>293</v>
      </c>
      <c r="M5" s="7" t="s">
        <v>294</v>
      </c>
      <c r="N5" s="7" t="s">
        <v>295</v>
      </c>
      <c r="O5" s="7" t="s">
        <v>296</v>
      </c>
    </row>
    <row r="6" spans="1:16" ht="14.45" customHeight="1">
      <c r="A6" s="67"/>
      <c r="B6" s="169" t="s">
        <v>48</v>
      </c>
      <c r="C6" s="169" t="s">
        <v>21</v>
      </c>
      <c r="D6" s="169" t="s">
        <v>49</v>
      </c>
      <c r="E6" s="169" t="s">
        <v>50</v>
      </c>
      <c r="F6" s="156" t="s">
        <v>12</v>
      </c>
      <c r="G6" s="157"/>
      <c r="H6" s="169" t="s">
        <v>297</v>
      </c>
      <c r="I6" s="156" t="s">
        <v>14</v>
      </c>
      <c r="J6" s="157"/>
      <c r="K6" s="169" t="s">
        <v>298</v>
      </c>
      <c r="L6" s="169" t="s">
        <v>299</v>
      </c>
      <c r="M6" s="158" t="s">
        <v>300</v>
      </c>
      <c r="N6" s="169" t="s">
        <v>301</v>
      </c>
      <c r="O6" s="169" t="s">
        <v>302</v>
      </c>
    </row>
    <row r="7" spans="1:16" ht="64.7" customHeight="1">
      <c r="A7" s="150" t="s">
        <v>47</v>
      </c>
      <c r="B7" s="170"/>
      <c r="C7" s="170"/>
      <c r="D7" s="170"/>
      <c r="E7" s="170"/>
      <c r="F7" s="148" t="s">
        <v>22</v>
      </c>
      <c r="G7" s="148" t="s">
        <v>23</v>
      </c>
      <c r="H7" s="170"/>
      <c r="I7" s="148" t="s">
        <v>24</v>
      </c>
      <c r="J7" s="148" t="s">
        <v>25</v>
      </c>
      <c r="K7" s="170"/>
      <c r="L7" s="170"/>
      <c r="M7" s="160"/>
      <c r="N7" s="170"/>
      <c r="O7" s="170"/>
    </row>
    <row r="8" spans="1:16" ht="15.6">
      <c r="A8" s="7">
        <v>1</v>
      </c>
      <c r="B8" s="93" t="s">
        <v>55</v>
      </c>
      <c r="C8" s="93" t="s">
        <v>420</v>
      </c>
      <c r="D8" s="36" t="s">
        <v>421</v>
      </c>
      <c r="E8" s="22" t="s">
        <v>57</v>
      </c>
      <c r="F8" s="11">
        <v>314977.27921000001</v>
      </c>
      <c r="G8" s="11">
        <v>316785.94867999997</v>
      </c>
      <c r="H8" s="11">
        <f>F8+G8</f>
        <v>631763.22788999998</v>
      </c>
      <c r="I8" s="11">
        <v>320580.45918000001</v>
      </c>
      <c r="J8" s="11">
        <v>42087.517659999998</v>
      </c>
      <c r="K8" s="11">
        <f>I8+J8</f>
        <v>362667.97684000002</v>
      </c>
      <c r="L8" s="72">
        <f>J8-G8</f>
        <v>-274698.43101999996</v>
      </c>
      <c r="M8" s="11">
        <f>K8-H8</f>
        <v>-269095.25104999996</v>
      </c>
      <c r="N8" s="12">
        <f>IF(G8=0,"100.0%",(J8-G8)/G8)</f>
        <v>-0.86714209441620616</v>
      </c>
      <c r="O8" s="12">
        <f>IF(H8=0,"100.0%",(K8-H8)/H8)</f>
        <v>-0.42594320019026766</v>
      </c>
    </row>
    <row r="9" spans="1:16">
      <c r="A9" s="7">
        <f>A8+1</f>
        <v>2</v>
      </c>
      <c r="B9" s="93" t="s">
        <v>55</v>
      </c>
      <c r="C9" s="93" t="s">
        <v>420</v>
      </c>
      <c r="D9" s="36" t="s">
        <v>128</v>
      </c>
      <c r="E9" s="22" t="s">
        <v>129</v>
      </c>
      <c r="F9" s="11">
        <v>10106.015460000001</v>
      </c>
      <c r="G9" s="11">
        <v>10192.160180000001</v>
      </c>
      <c r="H9" s="11">
        <f t="shared" ref="H9:H42" si="0">F9+G9</f>
        <v>20298.175640000001</v>
      </c>
      <c r="I9" s="11">
        <v>5667.9233199999999</v>
      </c>
      <c r="J9" s="11">
        <v>12278.943010000001</v>
      </c>
      <c r="K9" s="11">
        <f t="shared" ref="K9:K41" si="1">I9+J9</f>
        <v>17946.866330000001</v>
      </c>
      <c r="L9" s="72">
        <f t="shared" ref="L9:M42" si="2">J9-G9</f>
        <v>2086.7828300000001</v>
      </c>
      <c r="M9" s="11">
        <f t="shared" si="2"/>
        <v>-2351.3093100000006</v>
      </c>
      <c r="N9" s="12">
        <f t="shared" ref="N9:O42" si="3">IF(G9=0,"100.0%",(J9-G9)/G9)</f>
        <v>0.20474392014510118</v>
      </c>
      <c r="O9" s="12">
        <f t="shared" si="3"/>
        <v>-0.11583845522385086</v>
      </c>
    </row>
    <row r="10" spans="1:16">
      <c r="A10" s="7">
        <f>A9+1</f>
        <v>3</v>
      </c>
      <c r="B10" s="93" t="s">
        <v>55</v>
      </c>
      <c r="C10" s="93" t="s">
        <v>420</v>
      </c>
      <c r="D10" s="36" t="s">
        <v>337</v>
      </c>
      <c r="E10" s="22" t="s">
        <v>338</v>
      </c>
      <c r="F10" s="11">
        <v>343.49229000000003</v>
      </c>
      <c r="G10" s="11">
        <v>343.22752000000003</v>
      </c>
      <c r="H10" s="11">
        <f t="shared" si="0"/>
        <v>686.71981000000005</v>
      </c>
      <c r="I10" s="11">
        <v>480.26436000000001</v>
      </c>
      <c r="J10" s="11">
        <v>528.59250999999995</v>
      </c>
      <c r="K10" s="11">
        <f t="shared" si="1"/>
        <v>1008.85687</v>
      </c>
      <c r="L10" s="72">
        <f t="shared" si="2"/>
        <v>185.36498999999992</v>
      </c>
      <c r="M10" s="11">
        <f t="shared" si="2"/>
        <v>322.13705999999991</v>
      </c>
      <c r="N10" s="12">
        <f t="shared" si="3"/>
        <v>0.54006447385104761</v>
      </c>
      <c r="O10" s="12">
        <f t="shared" si="3"/>
        <v>0.46909533598572012</v>
      </c>
    </row>
    <row r="11" spans="1:16">
      <c r="A11" s="7">
        <f t="shared" ref="A11:A42" si="4">A10+1</f>
        <v>4</v>
      </c>
      <c r="B11" s="93" t="s">
        <v>55</v>
      </c>
      <c r="C11" s="93" t="s">
        <v>420</v>
      </c>
      <c r="D11" s="36" t="s">
        <v>422</v>
      </c>
      <c r="E11" s="22" t="s">
        <v>423</v>
      </c>
      <c r="F11" s="11">
        <v>6005.63814</v>
      </c>
      <c r="G11" s="11">
        <v>6122.2379499999997</v>
      </c>
      <c r="H11" s="11">
        <f t="shared" si="0"/>
        <v>12127.87609</v>
      </c>
      <c r="I11" s="11">
        <v>690.56064000000003</v>
      </c>
      <c r="J11" s="11">
        <v>3164.60428</v>
      </c>
      <c r="K11" s="11">
        <f t="shared" si="1"/>
        <v>3855.1649200000002</v>
      </c>
      <c r="L11" s="72">
        <f t="shared" si="2"/>
        <v>-2957.6336699999997</v>
      </c>
      <c r="M11" s="11">
        <f t="shared" si="2"/>
        <v>-8272.7111699999987</v>
      </c>
      <c r="N11" s="12">
        <f t="shared" si="3"/>
        <v>-0.48309681756162381</v>
      </c>
      <c r="O11" s="12">
        <f t="shared" si="3"/>
        <v>-0.68212365533823649</v>
      </c>
    </row>
    <row r="12" spans="1:16">
      <c r="A12" s="7">
        <f t="shared" si="4"/>
        <v>5</v>
      </c>
      <c r="B12" s="93" t="s">
        <v>55</v>
      </c>
      <c r="C12" s="93" t="s">
        <v>420</v>
      </c>
      <c r="D12" s="36" t="s">
        <v>312</v>
      </c>
      <c r="E12" s="22" t="s">
        <v>313</v>
      </c>
      <c r="F12" s="11">
        <v>1324.8643300000001</v>
      </c>
      <c r="G12" s="11">
        <v>1365.78053</v>
      </c>
      <c r="H12" s="11">
        <f t="shared" si="0"/>
        <v>2690.6448600000003</v>
      </c>
      <c r="I12" s="11">
        <v>464.68520000000001</v>
      </c>
      <c r="J12" s="11">
        <v>0</v>
      </c>
      <c r="K12" s="11">
        <f t="shared" si="1"/>
        <v>464.68520000000001</v>
      </c>
      <c r="L12" s="72">
        <f t="shared" si="2"/>
        <v>-1365.78053</v>
      </c>
      <c r="M12" s="11">
        <f t="shared" si="2"/>
        <v>-2225.9596600000004</v>
      </c>
      <c r="N12" s="12">
        <f t="shared" si="3"/>
        <v>-1</v>
      </c>
      <c r="O12" s="12">
        <f t="shared" si="3"/>
        <v>-0.82729597394730126</v>
      </c>
    </row>
    <row r="13" spans="1:16">
      <c r="A13" s="7">
        <f t="shared" si="4"/>
        <v>6</v>
      </c>
      <c r="B13" s="93" t="s">
        <v>55</v>
      </c>
      <c r="C13" s="93" t="s">
        <v>420</v>
      </c>
      <c r="D13" s="36" t="s">
        <v>132</v>
      </c>
      <c r="E13" s="22" t="s">
        <v>133</v>
      </c>
      <c r="F13" s="11">
        <v>2367.95156</v>
      </c>
      <c r="G13" s="11">
        <v>2351.1880700000002</v>
      </c>
      <c r="H13" s="11">
        <f t="shared" si="0"/>
        <v>4719.1396299999997</v>
      </c>
      <c r="I13" s="11">
        <v>2507.0928600000002</v>
      </c>
      <c r="J13" s="11">
        <v>3453.4173099999998</v>
      </c>
      <c r="K13" s="11">
        <f t="shared" si="1"/>
        <v>5960.5101699999996</v>
      </c>
      <c r="L13" s="72">
        <f t="shared" si="2"/>
        <v>1102.2292399999997</v>
      </c>
      <c r="M13" s="11">
        <f t="shared" si="2"/>
        <v>1241.3705399999999</v>
      </c>
      <c r="N13" s="12">
        <f t="shared" si="3"/>
        <v>0.4687967134845149</v>
      </c>
      <c r="O13" s="12">
        <f t="shared" si="3"/>
        <v>0.26305018230621841</v>
      </c>
    </row>
    <row r="14" spans="1:16" ht="15.6">
      <c r="A14" s="7">
        <f t="shared" si="4"/>
        <v>7</v>
      </c>
      <c r="B14" s="93" t="s">
        <v>55</v>
      </c>
      <c r="C14" s="93" t="s">
        <v>420</v>
      </c>
      <c r="D14" s="36" t="s">
        <v>424</v>
      </c>
      <c r="E14" s="22" t="s">
        <v>340</v>
      </c>
      <c r="F14" s="11">
        <v>97560.142430000007</v>
      </c>
      <c r="G14" s="11">
        <v>99454.278099999996</v>
      </c>
      <c r="H14" s="11">
        <f t="shared" si="0"/>
        <v>197014.42053</v>
      </c>
      <c r="I14" s="11">
        <v>198810.32545</v>
      </c>
      <c r="J14" s="72">
        <v>198490.60190000001</v>
      </c>
      <c r="K14" s="11">
        <f t="shared" si="1"/>
        <v>397300.92735000001</v>
      </c>
      <c r="L14" s="72">
        <f t="shared" si="2"/>
        <v>99036.323800000013</v>
      </c>
      <c r="M14" s="11">
        <f t="shared" si="2"/>
        <v>200286.50682000001</v>
      </c>
      <c r="N14" s="12">
        <f t="shared" si="3"/>
        <v>0.99579752316356129</v>
      </c>
      <c r="O14" s="12">
        <f t="shared" si="3"/>
        <v>1.0166083593332791</v>
      </c>
      <c r="P14" s="94"/>
    </row>
    <row r="15" spans="1:16">
      <c r="A15" s="7">
        <f t="shared" si="4"/>
        <v>8</v>
      </c>
      <c r="B15" s="93" t="s">
        <v>55</v>
      </c>
      <c r="C15" s="93" t="s">
        <v>420</v>
      </c>
      <c r="D15" s="36" t="s">
        <v>157</v>
      </c>
      <c r="E15" s="22" t="s">
        <v>425</v>
      </c>
      <c r="F15" s="11">
        <v>705.70209</v>
      </c>
      <c r="G15" s="11">
        <v>703.22707000000003</v>
      </c>
      <c r="H15" s="11">
        <f t="shared" si="0"/>
        <v>1408.9291600000001</v>
      </c>
      <c r="I15" s="11">
        <v>623.26649999999995</v>
      </c>
      <c r="J15" s="11">
        <v>1161.1426300000001</v>
      </c>
      <c r="K15" s="11">
        <f t="shared" si="1"/>
        <v>1784.40913</v>
      </c>
      <c r="L15" s="72">
        <f t="shared" si="2"/>
        <v>457.91556000000003</v>
      </c>
      <c r="M15" s="11">
        <f t="shared" si="2"/>
        <v>375.47996999999987</v>
      </c>
      <c r="N15" s="12">
        <f t="shared" si="3"/>
        <v>0.65116315843757266</v>
      </c>
      <c r="O15" s="12">
        <f t="shared" si="3"/>
        <v>0.26650024760648705</v>
      </c>
    </row>
    <row r="16" spans="1:16">
      <c r="A16" s="7">
        <f t="shared" si="4"/>
        <v>9</v>
      </c>
      <c r="B16" s="93" t="s">
        <v>55</v>
      </c>
      <c r="C16" s="93" t="s">
        <v>420</v>
      </c>
      <c r="D16" s="36" t="s">
        <v>426</v>
      </c>
      <c r="E16" s="22" t="s">
        <v>427</v>
      </c>
      <c r="F16" s="11">
        <v>18980.113570000001</v>
      </c>
      <c r="G16" s="11">
        <v>19554.964380000001</v>
      </c>
      <c r="H16" s="11">
        <f t="shared" si="0"/>
        <v>38535.077950000006</v>
      </c>
      <c r="I16" s="11">
        <v>4614.2331999999997</v>
      </c>
      <c r="J16" s="11">
        <v>5410.9300800000001</v>
      </c>
      <c r="K16" s="11">
        <f t="shared" si="1"/>
        <v>10025.163280000001</v>
      </c>
      <c r="L16" s="72">
        <f t="shared" si="2"/>
        <v>-14144.034300000001</v>
      </c>
      <c r="M16" s="11">
        <f t="shared" si="2"/>
        <v>-28509.914670000006</v>
      </c>
      <c r="N16" s="12">
        <f t="shared" si="3"/>
        <v>-0.72329634690953093</v>
      </c>
      <c r="O16" s="12">
        <f t="shared" si="3"/>
        <v>-0.73984318150315309</v>
      </c>
    </row>
    <row r="17" spans="1:16">
      <c r="A17" s="7">
        <f>A16+1</f>
        <v>10</v>
      </c>
      <c r="B17" s="93" t="s">
        <v>55</v>
      </c>
      <c r="C17" s="93" t="s">
        <v>420</v>
      </c>
      <c r="D17" s="36" t="s">
        <v>224</v>
      </c>
      <c r="E17" s="22" t="s">
        <v>225</v>
      </c>
      <c r="F17" s="11">
        <v>1214.2753499999999</v>
      </c>
      <c r="G17" s="11">
        <v>1211.25998</v>
      </c>
      <c r="H17" s="11">
        <f t="shared" si="0"/>
        <v>2425.5353299999997</v>
      </c>
      <c r="I17" s="11">
        <v>2486.5156499999998</v>
      </c>
      <c r="J17" s="72">
        <f>1248.97559+1227.37847</f>
        <v>2476.3540600000001</v>
      </c>
      <c r="K17" s="11">
        <f t="shared" si="1"/>
        <v>4962.8697099999999</v>
      </c>
      <c r="L17" s="72">
        <f t="shared" si="2"/>
        <v>1265.0940800000001</v>
      </c>
      <c r="M17" s="11">
        <f t="shared" si="2"/>
        <v>2537.3343800000002</v>
      </c>
      <c r="N17" s="12">
        <f t="shared" si="3"/>
        <v>1.0444447112006459</v>
      </c>
      <c r="O17" s="12">
        <f t="shared" si="3"/>
        <v>1.0460925258920062</v>
      </c>
      <c r="P17" s="94"/>
    </row>
    <row r="18" spans="1:16">
      <c r="A18" s="7">
        <f t="shared" si="4"/>
        <v>11</v>
      </c>
      <c r="B18" s="93" t="s">
        <v>55</v>
      </c>
      <c r="C18" s="93" t="s">
        <v>420</v>
      </c>
      <c r="D18" s="36" t="s">
        <v>428</v>
      </c>
      <c r="E18" s="22" t="s">
        <v>429</v>
      </c>
      <c r="F18" s="11">
        <v>4504.2672400000001</v>
      </c>
      <c r="G18" s="11">
        <v>4549.1350300000004</v>
      </c>
      <c r="H18" s="11">
        <f t="shared" si="0"/>
        <v>9053.4022700000005</v>
      </c>
      <c r="I18" s="11">
        <v>3708.8042</v>
      </c>
      <c r="J18" s="11">
        <v>334.94918000000001</v>
      </c>
      <c r="K18" s="11">
        <f t="shared" si="1"/>
        <v>4043.7533800000001</v>
      </c>
      <c r="L18" s="72">
        <f t="shared" si="2"/>
        <v>-4214.1858500000008</v>
      </c>
      <c r="M18" s="11">
        <f t="shared" si="2"/>
        <v>-5009.6488900000004</v>
      </c>
      <c r="N18" s="12">
        <f t="shared" si="3"/>
        <v>-0.92637079845044745</v>
      </c>
      <c r="O18" s="12">
        <f t="shared" si="3"/>
        <v>-0.55334433847044773</v>
      </c>
    </row>
    <row r="19" spans="1:16" ht="15.6">
      <c r="A19" s="7">
        <f t="shared" si="4"/>
        <v>12</v>
      </c>
      <c r="B19" s="93" t="s">
        <v>55</v>
      </c>
      <c r="C19" s="93" t="s">
        <v>420</v>
      </c>
      <c r="D19" s="36" t="s">
        <v>430</v>
      </c>
      <c r="E19" s="22" t="s">
        <v>431</v>
      </c>
      <c r="F19" s="11">
        <v>6780.8434100000004</v>
      </c>
      <c r="G19" s="11">
        <v>6912.4938700000002</v>
      </c>
      <c r="H19" s="11">
        <f t="shared" si="0"/>
        <v>13693.33728</v>
      </c>
      <c r="I19" s="11">
        <v>8411.7405699999999</v>
      </c>
      <c r="J19" s="72">
        <v>6954.6833299999998</v>
      </c>
      <c r="K19" s="11">
        <f t="shared" si="1"/>
        <v>15366.4239</v>
      </c>
      <c r="L19" s="72">
        <f t="shared" si="2"/>
        <v>42.189459999999599</v>
      </c>
      <c r="M19" s="11">
        <f t="shared" si="2"/>
        <v>1673.08662</v>
      </c>
      <c r="N19" s="12">
        <f t="shared" si="3"/>
        <v>6.1033630978105441E-3</v>
      </c>
      <c r="O19" s="12">
        <f t="shared" si="3"/>
        <v>0.12218253197076002</v>
      </c>
      <c r="P19" s="94"/>
    </row>
    <row r="20" spans="1:16">
      <c r="A20" s="7">
        <f t="shared" si="4"/>
        <v>13</v>
      </c>
      <c r="B20" s="93" t="s">
        <v>55</v>
      </c>
      <c r="C20" s="93" t="s">
        <v>420</v>
      </c>
      <c r="D20" s="36" t="s">
        <v>432</v>
      </c>
      <c r="E20" s="22" t="s">
        <v>433</v>
      </c>
      <c r="F20" s="11">
        <v>6087.6315400000003</v>
      </c>
      <c r="G20" s="11">
        <v>6221.6035400000001</v>
      </c>
      <c r="H20" s="11">
        <f t="shared" si="0"/>
        <v>12309.23508</v>
      </c>
      <c r="I20" s="11">
        <v>3918.9837600000001</v>
      </c>
      <c r="J20" s="11">
        <v>2281.1735399999998</v>
      </c>
      <c r="K20" s="11">
        <f t="shared" si="1"/>
        <v>6200.1572999999999</v>
      </c>
      <c r="L20" s="72">
        <f t="shared" si="2"/>
        <v>-3940.4300000000003</v>
      </c>
      <c r="M20" s="11">
        <f t="shared" si="2"/>
        <v>-6109.0777800000005</v>
      </c>
      <c r="N20" s="12">
        <f t="shared" si="3"/>
        <v>-0.63334636716501547</v>
      </c>
      <c r="O20" s="12">
        <f t="shared" si="3"/>
        <v>-0.49630035825101815</v>
      </c>
    </row>
    <row r="21" spans="1:16" ht="15.6">
      <c r="A21" s="7">
        <f t="shared" si="4"/>
        <v>14</v>
      </c>
      <c r="B21" s="93" t="s">
        <v>55</v>
      </c>
      <c r="C21" s="93" t="s">
        <v>420</v>
      </c>
      <c r="D21" s="36" t="s">
        <v>434</v>
      </c>
      <c r="E21" s="22" t="s">
        <v>435</v>
      </c>
      <c r="F21" s="11">
        <v>17735.24223</v>
      </c>
      <c r="G21" s="11">
        <v>18223.435450000001</v>
      </c>
      <c r="H21" s="11">
        <f t="shared" si="0"/>
        <v>35958.677680000001</v>
      </c>
      <c r="I21" s="11">
        <v>28750.12542</v>
      </c>
      <c r="J21" s="11">
        <v>14045.26784</v>
      </c>
      <c r="K21" s="11">
        <f t="shared" si="1"/>
        <v>42795.393259999997</v>
      </c>
      <c r="L21" s="72">
        <f t="shared" si="2"/>
        <v>-4178.1676100000004</v>
      </c>
      <c r="M21" s="11">
        <f t="shared" si="2"/>
        <v>6836.7155799999964</v>
      </c>
      <c r="N21" s="12">
        <f t="shared" si="3"/>
        <v>-0.22927442092155023</v>
      </c>
      <c r="O21" s="12">
        <f t="shared" si="3"/>
        <v>0.19012700191148954</v>
      </c>
    </row>
    <row r="22" spans="1:16">
      <c r="A22" s="7">
        <f t="shared" si="4"/>
        <v>15</v>
      </c>
      <c r="B22" s="93" t="s">
        <v>55</v>
      </c>
      <c r="C22" s="93" t="s">
        <v>420</v>
      </c>
      <c r="D22" s="36" t="s">
        <v>90</v>
      </c>
      <c r="E22" s="22" t="s">
        <v>91</v>
      </c>
      <c r="F22" s="11">
        <v>37881.439839999999</v>
      </c>
      <c r="G22" s="11">
        <v>38801.420769999997</v>
      </c>
      <c r="H22" s="11">
        <f t="shared" si="0"/>
        <v>76682.860610000003</v>
      </c>
      <c r="I22" s="11">
        <v>33331.569409999902</v>
      </c>
      <c r="J22" s="11">
        <v>38146.625239999994</v>
      </c>
      <c r="K22" s="11">
        <f t="shared" si="1"/>
        <v>71478.194649999903</v>
      </c>
      <c r="L22" s="72">
        <f t="shared" si="2"/>
        <v>-654.79553000000305</v>
      </c>
      <c r="M22" s="11">
        <f t="shared" si="2"/>
        <v>-5204.6659600001003</v>
      </c>
      <c r="N22" s="12">
        <f t="shared" si="3"/>
        <v>-1.6875555508170201E-2</v>
      </c>
      <c r="O22" s="12">
        <f t="shared" si="3"/>
        <v>-6.7872610888506338E-2</v>
      </c>
    </row>
    <row r="23" spans="1:16">
      <c r="A23" s="7">
        <f t="shared" si="4"/>
        <v>16</v>
      </c>
      <c r="B23" s="93" t="s">
        <v>55</v>
      </c>
      <c r="C23" s="93" t="s">
        <v>420</v>
      </c>
      <c r="D23" s="36" t="s">
        <v>436</v>
      </c>
      <c r="E23" s="22" t="s">
        <v>437</v>
      </c>
      <c r="F23" s="11">
        <v>7614.0283900000004</v>
      </c>
      <c r="G23" s="11">
        <v>7844.5821900000001</v>
      </c>
      <c r="H23" s="11">
        <f t="shared" si="0"/>
        <v>15458.61058</v>
      </c>
      <c r="I23" s="11">
        <v>8393.9766099999997</v>
      </c>
      <c r="J23" s="11">
        <v>7357.3921700000001</v>
      </c>
      <c r="K23" s="11">
        <f t="shared" si="1"/>
        <v>15751.368780000001</v>
      </c>
      <c r="L23" s="72">
        <f t="shared" si="2"/>
        <v>-487.19002</v>
      </c>
      <c r="M23" s="11">
        <f t="shared" si="2"/>
        <v>292.75820000000022</v>
      </c>
      <c r="N23" s="12">
        <f t="shared" si="3"/>
        <v>-6.2105285941302629E-2</v>
      </c>
      <c r="O23" s="12">
        <f t="shared" si="3"/>
        <v>1.8938196190721315E-2</v>
      </c>
    </row>
    <row r="24" spans="1:16">
      <c r="A24" s="7">
        <f t="shared" si="4"/>
        <v>17</v>
      </c>
      <c r="B24" s="93" t="s">
        <v>55</v>
      </c>
      <c r="C24" s="93" t="s">
        <v>420</v>
      </c>
      <c r="D24" s="36" t="s">
        <v>438</v>
      </c>
      <c r="E24" s="22" t="s">
        <v>439</v>
      </c>
      <c r="F24" s="11">
        <v>1496.7956999999999</v>
      </c>
      <c r="G24" s="11">
        <v>1526.9802500000001</v>
      </c>
      <c r="H24" s="11">
        <f t="shared" si="0"/>
        <v>3023.7759500000002</v>
      </c>
      <c r="I24" s="11">
        <v>1396.9232</v>
      </c>
      <c r="J24" s="11">
        <v>2091.6572799999999</v>
      </c>
      <c r="K24" s="11">
        <f t="shared" si="1"/>
        <v>3488.5804799999996</v>
      </c>
      <c r="L24" s="72">
        <f t="shared" si="2"/>
        <v>564.67702999999983</v>
      </c>
      <c r="M24" s="11">
        <f t="shared" si="2"/>
        <v>464.80452999999943</v>
      </c>
      <c r="N24" s="12">
        <f t="shared" si="3"/>
        <v>0.36979982550527407</v>
      </c>
      <c r="O24" s="12">
        <f t="shared" si="3"/>
        <v>0.1537165906753109</v>
      </c>
    </row>
    <row r="25" spans="1:16">
      <c r="A25" s="7">
        <f t="shared" si="4"/>
        <v>18</v>
      </c>
      <c r="B25" s="93" t="s">
        <v>55</v>
      </c>
      <c r="C25" s="93" t="s">
        <v>420</v>
      </c>
      <c r="D25" s="36" t="s">
        <v>440</v>
      </c>
      <c r="E25" s="22" t="s">
        <v>441</v>
      </c>
      <c r="F25" s="11">
        <v>32865.78342</v>
      </c>
      <c r="G25" s="11">
        <v>33480.953269999998</v>
      </c>
      <c r="H25" s="11">
        <f t="shared" si="0"/>
        <v>66346.736689999991</v>
      </c>
      <c r="I25" s="11">
        <v>33191.774859999998</v>
      </c>
      <c r="J25" s="11">
        <v>41083.296710000002</v>
      </c>
      <c r="K25" s="11">
        <f t="shared" si="1"/>
        <v>74275.07157</v>
      </c>
      <c r="L25" s="72">
        <f t="shared" si="2"/>
        <v>7602.3434400000042</v>
      </c>
      <c r="M25" s="11">
        <f t="shared" si="2"/>
        <v>7928.3348800000094</v>
      </c>
      <c r="N25" s="12">
        <f t="shared" si="3"/>
        <v>0.22706472479121276</v>
      </c>
      <c r="O25" s="12">
        <f t="shared" si="3"/>
        <v>0.11949849043886729</v>
      </c>
    </row>
    <row r="26" spans="1:16">
      <c r="A26" s="7">
        <f t="shared" si="4"/>
        <v>19</v>
      </c>
      <c r="B26" s="93" t="s">
        <v>55</v>
      </c>
      <c r="C26" s="93" t="s">
        <v>420</v>
      </c>
      <c r="D26" s="36" t="s">
        <v>442</v>
      </c>
      <c r="E26" s="22" t="s">
        <v>443</v>
      </c>
      <c r="F26" s="11">
        <v>0</v>
      </c>
      <c r="G26" s="11">
        <v>0</v>
      </c>
      <c r="H26" s="11">
        <f t="shared" si="0"/>
        <v>0</v>
      </c>
      <c r="I26" s="11">
        <v>283.49637000000001</v>
      </c>
      <c r="J26" s="72">
        <v>273.72949999999997</v>
      </c>
      <c r="K26" s="11">
        <f t="shared" si="1"/>
        <v>557.22586999999999</v>
      </c>
      <c r="L26" s="72">
        <f t="shared" si="2"/>
        <v>273.72949999999997</v>
      </c>
      <c r="M26" s="11">
        <f t="shared" si="2"/>
        <v>557.22586999999999</v>
      </c>
      <c r="N26" s="12" t="str">
        <f t="shared" si="3"/>
        <v>100.0%</v>
      </c>
      <c r="O26" s="12" t="str">
        <f t="shared" si="3"/>
        <v>100.0%</v>
      </c>
    </row>
    <row r="27" spans="1:16">
      <c r="A27" s="7">
        <f t="shared" si="4"/>
        <v>20</v>
      </c>
      <c r="B27" s="93" t="s">
        <v>55</v>
      </c>
      <c r="C27" s="93" t="s">
        <v>420</v>
      </c>
      <c r="D27" s="36" t="s">
        <v>94</v>
      </c>
      <c r="E27" s="22" t="s">
        <v>95</v>
      </c>
      <c r="F27" s="11">
        <v>541.06879000000004</v>
      </c>
      <c r="G27" s="11">
        <v>556.15354000000002</v>
      </c>
      <c r="H27" s="11">
        <f t="shared" si="0"/>
        <v>1097.2223300000001</v>
      </c>
      <c r="I27" s="11">
        <v>1050.7216800000001</v>
      </c>
      <c r="J27" s="11">
        <v>1447.63969</v>
      </c>
      <c r="K27" s="11">
        <f t="shared" si="1"/>
        <v>2498.3613700000001</v>
      </c>
      <c r="L27" s="72">
        <f t="shared" si="2"/>
        <v>891.48614999999995</v>
      </c>
      <c r="M27" s="11">
        <f t="shared" si="2"/>
        <v>1401.13904</v>
      </c>
      <c r="N27" s="12">
        <f t="shared" si="3"/>
        <v>1.6029496998256991</v>
      </c>
      <c r="O27" s="12">
        <f t="shared" si="3"/>
        <v>1.2769873540579511</v>
      </c>
    </row>
    <row r="28" spans="1:16">
      <c r="A28" s="7">
        <f t="shared" si="4"/>
        <v>21</v>
      </c>
      <c r="B28" s="93" t="s">
        <v>55</v>
      </c>
      <c r="C28" s="93" t="s">
        <v>420</v>
      </c>
      <c r="D28" s="36" t="s">
        <v>96</v>
      </c>
      <c r="E28" s="22" t="s">
        <v>97</v>
      </c>
      <c r="F28" s="11">
        <v>11771.11997</v>
      </c>
      <c r="G28" s="11">
        <v>12155.693429999999</v>
      </c>
      <c r="H28" s="11">
        <f t="shared" si="0"/>
        <v>23926.813399999999</v>
      </c>
      <c r="I28" s="11">
        <v>30938.714</v>
      </c>
      <c r="J28" s="72">
        <v>34070.780020000006</v>
      </c>
      <c r="K28" s="11">
        <f t="shared" si="1"/>
        <v>65009.494020000006</v>
      </c>
      <c r="L28" s="72">
        <f t="shared" si="2"/>
        <v>21915.086590000006</v>
      </c>
      <c r="M28" s="11">
        <f t="shared" si="2"/>
        <v>41082.680620000006</v>
      </c>
      <c r="N28" s="12">
        <f t="shared" si="3"/>
        <v>1.8028660163404604</v>
      </c>
      <c r="O28" s="12">
        <f t="shared" si="3"/>
        <v>1.7170142940973496</v>
      </c>
      <c r="P28" s="94"/>
    </row>
    <row r="29" spans="1:16" s="18" customFormat="1" ht="15.6">
      <c r="A29" s="7">
        <f t="shared" si="4"/>
        <v>22</v>
      </c>
      <c r="B29" s="70" t="s">
        <v>55</v>
      </c>
      <c r="C29" s="70" t="s">
        <v>420</v>
      </c>
      <c r="D29" s="95" t="s">
        <v>444</v>
      </c>
      <c r="E29" s="96" t="s">
        <v>445</v>
      </c>
      <c r="F29" s="72">
        <v>0</v>
      </c>
      <c r="G29" s="72">
        <v>0</v>
      </c>
      <c r="H29" s="11">
        <f t="shared" si="0"/>
        <v>0</v>
      </c>
      <c r="I29" s="72">
        <v>0</v>
      </c>
      <c r="J29" s="72">
        <v>322072.42009999999</v>
      </c>
      <c r="K29" s="11">
        <f t="shared" si="1"/>
        <v>322072.42009999999</v>
      </c>
      <c r="L29" s="72">
        <f t="shared" si="2"/>
        <v>322072.42009999999</v>
      </c>
      <c r="M29" s="11">
        <f t="shared" si="2"/>
        <v>322072.42009999999</v>
      </c>
      <c r="N29" s="12" t="str">
        <f t="shared" si="3"/>
        <v>100.0%</v>
      </c>
      <c r="O29" s="12" t="str">
        <f t="shared" si="3"/>
        <v>100.0%</v>
      </c>
    </row>
    <row r="30" spans="1:16" s="40" customFormat="1">
      <c r="A30" s="7">
        <f t="shared" si="4"/>
        <v>23</v>
      </c>
      <c r="B30" s="93" t="s">
        <v>55</v>
      </c>
      <c r="C30" s="93" t="s">
        <v>420</v>
      </c>
      <c r="D30" s="183" t="s">
        <v>446</v>
      </c>
      <c r="E30" s="184"/>
      <c r="F30" s="14">
        <f>SUM(F8:F29)</f>
        <v>580863.69495999999</v>
      </c>
      <c r="G30" s="14">
        <f>SUM(G8:G29)</f>
        <v>588356.72379999992</v>
      </c>
      <c r="H30" s="14">
        <f t="shared" si="0"/>
        <v>1169220.4187599998</v>
      </c>
      <c r="I30" s="14">
        <f>SUM(I8:I29)</f>
        <v>690302.15643999982</v>
      </c>
      <c r="J30" s="14">
        <f>SUM(J8:J29)</f>
        <v>739211.71803999995</v>
      </c>
      <c r="K30" s="14">
        <f t="shared" si="1"/>
        <v>1429513.8744799998</v>
      </c>
      <c r="L30" s="78">
        <f t="shared" si="2"/>
        <v>150854.99424000003</v>
      </c>
      <c r="M30" s="14">
        <f t="shared" si="2"/>
        <v>260293.45571999997</v>
      </c>
      <c r="N30" s="15">
        <f t="shared" si="3"/>
        <v>0.25640056132218209</v>
      </c>
      <c r="O30" s="15">
        <f t="shared" si="3"/>
        <v>0.22262137364659651</v>
      </c>
    </row>
    <row r="31" spans="1:16" ht="15.75" customHeight="1">
      <c r="A31" s="7">
        <f t="shared" si="4"/>
        <v>24</v>
      </c>
      <c r="B31" s="70" t="s">
        <v>55</v>
      </c>
      <c r="C31" s="70" t="s">
        <v>420</v>
      </c>
      <c r="D31" s="70" t="s">
        <v>447</v>
      </c>
      <c r="E31" s="96" t="s">
        <v>364</v>
      </c>
      <c r="F31" s="72">
        <v>-162516.36679</v>
      </c>
      <c r="G31" s="72">
        <v>-162871.41172</v>
      </c>
      <c r="H31" s="11">
        <f t="shared" si="0"/>
        <v>-325387.77850999997</v>
      </c>
      <c r="I31" s="72">
        <v>-178673.86900000001</v>
      </c>
      <c r="J31" s="72">
        <v>-198464.041</v>
      </c>
      <c r="K31" s="11">
        <f t="shared" si="1"/>
        <v>-377137.91000000003</v>
      </c>
      <c r="L31" s="72">
        <f t="shared" si="2"/>
        <v>-35592.629279999994</v>
      </c>
      <c r="M31" s="11">
        <f t="shared" si="2"/>
        <v>-51750.131490000058</v>
      </c>
      <c r="N31" s="97">
        <f t="shared" si="3"/>
        <v>0.21853208555218381</v>
      </c>
      <c r="O31" s="12">
        <f t="shared" si="3"/>
        <v>0.15904141122623525</v>
      </c>
      <c r="P31" s="94"/>
    </row>
    <row r="32" spans="1:16">
      <c r="A32" s="7">
        <f t="shared" si="4"/>
        <v>25</v>
      </c>
      <c r="B32" s="70" t="s">
        <v>55</v>
      </c>
      <c r="C32" s="70" t="s">
        <v>420</v>
      </c>
      <c r="D32" s="70" t="s">
        <v>448</v>
      </c>
      <c r="E32" s="96" t="s">
        <v>364</v>
      </c>
      <c r="F32" s="72">
        <v>-63713.981010000003</v>
      </c>
      <c r="G32" s="72">
        <v>-64979.686549999999</v>
      </c>
      <c r="H32" s="11">
        <f t="shared" si="0"/>
        <v>-128693.66756</v>
      </c>
      <c r="I32" s="72">
        <v>-67971.161229999998</v>
      </c>
      <c r="J32" s="72">
        <v>-64015.839999999997</v>
      </c>
      <c r="K32" s="11">
        <f t="shared" si="1"/>
        <v>-131987.00122999999</v>
      </c>
      <c r="L32" s="72">
        <f t="shared" si="2"/>
        <v>963.84655000000203</v>
      </c>
      <c r="M32" s="11">
        <f t="shared" si="2"/>
        <v>-3293.3336699999927</v>
      </c>
      <c r="N32" s="97">
        <f t="shared" si="3"/>
        <v>-1.4833044004580567E-2</v>
      </c>
      <c r="O32" s="12">
        <f t="shared" si="3"/>
        <v>2.5590487336640426E-2</v>
      </c>
    </row>
    <row r="33" spans="1:15" ht="26.85" customHeight="1">
      <c r="A33" s="7">
        <f t="shared" si="4"/>
        <v>26</v>
      </c>
      <c r="B33" s="70" t="s">
        <v>55</v>
      </c>
      <c r="C33" s="70" t="s">
        <v>420</v>
      </c>
      <c r="D33" s="185" t="s">
        <v>449</v>
      </c>
      <c r="E33" s="186"/>
      <c r="F33" s="78">
        <f>SUM(F30:F32)</f>
        <v>354633.34716</v>
      </c>
      <c r="G33" s="78">
        <f>SUM(G30:G32)</f>
        <v>360505.62552999996</v>
      </c>
      <c r="H33" s="14">
        <f t="shared" si="0"/>
        <v>715138.97268999997</v>
      </c>
      <c r="I33" s="78">
        <f>SUM(I30:I32)</f>
        <v>443657.12620999978</v>
      </c>
      <c r="J33" s="78">
        <f>SUM(J30:J32)</f>
        <v>476731.83704000001</v>
      </c>
      <c r="K33" s="14">
        <f t="shared" si="1"/>
        <v>920388.9632499998</v>
      </c>
      <c r="L33" s="78">
        <f t="shared" si="2"/>
        <v>116226.21151000005</v>
      </c>
      <c r="M33" s="14">
        <f t="shared" si="2"/>
        <v>205249.99055999983</v>
      </c>
      <c r="N33" s="98">
        <f t="shared" si="3"/>
        <v>0.32239777490054211</v>
      </c>
      <c r="O33" s="15">
        <f t="shared" si="3"/>
        <v>0.28700713902914649</v>
      </c>
    </row>
    <row r="34" spans="1:15">
      <c r="A34" s="7">
        <f t="shared" si="4"/>
        <v>27</v>
      </c>
      <c r="B34" s="93" t="s">
        <v>55</v>
      </c>
      <c r="C34" s="93" t="s">
        <v>402</v>
      </c>
      <c r="D34" s="93" t="s">
        <v>56</v>
      </c>
      <c r="E34" s="22" t="s">
        <v>57</v>
      </c>
      <c r="F34" s="11">
        <v>0</v>
      </c>
      <c r="G34" s="11">
        <v>0</v>
      </c>
      <c r="H34" s="11">
        <f t="shared" si="0"/>
        <v>0</v>
      </c>
      <c r="I34" s="11">
        <v>120.97789</v>
      </c>
      <c r="J34" s="11">
        <v>103.01956</v>
      </c>
      <c r="K34" s="11">
        <f t="shared" si="1"/>
        <v>223.99745000000001</v>
      </c>
      <c r="L34" s="11">
        <f t="shared" si="2"/>
        <v>103.01956</v>
      </c>
      <c r="M34" s="11">
        <f t="shared" si="2"/>
        <v>223.99745000000001</v>
      </c>
      <c r="N34" s="12" t="str">
        <f t="shared" si="3"/>
        <v>100.0%</v>
      </c>
      <c r="O34" s="12" t="str">
        <f t="shared" si="3"/>
        <v>100.0%</v>
      </c>
    </row>
    <row r="35" spans="1:15">
      <c r="A35" s="7">
        <f t="shared" si="4"/>
        <v>28</v>
      </c>
      <c r="B35" s="93" t="s">
        <v>55</v>
      </c>
      <c r="C35" s="93" t="s">
        <v>402</v>
      </c>
      <c r="D35" s="93" t="s">
        <v>90</v>
      </c>
      <c r="E35" s="22" t="s">
        <v>91</v>
      </c>
      <c r="F35" s="11">
        <v>386709.75644999999</v>
      </c>
      <c r="G35" s="11">
        <v>395006.09101999999</v>
      </c>
      <c r="H35" s="11">
        <f t="shared" si="0"/>
        <v>781715.84746999992</v>
      </c>
      <c r="I35" s="11">
        <v>336615.12625999999</v>
      </c>
      <c r="J35" s="11">
        <v>351177.15266999998</v>
      </c>
      <c r="K35" s="11">
        <f t="shared" si="1"/>
        <v>687792.27893000003</v>
      </c>
      <c r="L35" s="11">
        <f t="shared" si="2"/>
        <v>-43828.938350000011</v>
      </c>
      <c r="M35" s="11">
        <f t="shared" si="2"/>
        <v>-93923.568539999891</v>
      </c>
      <c r="N35" s="12">
        <f t="shared" si="3"/>
        <v>-0.110957626594626</v>
      </c>
      <c r="O35" s="12">
        <f t="shared" si="3"/>
        <v>-0.12015052380475684</v>
      </c>
    </row>
    <row r="36" spans="1:15" s="18" customFormat="1">
      <c r="A36" s="7">
        <f t="shared" si="4"/>
        <v>29</v>
      </c>
      <c r="B36" s="93" t="s">
        <v>55</v>
      </c>
      <c r="C36" s="93" t="s">
        <v>402</v>
      </c>
      <c r="D36" s="36" t="s">
        <v>442</v>
      </c>
      <c r="E36" s="96" t="s">
        <v>443</v>
      </c>
      <c r="F36" s="72">
        <v>0</v>
      </c>
      <c r="G36" s="72">
        <v>0</v>
      </c>
      <c r="H36" s="11">
        <f t="shared" si="0"/>
        <v>0</v>
      </c>
      <c r="I36" s="72">
        <v>0</v>
      </c>
      <c r="J36" s="72">
        <v>0</v>
      </c>
      <c r="K36" s="11">
        <f t="shared" si="1"/>
        <v>0</v>
      </c>
      <c r="L36" s="11">
        <f t="shared" si="2"/>
        <v>0</v>
      </c>
      <c r="M36" s="11">
        <f t="shared" si="2"/>
        <v>0</v>
      </c>
      <c r="N36" s="12" t="str">
        <f t="shared" si="3"/>
        <v>100.0%</v>
      </c>
      <c r="O36" s="12" t="str">
        <f t="shared" si="3"/>
        <v>100.0%</v>
      </c>
    </row>
    <row r="37" spans="1:15">
      <c r="A37" s="7">
        <f t="shared" si="4"/>
        <v>30</v>
      </c>
      <c r="B37" s="93" t="s">
        <v>55</v>
      </c>
      <c r="C37" s="93" t="s">
        <v>402</v>
      </c>
      <c r="D37" s="93" t="s">
        <v>94</v>
      </c>
      <c r="E37" s="22" t="s">
        <v>95</v>
      </c>
      <c r="F37" s="11">
        <v>1435.65977</v>
      </c>
      <c r="G37" s="11">
        <v>1466.7773099999999</v>
      </c>
      <c r="H37" s="11">
        <f t="shared" si="0"/>
        <v>2902.4370799999997</v>
      </c>
      <c r="I37" s="11">
        <v>528.69428000000005</v>
      </c>
      <c r="J37" s="11">
        <v>2399.1337899999999</v>
      </c>
      <c r="K37" s="11">
        <f t="shared" si="1"/>
        <v>2927.82807</v>
      </c>
      <c r="L37" s="11">
        <f t="shared" si="2"/>
        <v>932.35647999999992</v>
      </c>
      <c r="M37" s="11">
        <f t="shared" si="2"/>
        <v>25.390990000000329</v>
      </c>
      <c r="N37" s="12">
        <f t="shared" si="3"/>
        <v>0.63564964745739072</v>
      </c>
      <c r="O37" s="12">
        <f t="shared" si="3"/>
        <v>8.7481620790209619E-3</v>
      </c>
    </row>
    <row r="38" spans="1:15">
      <c r="A38" s="7">
        <f t="shared" si="4"/>
        <v>31</v>
      </c>
      <c r="B38" s="93" t="s">
        <v>55</v>
      </c>
      <c r="C38" s="93" t="s">
        <v>402</v>
      </c>
      <c r="D38" s="93" t="s">
        <v>96</v>
      </c>
      <c r="E38" s="22" t="s">
        <v>97</v>
      </c>
      <c r="F38" s="11">
        <v>0</v>
      </c>
      <c r="G38" s="11">
        <v>0</v>
      </c>
      <c r="H38" s="11">
        <f t="shared" si="0"/>
        <v>0</v>
      </c>
      <c r="I38" s="11">
        <v>4383.2159300000003</v>
      </c>
      <c r="J38" s="72">
        <v>20264.233160000003</v>
      </c>
      <c r="K38" s="11">
        <f t="shared" si="1"/>
        <v>24647.449090000002</v>
      </c>
      <c r="L38" s="11">
        <f t="shared" si="2"/>
        <v>20264.233160000003</v>
      </c>
      <c r="M38" s="11">
        <f t="shared" si="2"/>
        <v>24647.449090000002</v>
      </c>
      <c r="N38" s="12" t="str">
        <f t="shared" si="3"/>
        <v>100.0%</v>
      </c>
      <c r="O38" s="12" t="str">
        <f t="shared" si="3"/>
        <v>100.0%</v>
      </c>
    </row>
    <row r="39" spans="1:15">
      <c r="A39" s="7">
        <f t="shared" si="4"/>
        <v>32</v>
      </c>
      <c r="B39" s="93" t="s">
        <v>55</v>
      </c>
      <c r="C39" s="93" t="s">
        <v>402</v>
      </c>
      <c r="D39" s="183" t="s">
        <v>450</v>
      </c>
      <c r="E39" s="184"/>
      <c r="F39" s="14">
        <f>SUM(F34:F38)</f>
        <v>388145.41622000001</v>
      </c>
      <c r="G39" s="14">
        <f>SUM(G34:G38)</f>
        <v>396472.86832999997</v>
      </c>
      <c r="H39" s="14">
        <f t="shared" si="0"/>
        <v>784618.28454999998</v>
      </c>
      <c r="I39" s="14">
        <f>SUM(I34:I38)</f>
        <v>341648.01435999997</v>
      </c>
      <c r="J39" s="14">
        <f>SUM(J34:J38)</f>
        <v>373943.53917999996</v>
      </c>
      <c r="K39" s="14">
        <f t="shared" si="1"/>
        <v>715591.55353999999</v>
      </c>
      <c r="L39" s="14">
        <f t="shared" si="2"/>
        <v>-22529.329150000005</v>
      </c>
      <c r="M39" s="14">
        <f t="shared" si="2"/>
        <v>-69026.731009999989</v>
      </c>
      <c r="N39" s="15">
        <f t="shared" si="3"/>
        <v>-5.6824390644678258E-2</v>
      </c>
      <c r="O39" s="15">
        <f t="shared" si="3"/>
        <v>-8.7974920250027955E-2</v>
      </c>
    </row>
    <row r="40" spans="1:15">
      <c r="A40" s="7">
        <f t="shared" si="4"/>
        <v>33</v>
      </c>
      <c r="B40" s="70" t="s">
        <v>55</v>
      </c>
      <c r="C40" s="70" t="s">
        <v>402</v>
      </c>
      <c r="D40" s="70" t="s">
        <v>451</v>
      </c>
      <c r="E40" s="96" t="s">
        <v>364</v>
      </c>
      <c r="F40" s="72">
        <v>-37434.235800000002</v>
      </c>
      <c r="G40" s="72">
        <v>-38262.618979999999</v>
      </c>
      <c r="H40" s="11">
        <f t="shared" si="0"/>
        <v>-75696.854779999994</v>
      </c>
      <c r="I40" s="72">
        <v>-100143.37364000001</v>
      </c>
      <c r="J40" s="72">
        <v>-99749.188769999993</v>
      </c>
      <c r="K40" s="11">
        <f t="shared" si="1"/>
        <v>-199892.56241000001</v>
      </c>
      <c r="L40" s="72">
        <f t="shared" si="2"/>
        <v>-61486.569789999994</v>
      </c>
      <c r="M40" s="11">
        <f t="shared" si="2"/>
        <v>-124195.70763000002</v>
      </c>
      <c r="N40" s="97">
        <f t="shared" si="3"/>
        <v>1.6069618711186298</v>
      </c>
      <c r="O40" s="12">
        <f t="shared" si="3"/>
        <v>1.6406983882085151</v>
      </c>
    </row>
    <row r="41" spans="1:15">
      <c r="A41" s="7">
        <f t="shared" si="4"/>
        <v>34</v>
      </c>
      <c r="B41" s="70" t="s">
        <v>55</v>
      </c>
      <c r="C41" s="70" t="s">
        <v>402</v>
      </c>
      <c r="D41" s="185" t="s">
        <v>452</v>
      </c>
      <c r="E41" s="186"/>
      <c r="F41" s="78">
        <f>SUM(F39:F40)</f>
        <v>350711.18041999999</v>
      </c>
      <c r="G41" s="78">
        <f>SUM(G39:G40)</f>
        <v>358210.24934999994</v>
      </c>
      <c r="H41" s="14">
        <f t="shared" si="0"/>
        <v>708921.42976999993</v>
      </c>
      <c r="I41" s="78">
        <f>SUM(I39:I40)</f>
        <v>241504.64071999997</v>
      </c>
      <c r="J41" s="78">
        <f>SUM(J39:J40)</f>
        <v>274194.35040999996</v>
      </c>
      <c r="K41" s="14">
        <f t="shared" si="1"/>
        <v>515698.99112999992</v>
      </c>
      <c r="L41" s="78">
        <f t="shared" si="2"/>
        <v>-84015.898939999985</v>
      </c>
      <c r="M41" s="14">
        <f t="shared" si="2"/>
        <v>-193222.43864000001</v>
      </c>
      <c r="N41" s="98">
        <f t="shared" si="3"/>
        <v>-0.23454353718927165</v>
      </c>
      <c r="O41" s="15">
        <f t="shared" si="3"/>
        <v>-0.27255832667195351</v>
      </c>
    </row>
    <row r="42" spans="1:15" ht="26.45">
      <c r="A42" s="7">
        <f t="shared" si="4"/>
        <v>35</v>
      </c>
      <c r="B42" s="99" t="s">
        <v>55</v>
      </c>
      <c r="C42" s="99" t="s">
        <v>31</v>
      </c>
      <c r="D42" s="183" t="s">
        <v>453</v>
      </c>
      <c r="E42" s="184"/>
      <c r="F42" s="14">
        <f>F33+F41</f>
        <v>705344.52757999999</v>
      </c>
      <c r="G42" s="14">
        <f>G33+G41</f>
        <v>718715.8748799999</v>
      </c>
      <c r="H42" s="14">
        <f t="shared" si="0"/>
        <v>1424060.40246</v>
      </c>
      <c r="I42" s="14">
        <f>I33+I41</f>
        <v>685161.76692999969</v>
      </c>
      <c r="J42" s="14">
        <f t="shared" ref="J42:K42" si="5">J33+J41</f>
        <v>750926.18744999997</v>
      </c>
      <c r="K42" s="14">
        <f t="shared" si="5"/>
        <v>1436087.9543799998</v>
      </c>
      <c r="L42" s="14">
        <f t="shared" si="2"/>
        <v>32210.312570000067</v>
      </c>
      <c r="M42" s="14">
        <f t="shared" si="2"/>
        <v>12027.551919999765</v>
      </c>
      <c r="N42" s="15">
        <f t="shared" si="3"/>
        <v>4.4816475739287168E-2</v>
      </c>
      <c r="O42" s="15">
        <f t="shared" si="3"/>
        <v>8.4459562945663775E-3</v>
      </c>
    </row>
    <row r="43" spans="1:15" ht="85.5" customHeight="1">
      <c r="A43" s="187" t="s">
        <v>454</v>
      </c>
      <c r="B43" s="187"/>
      <c r="C43" s="187"/>
      <c r="D43" s="187"/>
      <c r="E43" s="187"/>
      <c r="F43" s="187"/>
      <c r="G43" s="187"/>
      <c r="H43" s="187"/>
      <c r="I43" s="187"/>
    </row>
  </sheetData>
  <mergeCells count="19">
    <mergeCell ref="D41:E41"/>
    <mergeCell ref="D42:E42"/>
    <mergeCell ref="A43:I43"/>
    <mergeCell ref="M6:M7"/>
    <mergeCell ref="N6:N7"/>
    <mergeCell ref="O6:O7"/>
    <mergeCell ref="D30:E30"/>
    <mergeCell ref="D33:E33"/>
    <mergeCell ref="D39:E39"/>
    <mergeCell ref="A3:O3"/>
    <mergeCell ref="B6:B7"/>
    <mergeCell ref="C6:C7"/>
    <mergeCell ref="D6:D7"/>
    <mergeCell ref="E6:E7"/>
    <mergeCell ref="F6:G6"/>
    <mergeCell ref="H6:H7"/>
    <mergeCell ref="I6:J6"/>
    <mergeCell ref="K6:K7"/>
    <mergeCell ref="L6:L7"/>
  </mergeCells>
  <pageMargins left="0.2" right="0.2" top="0.25" bottom="0.25" header="0.05" footer="0.05"/>
  <pageSetup paperSize="5" scale="50" orientation="landscape" r:id="rId1"/>
  <headerFooter>
    <oddHeader>&amp;L&amp;"Arial,Regular"&amp;10RSARDiscovery2024_DR_ED_006-Q002Atch01</oddHeader>
    <oddFooter xml:space="preserve">&amp;C_x000D_&amp;1#&amp;"Calibri"&amp;12&amp;K000000 Public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1692D-8A8A-493B-B255-CD2D5A290C4C}">
  <dimension ref="A1:P23"/>
  <sheetViews>
    <sheetView showGridLines="0" view="pageLayout" zoomScaleNormal="90" workbookViewId="0">
      <selection activeCell="D6" sqref="D6:D7"/>
    </sheetView>
  </sheetViews>
  <sheetFormatPr defaultRowHeight="14.45"/>
  <cols>
    <col min="1" max="1" width="7.85546875" bestFit="1" customWidth="1"/>
    <col min="2" max="2" width="11" customWidth="1"/>
    <col min="3" max="3" width="15.140625" bestFit="1" customWidth="1"/>
    <col min="4" max="4" width="36" customWidth="1"/>
    <col min="5" max="5" width="5.85546875" bestFit="1" customWidth="1"/>
    <col min="6" max="6" width="14.85546875" customWidth="1"/>
    <col min="7" max="7" width="14.140625" customWidth="1"/>
    <col min="8" max="8" width="12.85546875" customWidth="1"/>
    <col min="9" max="9" width="12.140625" customWidth="1"/>
    <col min="10" max="10" width="11.85546875" customWidth="1"/>
    <col min="11" max="11" width="17.28515625" customWidth="1"/>
    <col min="12" max="12" width="13.140625" customWidth="1"/>
    <col min="13" max="13" width="12" customWidth="1"/>
    <col min="14" max="14" width="12.5703125" customWidth="1"/>
    <col min="15" max="15" width="14.140625" customWidth="1"/>
  </cols>
  <sheetData>
    <row r="1" spans="1:16">
      <c r="A1" s="17"/>
    </row>
    <row r="2" spans="1:16">
      <c r="A2" s="17"/>
    </row>
    <row r="3" spans="1:16" ht="68.849999999999994" customHeight="1">
      <c r="A3" s="155" t="s">
        <v>455</v>
      </c>
      <c r="B3" s="155"/>
      <c r="C3" s="155"/>
      <c r="D3" s="155"/>
      <c r="E3" s="155"/>
      <c r="F3" s="155"/>
      <c r="G3" s="155"/>
      <c r="H3" s="155"/>
      <c r="I3" s="155"/>
      <c r="J3" s="155"/>
      <c r="K3" s="155"/>
      <c r="L3" s="155"/>
      <c r="M3" s="155"/>
      <c r="N3" s="155"/>
      <c r="O3" s="155"/>
    </row>
    <row r="4" spans="1:16">
      <c r="F4" s="41"/>
      <c r="J4" s="18"/>
    </row>
    <row r="5" spans="1:16" ht="14.45" customHeight="1">
      <c r="A5" s="35"/>
      <c r="B5" s="7" t="s">
        <v>1</v>
      </c>
      <c r="C5" s="7" t="s">
        <v>40</v>
      </c>
      <c r="D5" s="22" t="s">
        <v>41</v>
      </c>
      <c r="E5" s="7" t="s">
        <v>42</v>
      </c>
      <c r="F5" s="7" t="s">
        <v>5</v>
      </c>
      <c r="G5" s="7" t="s">
        <v>6</v>
      </c>
      <c r="H5" s="7" t="s">
        <v>7</v>
      </c>
      <c r="I5" s="7" t="s">
        <v>8</v>
      </c>
      <c r="J5" s="7" t="s">
        <v>9</v>
      </c>
      <c r="K5" s="7" t="s">
        <v>46</v>
      </c>
      <c r="L5" s="7" t="s">
        <v>293</v>
      </c>
      <c r="M5" s="7" t="s">
        <v>294</v>
      </c>
      <c r="N5" s="7" t="s">
        <v>295</v>
      </c>
      <c r="O5" s="7" t="s">
        <v>296</v>
      </c>
    </row>
    <row r="6" spans="1:16" ht="14.45" customHeight="1">
      <c r="A6" s="67"/>
      <c r="B6" s="169" t="s">
        <v>48</v>
      </c>
      <c r="C6" s="169" t="s">
        <v>21</v>
      </c>
      <c r="D6" s="169" t="s">
        <v>49</v>
      </c>
      <c r="E6" s="169" t="s">
        <v>50</v>
      </c>
      <c r="F6" s="156" t="s">
        <v>12</v>
      </c>
      <c r="G6" s="157"/>
      <c r="H6" s="169" t="s">
        <v>297</v>
      </c>
      <c r="I6" s="156" t="s">
        <v>14</v>
      </c>
      <c r="J6" s="157"/>
      <c r="K6" s="169" t="s">
        <v>298</v>
      </c>
      <c r="L6" s="169" t="s">
        <v>299</v>
      </c>
      <c r="M6" s="158" t="s">
        <v>300</v>
      </c>
      <c r="N6" s="169" t="s">
        <v>301</v>
      </c>
      <c r="O6" s="169" t="s">
        <v>302</v>
      </c>
    </row>
    <row r="7" spans="1:16" ht="64.7" customHeight="1">
      <c r="A7" s="150" t="s">
        <v>47</v>
      </c>
      <c r="B7" s="170"/>
      <c r="C7" s="170"/>
      <c r="D7" s="170"/>
      <c r="E7" s="170"/>
      <c r="F7" s="148" t="s">
        <v>22</v>
      </c>
      <c r="G7" s="148" t="s">
        <v>23</v>
      </c>
      <c r="H7" s="170"/>
      <c r="I7" s="148" t="s">
        <v>24</v>
      </c>
      <c r="J7" s="148" t="s">
        <v>25</v>
      </c>
      <c r="K7" s="170"/>
      <c r="L7" s="170"/>
      <c r="M7" s="160"/>
      <c r="N7" s="170"/>
      <c r="O7" s="170"/>
    </row>
    <row r="8" spans="1:16">
      <c r="A8" s="7">
        <v>1</v>
      </c>
      <c r="B8" s="42" t="s">
        <v>100</v>
      </c>
      <c r="C8" s="93" t="s">
        <v>420</v>
      </c>
      <c r="D8" s="36" t="s">
        <v>456</v>
      </c>
      <c r="E8" s="22" t="s">
        <v>457</v>
      </c>
      <c r="F8" s="11">
        <v>113116.41144</v>
      </c>
      <c r="G8" s="11">
        <v>117656.13219999999</v>
      </c>
      <c r="H8" s="11">
        <f>F8+G8</f>
        <v>230772.54363999999</v>
      </c>
      <c r="I8" s="11">
        <v>102820.14241</v>
      </c>
      <c r="J8" s="11">
        <v>135776.42402999999</v>
      </c>
      <c r="K8" s="11">
        <f>I8+J8</f>
        <v>238596.56644</v>
      </c>
      <c r="L8" s="11">
        <f>J8-G8</f>
        <v>18120.291830000002</v>
      </c>
      <c r="M8" s="11">
        <f>K8-H8</f>
        <v>7824.0228000000061</v>
      </c>
      <c r="N8" s="12">
        <f>IF(G8=0,"100.0%",(J8-G8)/G8)</f>
        <v>0.15401060268748154</v>
      </c>
      <c r="O8" s="12">
        <f>IF(H8=0,"100.0%",(K8-H8)/H8)</f>
        <v>3.3903612087429723E-2</v>
      </c>
    </row>
    <row r="9" spans="1:16">
      <c r="A9" s="7">
        <f>A8+1</f>
        <v>2</v>
      </c>
      <c r="B9" s="42" t="s">
        <v>100</v>
      </c>
      <c r="C9" s="93" t="s">
        <v>420</v>
      </c>
      <c r="D9" s="36" t="s">
        <v>101</v>
      </c>
      <c r="E9" s="22" t="s">
        <v>102</v>
      </c>
      <c r="F9" s="11">
        <v>2495.54837</v>
      </c>
      <c r="G9" s="11">
        <v>2595.7026500000002</v>
      </c>
      <c r="H9" s="11">
        <f t="shared" ref="H9:H17" si="0">F9+G9</f>
        <v>5091.2510199999997</v>
      </c>
      <c r="I9" s="11">
        <v>4931.7991199999997</v>
      </c>
      <c r="J9" s="11">
        <v>2687.2509799999998</v>
      </c>
      <c r="K9" s="11">
        <f t="shared" ref="K9:K18" si="1">I9+J9</f>
        <v>7619.0500999999995</v>
      </c>
      <c r="L9" s="11">
        <f t="shared" ref="L9:M19" si="2">J9-G9</f>
        <v>91.548329999999623</v>
      </c>
      <c r="M9" s="11">
        <f t="shared" si="2"/>
        <v>2527.7990799999998</v>
      </c>
      <c r="N9" s="12">
        <f t="shared" ref="N9:O19" si="3">IF(G9=0,"100.0%",(J9-G9)/G9)</f>
        <v>3.5269190020667279E-2</v>
      </c>
      <c r="O9" s="12">
        <f t="shared" si="3"/>
        <v>0.49649861499070219</v>
      </c>
    </row>
    <row r="10" spans="1:16">
      <c r="A10" s="7">
        <f>A9+1</f>
        <v>3</v>
      </c>
      <c r="B10" s="42" t="s">
        <v>100</v>
      </c>
      <c r="C10" s="93" t="s">
        <v>420</v>
      </c>
      <c r="D10" s="36" t="s">
        <v>157</v>
      </c>
      <c r="E10" s="22" t="s">
        <v>368</v>
      </c>
      <c r="F10" s="11">
        <v>8066.1215499999998</v>
      </c>
      <c r="G10" s="11">
        <v>8389.8406200000009</v>
      </c>
      <c r="H10" s="11">
        <f t="shared" si="0"/>
        <v>16455.962169999999</v>
      </c>
      <c r="I10" s="11">
        <v>11597.97891</v>
      </c>
      <c r="J10" s="11">
        <v>11869.04832</v>
      </c>
      <c r="K10" s="11">
        <f t="shared" si="1"/>
        <v>23467.02723</v>
      </c>
      <c r="L10" s="11">
        <f t="shared" si="2"/>
        <v>3479.207699999999</v>
      </c>
      <c r="M10" s="11">
        <f t="shared" si="2"/>
        <v>7011.0650600000008</v>
      </c>
      <c r="N10" s="12">
        <f t="shared" si="3"/>
        <v>0.41469294323734113</v>
      </c>
      <c r="O10" s="12">
        <f t="shared" si="3"/>
        <v>0.42605014447477924</v>
      </c>
    </row>
    <row r="11" spans="1:16">
      <c r="A11" s="7">
        <f t="shared" ref="A11:A19" si="4">A10+1</f>
        <v>4</v>
      </c>
      <c r="B11" s="42" t="s">
        <v>100</v>
      </c>
      <c r="C11" s="93" t="s">
        <v>420</v>
      </c>
      <c r="D11" s="36" t="s">
        <v>158</v>
      </c>
      <c r="E11" s="22" t="s">
        <v>256</v>
      </c>
      <c r="F11" s="11">
        <v>654.22562000000005</v>
      </c>
      <c r="G11" s="11">
        <v>680.48176999999998</v>
      </c>
      <c r="H11" s="11">
        <f t="shared" si="0"/>
        <v>1334.70739</v>
      </c>
      <c r="I11" s="11">
        <v>5613.16381</v>
      </c>
      <c r="J11" s="11">
        <v>2307.3138899999999</v>
      </c>
      <c r="K11" s="11">
        <f t="shared" si="1"/>
        <v>7920.4776999999995</v>
      </c>
      <c r="L11" s="11">
        <f t="shared" si="2"/>
        <v>1626.83212</v>
      </c>
      <c r="M11" s="11">
        <f t="shared" si="2"/>
        <v>6585.7703099999999</v>
      </c>
      <c r="N11" s="12">
        <f t="shared" si="3"/>
        <v>2.3907063961463657</v>
      </c>
      <c r="O11" s="12">
        <f t="shared" si="3"/>
        <v>4.9342427856041162</v>
      </c>
    </row>
    <row r="12" spans="1:16" ht="15.6">
      <c r="A12" s="7">
        <f t="shared" si="4"/>
        <v>5</v>
      </c>
      <c r="B12" s="42" t="s">
        <v>100</v>
      </c>
      <c r="C12" s="93" t="s">
        <v>420</v>
      </c>
      <c r="D12" s="36" t="s">
        <v>458</v>
      </c>
      <c r="E12" s="22" t="s">
        <v>459</v>
      </c>
      <c r="F12" s="11">
        <v>41008.572059999999</v>
      </c>
      <c r="G12" s="11">
        <v>46002.09087</v>
      </c>
      <c r="H12" s="11">
        <f t="shared" si="0"/>
        <v>87010.662929999991</v>
      </c>
      <c r="I12" s="11">
        <v>59406.899790000003</v>
      </c>
      <c r="J12" s="11">
        <v>39823.819219999998</v>
      </c>
      <c r="K12" s="11">
        <f t="shared" si="1"/>
        <v>99230.719010000001</v>
      </c>
      <c r="L12" s="11">
        <f t="shared" si="2"/>
        <v>-6178.2716500000024</v>
      </c>
      <c r="M12" s="11">
        <f t="shared" si="2"/>
        <v>12220.056080000009</v>
      </c>
      <c r="N12" s="12">
        <f t="shared" si="3"/>
        <v>-0.13430414864097245</v>
      </c>
      <c r="O12" s="12">
        <f t="shared" si="3"/>
        <v>0.14044320165484814</v>
      </c>
    </row>
    <row r="13" spans="1:16" ht="15.6">
      <c r="A13" s="7">
        <f t="shared" si="4"/>
        <v>6</v>
      </c>
      <c r="B13" s="42" t="s">
        <v>100</v>
      </c>
      <c r="C13" s="93" t="s">
        <v>420</v>
      </c>
      <c r="D13" s="36" t="s">
        <v>460</v>
      </c>
      <c r="E13" s="22" t="s">
        <v>461</v>
      </c>
      <c r="F13" s="11">
        <v>99788.265039999998</v>
      </c>
      <c r="G13" s="11">
        <v>155877.58848000001</v>
      </c>
      <c r="H13" s="11">
        <f t="shared" si="0"/>
        <v>255665.85352</v>
      </c>
      <c r="I13" s="11">
        <v>68462.143859999996</v>
      </c>
      <c r="J13" s="72">
        <v>131413.59159</v>
      </c>
      <c r="K13" s="11">
        <f t="shared" si="1"/>
        <v>199875.73544999998</v>
      </c>
      <c r="L13" s="11">
        <f t="shared" si="2"/>
        <v>-24463.996890000009</v>
      </c>
      <c r="M13" s="11">
        <f t="shared" si="2"/>
        <v>-55790.118070000026</v>
      </c>
      <c r="N13" s="12">
        <f t="shared" si="3"/>
        <v>-0.15694364487258464</v>
      </c>
      <c r="O13" s="12">
        <f t="shared" si="3"/>
        <v>-0.21821497592221764</v>
      </c>
      <c r="P13" s="94"/>
    </row>
    <row r="14" spans="1:16">
      <c r="A14" s="7">
        <f t="shared" si="4"/>
        <v>7</v>
      </c>
      <c r="B14" s="42" t="s">
        <v>100</v>
      </c>
      <c r="C14" s="93" t="s">
        <v>420</v>
      </c>
      <c r="D14" s="36" t="s">
        <v>106</v>
      </c>
      <c r="E14" s="22" t="s">
        <v>107</v>
      </c>
      <c r="F14" s="11">
        <v>37684.892999999996</v>
      </c>
      <c r="G14" s="11">
        <v>39770.61937</v>
      </c>
      <c r="H14" s="11">
        <f t="shared" si="0"/>
        <v>77455.512369999997</v>
      </c>
      <c r="I14" s="11">
        <v>37211.891869999999</v>
      </c>
      <c r="J14" s="72">
        <v>40288.09822</v>
      </c>
      <c r="K14" s="11">
        <f t="shared" si="1"/>
        <v>77499.990090000007</v>
      </c>
      <c r="L14" s="11">
        <f t="shared" si="2"/>
        <v>517.47884999999951</v>
      </c>
      <c r="M14" s="11">
        <f t="shared" si="2"/>
        <v>44.477720000009867</v>
      </c>
      <c r="N14" s="12">
        <f t="shared" si="3"/>
        <v>1.3011586397126797E-2</v>
      </c>
      <c r="O14" s="12">
        <f t="shared" si="3"/>
        <v>5.7423569529232033E-4</v>
      </c>
    </row>
    <row r="15" spans="1:16">
      <c r="A15" s="7">
        <f t="shared" si="4"/>
        <v>8</v>
      </c>
      <c r="B15" s="42" t="s">
        <v>100</v>
      </c>
      <c r="C15" s="93" t="s">
        <v>420</v>
      </c>
      <c r="D15" s="36" t="s">
        <v>462</v>
      </c>
      <c r="E15" s="22" t="s">
        <v>463</v>
      </c>
      <c r="F15" s="11">
        <v>14690.328799999999</v>
      </c>
      <c r="G15" s="11">
        <v>15279.89834</v>
      </c>
      <c r="H15" s="11">
        <f t="shared" si="0"/>
        <v>29970.227139999999</v>
      </c>
      <c r="I15" s="11">
        <v>14767.00614</v>
      </c>
      <c r="J15" s="11">
        <v>28946.786</v>
      </c>
      <c r="K15" s="11">
        <f t="shared" si="1"/>
        <v>43713.792139999998</v>
      </c>
      <c r="L15" s="11">
        <f t="shared" si="2"/>
        <v>13666.88766</v>
      </c>
      <c r="M15" s="11">
        <f t="shared" si="2"/>
        <v>13743.564999999999</v>
      </c>
      <c r="N15" s="12">
        <f t="shared" si="3"/>
        <v>0.89443577148825459</v>
      </c>
      <c r="O15" s="12">
        <f t="shared" si="3"/>
        <v>0.45857393525246398</v>
      </c>
    </row>
    <row r="16" spans="1:16">
      <c r="A16" s="7">
        <f t="shared" si="4"/>
        <v>9</v>
      </c>
      <c r="B16" s="42" t="s">
        <v>100</v>
      </c>
      <c r="C16" s="93" t="s">
        <v>420</v>
      </c>
      <c r="D16" s="183" t="s">
        <v>449</v>
      </c>
      <c r="E16" s="184"/>
      <c r="F16" s="14">
        <f>SUM(F8:F15)</f>
        <v>317504.36588</v>
      </c>
      <c r="G16" s="14">
        <f>SUM(G8:G15)</f>
        <v>386252.35429999995</v>
      </c>
      <c r="H16" s="14">
        <f t="shared" si="0"/>
        <v>703756.72017999995</v>
      </c>
      <c r="I16" s="14">
        <f>SUM(I8:I15)</f>
        <v>304811.02591000003</v>
      </c>
      <c r="J16" s="14">
        <f>SUM(J8:J15)</f>
        <v>393112.33224999998</v>
      </c>
      <c r="K16" s="14">
        <f t="shared" si="1"/>
        <v>697923.35816000006</v>
      </c>
      <c r="L16" s="14">
        <f t="shared" si="2"/>
        <v>6859.9779500000295</v>
      </c>
      <c r="M16" s="14">
        <f t="shared" si="2"/>
        <v>-5833.3620199998841</v>
      </c>
      <c r="N16" s="15">
        <f t="shared" si="3"/>
        <v>1.7760352457740426E-2</v>
      </c>
      <c r="O16" s="15">
        <f t="shared" si="3"/>
        <v>-8.2888899711080332E-3</v>
      </c>
    </row>
    <row r="17" spans="1:15">
      <c r="A17" s="7">
        <f t="shared" si="4"/>
        <v>10</v>
      </c>
      <c r="B17" s="42" t="s">
        <v>100</v>
      </c>
      <c r="C17" s="100" t="s">
        <v>402</v>
      </c>
      <c r="D17" s="36" t="s">
        <v>106</v>
      </c>
      <c r="E17" s="22" t="s">
        <v>107</v>
      </c>
      <c r="F17" s="11">
        <v>286508.81393</v>
      </c>
      <c r="G17" s="11">
        <v>298007.32237000001</v>
      </c>
      <c r="H17" s="11">
        <f t="shared" si="0"/>
        <v>584516.13630000001</v>
      </c>
      <c r="I17" s="11">
        <v>299058.50683000003</v>
      </c>
      <c r="J17" s="72">
        <v>373347.50592999998</v>
      </c>
      <c r="K17" s="11">
        <f t="shared" si="1"/>
        <v>672406.01276000007</v>
      </c>
      <c r="L17" s="11">
        <f t="shared" si="2"/>
        <v>75340.183559999976</v>
      </c>
      <c r="M17" s="11">
        <f t="shared" si="2"/>
        <v>87889.876460000058</v>
      </c>
      <c r="N17" s="12">
        <f t="shared" si="3"/>
        <v>0.25281319586657369</v>
      </c>
      <c r="O17" s="12">
        <f t="shared" si="3"/>
        <v>0.15036347331032623</v>
      </c>
    </row>
    <row r="18" spans="1:15">
      <c r="A18" s="7">
        <f t="shared" si="4"/>
        <v>11</v>
      </c>
      <c r="B18" s="42" t="s">
        <v>100</v>
      </c>
      <c r="C18" s="100" t="s">
        <v>402</v>
      </c>
      <c r="D18" s="183" t="s">
        <v>452</v>
      </c>
      <c r="E18" s="184"/>
      <c r="F18" s="14">
        <f>SUM(F17)</f>
        <v>286508.81393</v>
      </c>
      <c r="G18" s="14">
        <f>SUM(G17)</f>
        <v>298007.32237000001</v>
      </c>
      <c r="H18" s="14">
        <f>F18+G18</f>
        <v>584516.13630000001</v>
      </c>
      <c r="I18" s="14">
        <f>SUM(I17)</f>
        <v>299058.50683000003</v>
      </c>
      <c r="J18" s="14">
        <f>SUM(J17)</f>
        <v>373347.50592999998</v>
      </c>
      <c r="K18" s="14">
        <f t="shared" si="1"/>
        <v>672406.01276000007</v>
      </c>
      <c r="L18" s="14">
        <f t="shared" si="2"/>
        <v>75340.183559999976</v>
      </c>
      <c r="M18" s="14">
        <f t="shared" si="2"/>
        <v>87889.876460000058</v>
      </c>
      <c r="N18" s="15">
        <f t="shared" si="3"/>
        <v>0.25281319586657369</v>
      </c>
      <c r="O18" s="15">
        <f t="shared" si="3"/>
        <v>0.15036347331032623</v>
      </c>
    </row>
    <row r="19" spans="1:15" ht="26.45">
      <c r="A19" s="145">
        <f t="shared" si="4"/>
        <v>12</v>
      </c>
      <c r="B19" s="48" t="s">
        <v>100</v>
      </c>
      <c r="C19" s="99" t="s">
        <v>31</v>
      </c>
      <c r="D19" s="183" t="s">
        <v>453</v>
      </c>
      <c r="E19" s="184"/>
      <c r="F19" s="14">
        <f>F16+F18</f>
        <v>604013.17981</v>
      </c>
      <c r="G19" s="14">
        <f t="shared" ref="G19:J19" si="5">G16+G18</f>
        <v>684259.67666999996</v>
      </c>
      <c r="H19" s="14">
        <f>F19+G19</f>
        <v>1288272.8564800001</v>
      </c>
      <c r="I19" s="14">
        <f t="shared" si="5"/>
        <v>603869.53274000005</v>
      </c>
      <c r="J19" s="14">
        <f t="shared" si="5"/>
        <v>766459.83817999996</v>
      </c>
      <c r="K19" s="14">
        <f>I19+J19</f>
        <v>1370329.3709200001</v>
      </c>
      <c r="L19" s="14">
        <f t="shared" si="2"/>
        <v>82200.161510000005</v>
      </c>
      <c r="M19" s="14">
        <f t="shared" si="2"/>
        <v>82056.514440000057</v>
      </c>
      <c r="N19" s="101">
        <f t="shared" si="3"/>
        <v>0.12013006803211485</v>
      </c>
      <c r="O19" s="15">
        <f t="shared" si="3"/>
        <v>6.3694980475026378E-2</v>
      </c>
    </row>
    <row r="20" spans="1:15" ht="57" customHeight="1">
      <c r="A20" s="187" t="s">
        <v>464</v>
      </c>
      <c r="B20" s="187"/>
      <c r="C20" s="187"/>
      <c r="D20" s="187"/>
      <c r="E20" s="187"/>
      <c r="F20" s="187"/>
      <c r="G20" s="187"/>
      <c r="H20" s="187"/>
      <c r="I20" s="187"/>
    </row>
    <row r="23" spans="1:15">
      <c r="F23" s="80"/>
    </row>
  </sheetData>
  <mergeCells count="17">
    <mergeCell ref="A20:I20"/>
    <mergeCell ref="M6:M7"/>
    <mergeCell ref="N6:N7"/>
    <mergeCell ref="O6:O7"/>
    <mergeCell ref="D16:E16"/>
    <mergeCell ref="D18:E18"/>
    <mergeCell ref="D19:E19"/>
    <mergeCell ref="A3:O3"/>
    <mergeCell ref="B6:B7"/>
    <mergeCell ref="C6:C7"/>
    <mergeCell ref="D6:D7"/>
    <mergeCell ref="E6:E7"/>
    <mergeCell ref="F6:G6"/>
    <mergeCell ref="H6:H7"/>
    <mergeCell ref="I6:J6"/>
    <mergeCell ref="K6:K7"/>
    <mergeCell ref="L6:L7"/>
  </mergeCells>
  <pageMargins left="0.2" right="0.2" top="0.25" bottom="0.25" header="0.05" footer="0.05"/>
  <pageSetup paperSize="5" scale="50" orientation="landscape" r:id="rId1"/>
  <headerFooter>
    <oddHeader>&amp;L&amp;"Arial,Regular"&amp;10RSARDiscovery2024_DR_ED_006-Q002Atch01</oddHeader>
    <oddFooter xml:space="preserve">&amp;C_x000D_&amp;1#&amp;"Calibri"&amp;12&amp;K000000 Public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7EEC8-87A5-448E-B96F-C2235FF1A88F}">
  <dimension ref="A1:M10"/>
  <sheetViews>
    <sheetView showGridLines="0" view="pageLayout" zoomScaleNormal="85" workbookViewId="0">
      <selection activeCell="C6" sqref="C6"/>
    </sheetView>
  </sheetViews>
  <sheetFormatPr defaultColWidth="8.7109375" defaultRowHeight="14.45"/>
  <cols>
    <col min="1" max="1" width="7.42578125" customWidth="1"/>
    <col min="2" max="2" width="22.28515625" customWidth="1"/>
    <col min="3" max="3" width="42.42578125" customWidth="1"/>
    <col min="4" max="4" width="16" style="20" customWidth="1"/>
    <col min="5" max="5" width="15.140625" customWidth="1"/>
    <col min="6" max="6" width="13.5703125" customWidth="1"/>
    <col min="7" max="7" width="16.28515625" customWidth="1"/>
    <col min="8" max="8" width="12.28515625" customWidth="1"/>
    <col min="9" max="9" width="13.140625" customWidth="1"/>
    <col min="10" max="10" width="11.85546875" customWidth="1"/>
    <col min="11" max="11" width="13.28515625" customWidth="1"/>
    <col min="12" max="12" width="12.140625" customWidth="1"/>
    <col min="13" max="13" width="15.85546875" customWidth="1"/>
  </cols>
  <sheetData>
    <row r="1" spans="1:13">
      <c r="A1" s="17"/>
    </row>
    <row r="2" spans="1:13">
      <c r="A2" s="17"/>
    </row>
    <row r="3" spans="1:13" ht="68.650000000000006" customHeight="1">
      <c r="A3" s="155" t="s">
        <v>465</v>
      </c>
      <c r="B3" s="155"/>
      <c r="C3" s="155"/>
      <c r="D3" s="155"/>
      <c r="E3" s="155"/>
      <c r="F3" s="155"/>
      <c r="G3" s="155"/>
      <c r="H3" s="155"/>
      <c r="I3" s="155"/>
      <c r="J3" s="155"/>
      <c r="K3" s="155"/>
      <c r="L3" s="155"/>
      <c r="M3" s="155"/>
    </row>
    <row r="4" spans="1:13">
      <c r="F4" s="19"/>
    </row>
    <row r="6" spans="1:13" s="104" customFormat="1" ht="13.9" customHeight="1">
      <c r="A6" s="102"/>
      <c r="B6" s="103" t="s">
        <v>1</v>
      </c>
      <c r="C6" s="103" t="s">
        <v>40</v>
      </c>
      <c r="D6" s="7" t="s">
        <v>41</v>
      </c>
      <c r="E6" s="7" t="s">
        <v>42</v>
      </c>
      <c r="F6" s="7" t="s">
        <v>122</v>
      </c>
      <c r="G6" s="7" t="s">
        <v>43</v>
      </c>
      <c r="H6" s="7" t="s">
        <v>44</v>
      </c>
      <c r="I6" s="7" t="s">
        <v>45</v>
      </c>
      <c r="J6" s="7" t="s">
        <v>10</v>
      </c>
      <c r="K6" s="7" t="s">
        <v>11</v>
      </c>
      <c r="L6" s="7" t="s">
        <v>293</v>
      </c>
      <c r="M6" s="7" t="s">
        <v>294</v>
      </c>
    </row>
    <row r="7" spans="1:13" s="104" customFormat="1" ht="22.15" customHeight="1">
      <c r="A7" s="188" t="s">
        <v>20</v>
      </c>
      <c r="B7" s="188" t="s">
        <v>48</v>
      </c>
      <c r="C7" s="188" t="s">
        <v>466</v>
      </c>
      <c r="D7" s="156" t="s">
        <v>12</v>
      </c>
      <c r="E7" s="157"/>
      <c r="F7" s="158" t="s">
        <v>467</v>
      </c>
      <c r="G7" s="156" t="s">
        <v>14</v>
      </c>
      <c r="H7" s="157"/>
      <c r="I7" s="158" t="s">
        <v>468</v>
      </c>
      <c r="J7" s="158" t="s">
        <v>469</v>
      </c>
      <c r="K7" s="158" t="s">
        <v>470</v>
      </c>
      <c r="L7" s="158" t="s">
        <v>471</v>
      </c>
      <c r="M7" s="158" t="s">
        <v>472</v>
      </c>
    </row>
    <row r="8" spans="1:13" s="104" customFormat="1" ht="42.6" customHeight="1">
      <c r="A8" s="188"/>
      <c r="B8" s="188"/>
      <c r="C8" s="188"/>
      <c r="D8" s="146" t="s">
        <v>22</v>
      </c>
      <c r="E8" s="146" t="s">
        <v>23</v>
      </c>
      <c r="F8" s="159"/>
      <c r="G8" s="146" t="s">
        <v>24</v>
      </c>
      <c r="H8" s="146" t="s">
        <v>25</v>
      </c>
      <c r="I8" s="159"/>
      <c r="J8" s="159"/>
      <c r="K8" s="160"/>
      <c r="L8" s="159"/>
      <c r="M8" s="159"/>
    </row>
    <row r="9" spans="1:13" s="104" customFormat="1" ht="14.1">
      <c r="A9" s="103">
        <v>1</v>
      </c>
      <c r="B9" s="105" t="s">
        <v>473</v>
      </c>
      <c r="C9" s="70" t="s">
        <v>32</v>
      </c>
      <c r="D9" s="72">
        <v>87921.460279999999</v>
      </c>
      <c r="E9" s="72">
        <v>90135.581000000006</v>
      </c>
      <c r="F9" s="106">
        <f>D9+E9</f>
        <v>178057.04128</v>
      </c>
      <c r="G9" s="72">
        <v>105205.67827</v>
      </c>
      <c r="H9" s="107">
        <v>104948.88912000001</v>
      </c>
      <c r="I9" s="106">
        <f>G9+H9</f>
        <v>210154.56739000001</v>
      </c>
      <c r="J9" s="106">
        <f>H9-E9</f>
        <v>14813.308120000002</v>
      </c>
      <c r="K9" s="106">
        <f>I9-F9</f>
        <v>32097.526110000006</v>
      </c>
      <c r="L9" s="108">
        <f>(H9-E9)/E9</f>
        <v>0.16434473440627181</v>
      </c>
      <c r="M9" s="108">
        <f>(I9-F9)/F9</f>
        <v>0.18026541314659772</v>
      </c>
    </row>
    <row r="10" spans="1:13" s="113" customFormat="1" ht="14.1">
      <c r="A10" s="109">
        <v>2</v>
      </c>
      <c r="B10" s="152"/>
      <c r="C10" s="76" t="s">
        <v>32</v>
      </c>
      <c r="D10" s="110">
        <f>SUM(D9:D9)</f>
        <v>87921.460279999999</v>
      </c>
      <c r="E10" s="110">
        <f>SUM(E9:E9)</f>
        <v>90135.581000000006</v>
      </c>
      <c r="F10" s="110">
        <f>D10+E10</f>
        <v>178057.04128</v>
      </c>
      <c r="G10" s="110">
        <f>SUM(G9:G9)</f>
        <v>105205.67827</v>
      </c>
      <c r="H10" s="111">
        <f>SUM(H9:H9)</f>
        <v>104948.88912000001</v>
      </c>
      <c r="I10" s="110">
        <f t="shared" ref="I10" si="0">G10+H10</f>
        <v>210154.56739000001</v>
      </c>
      <c r="J10" s="110">
        <f t="shared" ref="J10:K10" si="1">H10-E10</f>
        <v>14813.308120000002</v>
      </c>
      <c r="K10" s="110">
        <f t="shared" si="1"/>
        <v>32097.526110000006</v>
      </c>
      <c r="L10" s="112">
        <f t="shared" ref="L10:M10" si="2">(H10-E10)/E10</f>
        <v>0.16434473440627181</v>
      </c>
      <c r="M10" s="112">
        <f t="shared" si="2"/>
        <v>0.18026541314659772</v>
      </c>
    </row>
  </sheetData>
  <mergeCells count="12">
    <mergeCell ref="L7:L8"/>
    <mergeCell ref="M7:M8"/>
    <mergeCell ref="A3:M3"/>
    <mergeCell ref="A7:A8"/>
    <mergeCell ref="B7:B8"/>
    <mergeCell ref="C7:C8"/>
    <mergeCell ref="D7:E7"/>
    <mergeCell ref="F7:F8"/>
    <mergeCell ref="G7:H7"/>
    <mergeCell ref="I7:I8"/>
    <mergeCell ref="J7:J8"/>
    <mergeCell ref="K7:K8"/>
  </mergeCells>
  <pageMargins left="0.2" right="0.2" top="0.25" bottom="0.25" header="0.05" footer="0.05"/>
  <pageSetup paperSize="5" scale="50" orientation="landscape" r:id="rId1"/>
  <headerFooter>
    <oddHeader>&amp;L&amp;"Arial,Regular"&amp;10RSARDiscovery2024_DR_ED_006-Q002Atch01</oddHeader>
    <oddFooter xml:space="preserve">&amp;C_x000D_&amp;1#&amp;"Calibri"&amp;12&amp;K000000 Public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444D8-7740-438E-BF8E-CD2BAE7A45A1}">
  <dimension ref="A1:L18"/>
  <sheetViews>
    <sheetView showGridLines="0" view="pageLayout" zoomScaleNormal="120" workbookViewId="0">
      <selection activeCell="B6" sqref="B6"/>
    </sheetView>
  </sheetViews>
  <sheetFormatPr defaultRowHeight="14.45"/>
  <cols>
    <col min="1" max="1" width="7.42578125" customWidth="1"/>
    <col min="2" max="2" width="27.5703125" bestFit="1" customWidth="1"/>
    <col min="3" max="3" width="14.7109375" customWidth="1"/>
    <col min="4" max="4" width="15.42578125" customWidth="1"/>
    <col min="5" max="5" width="16.42578125" customWidth="1"/>
    <col min="6" max="12" width="12.5703125" customWidth="1"/>
  </cols>
  <sheetData>
    <row r="1" spans="1:12">
      <c r="A1" s="17"/>
    </row>
    <row r="2" spans="1:12" ht="68.849999999999994" customHeight="1">
      <c r="A2" s="155" t="s">
        <v>37</v>
      </c>
      <c r="B2" s="155"/>
      <c r="C2" s="155"/>
      <c r="D2" s="155"/>
      <c r="E2" s="155"/>
      <c r="F2" s="155"/>
      <c r="G2" s="155"/>
      <c r="H2" s="155"/>
      <c r="I2" s="155"/>
      <c r="J2" s="155"/>
      <c r="K2" s="155"/>
      <c r="L2" s="155"/>
    </row>
    <row r="3" spans="1:12">
      <c r="A3" s="18"/>
      <c r="C3" s="19"/>
      <c r="D3" s="19"/>
      <c r="E3" s="19"/>
    </row>
    <row r="4" spans="1:12">
      <c r="A4" s="163" t="s">
        <v>38</v>
      </c>
      <c r="B4" s="7" t="s">
        <v>1</v>
      </c>
      <c r="C4" s="7" t="s">
        <v>2</v>
      </c>
      <c r="D4" s="7" t="s">
        <v>3</v>
      </c>
      <c r="E4" s="7" t="s">
        <v>4</v>
      </c>
      <c r="F4" s="7" t="s">
        <v>5</v>
      </c>
      <c r="G4" s="7" t="s">
        <v>6</v>
      </c>
      <c r="H4" s="7" t="s">
        <v>7</v>
      </c>
      <c r="I4" s="7" t="s">
        <v>8</v>
      </c>
      <c r="J4" s="7" t="s">
        <v>9</v>
      </c>
      <c r="K4" s="7" t="s">
        <v>10</v>
      </c>
      <c r="L4" s="7" t="s">
        <v>11</v>
      </c>
    </row>
    <row r="5" spans="1:12" ht="14.45" customHeight="1">
      <c r="A5" s="199"/>
      <c r="B5" s="7"/>
      <c r="C5" s="164" t="s">
        <v>12</v>
      </c>
      <c r="D5" s="164"/>
      <c r="E5" s="165" t="s">
        <v>13</v>
      </c>
      <c r="F5" s="164" t="s">
        <v>14</v>
      </c>
      <c r="G5" s="164"/>
      <c r="H5" s="165" t="s">
        <v>15</v>
      </c>
      <c r="I5" s="165" t="s">
        <v>16</v>
      </c>
      <c r="J5" s="165" t="s">
        <v>17</v>
      </c>
      <c r="K5" s="165" t="s">
        <v>18</v>
      </c>
      <c r="L5" s="165" t="s">
        <v>19</v>
      </c>
    </row>
    <row r="6" spans="1:12" ht="80.45" customHeight="1">
      <c r="A6" s="200"/>
      <c r="B6" s="146" t="s">
        <v>21</v>
      </c>
      <c r="C6" s="146" t="s">
        <v>22</v>
      </c>
      <c r="D6" s="146" t="s">
        <v>23</v>
      </c>
      <c r="E6" s="165"/>
      <c r="F6" s="146" t="s">
        <v>24</v>
      </c>
      <c r="G6" s="146" t="s">
        <v>25</v>
      </c>
      <c r="H6" s="165"/>
      <c r="I6" s="165"/>
      <c r="J6" s="164"/>
      <c r="K6" s="165"/>
      <c r="L6" s="165"/>
    </row>
    <row r="7" spans="1:12">
      <c r="A7" s="7">
        <v>1</v>
      </c>
      <c r="B7" s="10" t="s">
        <v>26</v>
      </c>
      <c r="C7" s="11">
        <v>942055.00109999999</v>
      </c>
      <c r="D7" s="11">
        <v>953064.98574000003</v>
      </c>
      <c r="E7" s="11">
        <f>C7+D7</f>
        <v>1895119.9868399999</v>
      </c>
      <c r="F7" s="11">
        <v>976623.05792000005</v>
      </c>
      <c r="G7" s="11">
        <v>961984.47421000013</v>
      </c>
      <c r="H7" s="11">
        <f>F7+G7</f>
        <v>1938607.5321300002</v>
      </c>
      <c r="I7" s="11">
        <f>G7-D7</f>
        <v>8919.4884700000985</v>
      </c>
      <c r="J7" s="11">
        <f>H7-E7</f>
        <v>43487.545290000271</v>
      </c>
      <c r="K7" s="12">
        <f>(G7-D7)/D7</f>
        <v>9.3587411178206598E-3</v>
      </c>
      <c r="L7" s="12">
        <f>(H7-E7)/E7</f>
        <v>2.2947119755996649E-2</v>
      </c>
    </row>
    <row r="8" spans="1:12">
      <c r="A8" s="7">
        <v>2</v>
      </c>
      <c r="B8" s="10" t="s">
        <v>27</v>
      </c>
      <c r="C8" s="11">
        <v>830998.08458000002</v>
      </c>
      <c r="D8" s="11">
        <v>835756.57440000004</v>
      </c>
      <c r="E8" s="11">
        <f t="shared" ref="E8:E14" si="0">C8+D8</f>
        <v>1666754.6589800001</v>
      </c>
      <c r="F8" s="11">
        <v>683509.53162999998</v>
      </c>
      <c r="G8" s="11">
        <v>755721.71796000004</v>
      </c>
      <c r="H8" s="11">
        <f t="shared" ref="H8:H15" si="1">F8+G8</f>
        <v>1439231.2495900001</v>
      </c>
      <c r="I8" s="11">
        <f t="shared" ref="I8:J15" si="2">G8-D8</f>
        <v>-80034.856440000003</v>
      </c>
      <c r="J8" s="11">
        <f t="shared" si="2"/>
        <v>-227523.40938999993</v>
      </c>
      <c r="K8" s="12">
        <f t="shared" ref="K8:L15" si="3">(G8-D8)/D8</f>
        <v>-9.5763358484446282E-2</v>
      </c>
      <c r="L8" s="12">
        <f t="shared" si="3"/>
        <v>-0.13650683870248601</v>
      </c>
    </row>
    <row r="9" spans="1:12">
      <c r="A9" s="7">
        <v>3</v>
      </c>
      <c r="B9" s="10" t="s">
        <v>28</v>
      </c>
      <c r="C9" s="11">
        <v>3549753.9610199998</v>
      </c>
      <c r="D9" s="11">
        <v>3916505.5016399999</v>
      </c>
      <c r="E9" s="11">
        <f t="shared" si="0"/>
        <v>7466259.4626599997</v>
      </c>
      <c r="F9" s="11">
        <v>4655230.9153399998</v>
      </c>
      <c r="G9" s="11">
        <v>5270932.8873899998</v>
      </c>
      <c r="H9" s="11">
        <f t="shared" si="1"/>
        <v>9926163.8027299996</v>
      </c>
      <c r="I9" s="11">
        <f t="shared" si="2"/>
        <v>1354427.3857499999</v>
      </c>
      <c r="J9" s="11">
        <f t="shared" si="2"/>
        <v>2459904.3400699999</v>
      </c>
      <c r="K9" s="12">
        <f t="shared" si="3"/>
        <v>0.34582547763123178</v>
      </c>
      <c r="L9" s="12">
        <f t="shared" si="3"/>
        <v>0.32946944214467622</v>
      </c>
    </row>
    <row r="10" spans="1:12">
      <c r="A10" s="7">
        <v>4</v>
      </c>
      <c r="B10" s="10" t="s">
        <v>29</v>
      </c>
      <c r="C10" s="11">
        <v>400822.64337000001</v>
      </c>
      <c r="D10" s="11">
        <v>372873.23358</v>
      </c>
      <c r="E10" s="11">
        <f t="shared" si="0"/>
        <v>773695.87694999995</v>
      </c>
      <c r="F10" s="11">
        <v>315924.63851000002</v>
      </c>
      <c r="G10" s="11">
        <v>493127.86758999998</v>
      </c>
      <c r="H10" s="11">
        <f t="shared" si="1"/>
        <v>809052.5061</v>
      </c>
      <c r="I10" s="11">
        <f t="shared" si="2"/>
        <v>120254.63400999998</v>
      </c>
      <c r="J10" s="11">
        <f t="shared" si="2"/>
        <v>35356.629150000052</v>
      </c>
      <c r="K10" s="12">
        <f t="shared" si="3"/>
        <v>0.32250808902377093</v>
      </c>
      <c r="L10" s="12">
        <f t="shared" si="3"/>
        <v>4.5698355391759406E-2</v>
      </c>
    </row>
    <row r="11" spans="1:12">
      <c r="A11" s="7">
        <v>5</v>
      </c>
      <c r="B11" s="10" t="s">
        <v>30</v>
      </c>
      <c r="C11" s="11">
        <v>141618.75338000001</v>
      </c>
      <c r="D11" s="11">
        <v>145600.54399000001</v>
      </c>
      <c r="E11" s="11">
        <f t="shared" si="0"/>
        <v>287219.29737000004</v>
      </c>
      <c r="F11" s="11">
        <v>184458.94485999999</v>
      </c>
      <c r="G11" s="11">
        <v>201869.50096</v>
      </c>
      <c r="H11" s="11">
        <f t="shared" si="1"/>
        <v>386328.44582000002</v>
      </c>
      <c r="I11" s="11">
        <f t="shared" si="2"/>
        <v>56268.956969999999</v>
      </c>
      <c r="J11" s="11">
        <f t="shared" si="2"/>
        <v>99109.148449999979</v>
      </c>
      <c r="K11" s="12">
        <f t="shared" si="3"/>
        <v>0.38646117265787555</v>
      </c>
      <c r="L11" s="12">
        <f t="shared" si="3"/>
        <v>0.34506437888233582</v>
      </c>
    </row>
    <row r="12" spans="1:12">
      <c r="A12" s="7">
        <v>6</v>
      </c>
      <c r="B12" s="10" t="s">
        <v>31</v>
      </c>
      <c r="C12" s="11">
        <v>604013.17981</v>
      </c>
      <c r="D12" s="11">
        <v>684259.67666999996</v>
      </c>
      <c r="E12" s="11">
        <f t="shared" si="0"/>
        <v>1288272.8564800001</v>
      </c>
      <c r="F12" s="11">
        <v>603869.53274000005</v>
      </c>
      <c r="G12" s="11">
        <v>766459.83817999996</v>
      </c>
      <c r="H12" s="11">
        <f t="shared" si="1"/>
        <v>1370329.3709200001</v>
      </c>
      <c r="I12" s="11">
        <f t="shared" si="2"/>
        <v>82200.161510000005</v>
      </c>
      <c r="J12" s="11">
        <f t="shared" si="2"/>
        <v>82056.514440000057</v>
      </c>
      <c r="K12" s="12">
        <f t="shared" si="3"/>
        <v>0.12013006803211485</v>
      </c>
      <c r="L12" s="12">
        <f t="shared" si="3"/>
        <v>6.3694980475026378E-2</v>
      </c>
    </row>
    <row r="13" spans="1:12">
      <c r="A13" s="7">
        <v>7</v>
      </c>
      <c r="B13" s="10" t="s">
        <v>32</v>
      </c>
      <c r="C13" s="11">
        <v>1102.3809699999999</v>
      </c>
      <c r="D13" s="11">
        <v>1146.62301</v>
      </c>
      <c r="E13" s="11">
        <f t="shared" si="0"/>
        <v>2249.00398</v>
      </c>
      <c r="F13" s="11">
        <v>539.06759999999997</v>
      </c>
      <c r="G13" s="11">
        <v>2979.7621600000002</v>
      </c>
      <c r="H13" s="11">
        <f t="shared" si="1"/>
        <v>3518.8297600000001</v>
      </c>
      <c r="I13" s="11">
        <f t="shared" si="2"/>
        <v>1833.1391500000002</v>
      </c>
      <c r="J13" s="11">
        <f t="shared" si="2"/>
        <v>1269.8257800000001</v>
      </c>
      <c r="K13" s="12">
        <f t="shared" si="3"/>
        <v>1.5987287312505618</v>
      </c>
      <c r="L13" s="12">
        <f t="shared" si="3"/>
        <v>0.5646169554577668</v>
      </c>
    </row>
    <row r="14" spans="1:12">
      <c r="A14" s="7">
        <v>8</v>
      </c>
      <c r="B14" s="10" t="s">
        <v>33</v>
      </c>
      <c r="C14" s="11">
        <v>2755.95</v>
      </c>
      <c r="D14" s="11">
        <v>2866.6</v>
      </c>
      <c r="E14" s="11">
        <f t="shared" si="0"/>
        <v>5622.5499999999993</v>
      </c>
      <c r="F14" s="11">
        <v>1996.704</v>
      </c>
      <c r="G14" s="11">
        <v>3554.08068</v>
      </c>
      <c r="H14" s="11">
        <f t="shared" si="1"/>
        <v>5550.7846799999998</v>
      </c>
      <c r="I14" s="11">
        <f t="shared" si="2"/>
        <v>687.48068000000012</v>
      </c>
      <c r="J14" s="11">
        <f t="shared" si="2"/>
        <v>-71.765319999999519</v>
      </c>
      <c r="K14" s="12">
        <f t="shared" si="3"/>
        <v>0.23982441917253894</v>
      </c>
      <c r="L14" s="12">
        <f t="shared" si="3"/>
        <v>-1.2763838471867663E-2</v>
      </c>
    </row>
    <row r="15" spans="1:12">
      <c r="A15" s="145">
        <v>10</v>
      </c>
      <c r="B15" s="13" t="s">
        <v>35</v>
      </c>
      <c r="C15" s="14">
        <f>SUM(C7:C14)</f>
        <v>6473119.9542299993</v>
      </c>
      <c r="D15" s="14">
        <f>SUM(D7:D14)</f>
        <v>6912073.7390299998</v>
      </c>
      <c r="E15" s="14">
        <f>C15+D15</f>
        <v>13385193.693259999</v>
      </c>
      <c r="F15" s="14">
        <f>SUM(F7:F14)</f>
        <v>7422152.3925999999</v>
      </c>
      <c r="G15" s="14">
        <f>SUM(G7:G14)</f>
        <v>8456630.1291300002</v>
      </c>
      <c r="H15" s="14">
        <f t="shared" si="1"/>
        <v>15878782.52173</v>
      </c>
      <c r="I15" s="14">
        <f t="shared" si="2"/>
        <v>1544556.3901000004</v>
      </c>
      <c r="J15" s="14">
        <f t="shared" si="2"/>
        <v>2493588.828470001</v>
      </c>
      <c r="K15" s="15">
        <f t="shared" si="3"/>
        <v>0.22345774197668708</v>
      </c>
      <c r="L15" s="15">
        <f t="shared" si="3"/>
        <v>0.18629456439809508</v>
      </c>
    </row>
    <row r="16" spans="1:12">
      <c r="A16" s="161"/>
      <c r="B16" s="162"/>
      <c r="C16" s="162"/>
      <c r="D16" s="162"/>
      <c r="E16" s="162"/>
      <c r="F16" s="162"/>
      <c r="G16" s="162"/>
      <c r="H16" s="162"/>
      <c r="I16" s="162"/>
      <c r="J16" s="162"/>
      <c r="K16" s="162"/>
    </row>
    <row r="17" spans="1:11">
      <c r="A17" s="162"/>
      <c r="B17" s="162"/>
      <c r="C17" s="162"/>
      <c r="D17" s="162"/>
      <c r="E17" s="162"/>
      <c r="F17" s="162"/>
      <c r="G17" s="162"/>
      <c r="H17" s="162"/>
      <c r="I17" s="162"/>
      <c r="J17" s="162"/>
      <c r="K17" s="162"/>
    </row>
    <row r="18" spans="1:11" ht="11.45" customHeight="1">
      <c r="A18" s="162"/>
      <c r="B18" s="162"/>
      <c r="C18" s="162"/>
      <c r="D18" s="162"/>
      <c r="E18" s="162"/>
      <c r="F18" s="162"/>
      <c r="G18" s="162"/>
      <c r="H18" s="162"/>
      <c r="I18" s="162"/>
      <c r="J18" s="162"/>
      <c r="K18" s="162"/>
    </row>
  </sheetData>
  <mergeCells count="11">
    <mergeCell ref="A16:K18"/>
    <mergeCell ref="A2:L2"/>
    <mergeCell ref="A4:A6"/>
    <mergeCell ref="C5:D5"/>
    <mergeCell ref="E5:E6"/>
    <mergeCell ref="F5:G5"/>
    <mergeCell ref="H5:H6"/>
    <mergeCell ref="I5:I6"/>
    <mergeCell ref="J5:J6"/>
    <mergeCell ref="K5:K6"/>
    <mergeCell ref="L5:L6"/>
  </mergeCells>
  <pageMargins left="0.2" right="0.2" top="0.25" bottom="0.25" header="0.05" footer="0.05"/>
  <pageSetup paperSize="5" scale="50" orientation="landscape" r:id="rId1"/>
  <headerFooter>
    <oddHeader>&amp;L&amp;"Arial,Regular"&amp;10RSARDiscovery2024_DR_ED_006-Q002Atch01</oddHeader>
    <oddFooter xml:space="preserve">&amp;C_x000D_&amp;1#&amp;"Calibri"&amp;12&amp;K000000 Public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CAC93-7796-4306-B23C-F46BEE33BC7A}">
  <dimension ref="A1:O13"/>
  <sheetViews>
    <sheetView showGridLines="0" view="pageLayout" zoomScaleNormal="85" workbookViewId="0">
      <selection activeCell="C5" sqref="C5"/>
    </sheetView>
  </sheetViews>
  <sheetFormatPr defaultRowHeight="14.45"/>
  <cols>
    <col min="1" max="1" width="7.28515625" customWidth="1"/>
    <col min="2" max="2" width="13.7109375" customWidth="1"/>
    <col min="3" max="5" width="20.28515625" customWidth="1"/>
    <col min="6" max="6" width="17.7109375" style="20" customWidth="1"/>
    <col min="7" max="7" width="14.28515625" customWidth="1"/>
    <col min="8" max="8" width="14.28515625" bestFit="1" customWidth="1"/>
    <col min="9" max="11" width="12.7109375" customWidth="1"/>
    <col min="12" max="12" width="11.28515625" customWidth="1"/>
    <col min="13" max="13" width="11.5703125" customWidth="1"/>
    <col min="14" max="14" width="12.140625" customWidth="1"/>
    <col min="15" max="15" width="15.28515625" customWidth="1"/>
  </cols>
  <sheetData>
    <row r="1" spans="1:15">
      <c r="A1" s="17"/>
    </row>
    <row r="2" spans="1:15">
      <c r="A2" s="17"/>
    </row>
    <row r="3" spans="1:15" ht="68.650000000000006" customHeight="1">
      <c r="A3" s="155" t="s">
        <v>474</v>
      </c>
      <c r="B3" s="155"/>
      <c r="C3" s="155"/>
      <c r="D3" s="155"/>
      <c r="E3" s="155"/>
      <c r="F3" s="155"/>
      <c r="G3" s="155"/>
      <c r="H3" s="155"/>
      <c r="I3" s="155"/>
      <c r="J3" s="155"/>
      <c r="K3" s="155"/>
      <c r="L3" s="155"/>
      <c r="M3" s="155"/>
      <c r="N3" s="155"/>
      <c r="O3" s="155"/>
    </row>
    <row r="4" spans="1:15">
      <c r="H4" s="19"/>
    </row>
    <row r="5" spans="1:15">
      <c r="A5" s="2"/>
    </row>
    <row r="7" spans="1:15" s="104" customFormat="1" ht="14.1">
      <c r="A7" s="102"/>
      <c r="B7" s="103" t="s">
        <v>1</v>
      </c>
      <c r="C7" s="103" t="s">
        <v>40</v>
      </c>
      <c r="D7" s="103" t="s">
        <v>41</v>
      </c>
      <c r="E7" s="103" t="s">
        <v>42</v>
      </c>
      <c r="F7" s="7" t="s">
        <v>5</v>
      </c>
      <c r="G7" s="7" t="s">
        <v>6</v>
      </c>
      <c r="H7" s="7" t="s">
        <v>7</v>
      </c>
      <c r="I7" s="7" t="s">
        <v>8</v>
      </c>
      <c r="J7" s="7" t="s">
        <v>9</v>
      </c>
      <c r="K7" s="7" t="s">
        <v>46</v>
      </c>
      <c r="L7" s="7" t="s">
        <v>293</v>
      </c>
      <c r="M7" s="7" t="s">
        <v>294</v>
      </c>
      <c r="N7" s="7" t="s">
        <v>295</v>
      </c>
      <c r="O7" s="7" t="s">
        <v>296</v>
      </c>
    </row>
    <row r="8" spans="1:15" s="104" customFormat="1" ht="14.45" customHeight="1">
      <c r="A8" s="188" t="s">
        <v>20</v>
      </c>
      <c r="B8" s="188" t="s">
        <v>48</v>
      </c>
      <c r="C8" s="188" t="s">
        <v>466</v>
      </c>
      <c r="D8" s="158" t="s">
        <v>49</v>
      </c>
      <c r="E8" s="158" t="s">
        <v>50</v>
      </c>
      <c r="F8" s="156" t="s">
        <v>12</v>
      </c>
      <c r="G8" s="157"/>
      <c r="H8" s="158" t="s">
        <v>467</v>
      </c>
      <c r="I8" s="156" t="s">
        <v>14</v>
      </c>
      <c r="J8" s="157"/>
      <c r="K8" s="158" t="s">
        <v>468</v>
      </c>
      <c r="L8" s="158" t="s">
        <v>469</v>
      </c>
      <c r="M8" s="158" t="s">
        <v>470</v>
      </c>
      <c r="N8" s="158" t="s">
        <v>471</v>
      </c>
      <c r="O8" s="158" t="s">
        <v>472</v>
      </c>
    </row>
    <row r="9" spans="1:15" s="104" customFormat="1" ht="51" customHeight="1">
      <c r="A9" s="188"/>
      <c r="B9" s="188"/>
      <c r="C9" s="188"/>
      <c r="D9" s="159"/>
      <c r="E9" s="159"/>
      <c r="F9" s="146" t="s">
        <v>22</v>
      </c>
      <c r="G9" s="146" t="s">
        <v>23</v>
      </c>
      <c r="H9" s="159"/>
      <c r="I9" s="146" t="s">
        <v>24</v>
      </c>
      <c r="J9" s="146" t="s">
        <v>25</v>
      </c>
      <c r="K9" s="159"/>
      <c r="L9" s="159"/>
      <c r="M9" s="160"/>
      <c r="N9" s="159"/>
      <c r="O9" s="159"/>
    </row>
    <row r="10" spans="1:15" s="104" customFormat="1" ht="14.1">
      <c r="A10" s="103">
        <v>1</v>
      </c>
      <c r="B10" s="114" t="s">
        <v>100</v>
      </c>
      <c r="C10" s="114" t="s">
        <v>32</v>
      </c>
      <c r="D10" s="114" t="s">
        <v>475</v>
      </c>
      <c r="E10" s="115" t="s">
        <v>102</v>
      </c>
      <c r="F10" s="106">
        <v>30.621939999999999</v>
      </c>
      <c r="G10" s="106">
        <v>31.85089</v>
      </c>
      <c r="H10" s="106">
        <f>F10+G10</f>
        <v>62.472830000000002</v>
      </c>
      <c r="I10" s="106">
        <v>21.559560000000001</v>
      </c>
      <c r="J10" s="106">
        <v>78.901089999999996</v>
      </c>
      <c r="K10" s="106">
        <f>I10+J10</f>
        <v>100.46065</v>
      </c>
      <c r="L10" s="106">
        <f>J10-G10</f>
        <v>47.050199999999997</v>
      </c>
      <c r="M10" s="106">
        <f>K10-H10</f>
        <v>37.987819999999999</v>
      </c>
      <c r="N10" s="108">
        <f>(J10-G10)/G10</f>
        <v>1.4772020499270193</v>
      </c>
      <c r="O10" s="108">
        <f>(K10-H10)/H10</f>
        <v>0.60806945995563189</v>
      </c>
    </row>
    <row r="11" spans="1:15" s="104" customFormat="1" ht="14.1">
      <c r="A11" s="103">
        <f>A10+1</f>
        <v>2</v>
      </c>
      <c r="B11" s="114" t="s">
        <v>100</v>
      </c>
      <c r="C11" s="114" t="s">
        <v>32</v>
      </c>
      <c r="D11" s="114" t="s">
        <v>475</v>
      </c>
      <c r="E11" s="115">
        <v>22</v>
      </c>
      <c r="F11" s="106">
        <v>1071.7590299999999</v>
      </c>
      <c r="G11" s="106">
        <v>1114.7721200000001</v>
      </c>
      <c r="H11" s="106">
        <f t="shared" ref="H11:H12" si="0">F11+G11</f>
        <v>2186.5311499999998</v>
      </c>
      <c r="I11" s="106">
        <v>517.50804000000005</v>
      </c>
      <c r="J11" s="106">
        <v>2535.13049</v>
      </c>
      <c r="K11" s="106">
        <f t="shared" ref="K11:K13" si="1">I11+J11</f>
        <v>3052.6385300000002</v>
      </c>
      <c r="L11" s="106">
        <f t="shared" ref="L11:M12" si="2">J11-G11</f>
        <v>1420.3583699999999</v>
      </c>
      <c r="M11" s="106">
        <f t="shared" si="2"/>
        <v>866.10738000000038</v>
      </c>
      <c r="N11" s="108">
        <f t="shared" ref="N11:O13" si="3">(J11-G11)/G11</f>
        <v>1.2741244102875482</v>
      </c>
      <c r="O11" s="108">
        <f t="shared" si="3"/>
        <v>0.39611024064303885</v>
      </c>
    </row>
    <row r="12" spans="1:15" s="104" customFormat="1" ht="14.1">
      <c r="A12" s="103">
        <v>3</v>
      </c>
      <c r="B12" s="114" t="s">
        <v>100</v>
      </c>
      <c r="C12" s="114" t="s">
        <v>32</v>
      </c>
      <c r="D12" s="114" t="s">
        <v>106</v>
      </c>
      <c r="E12" s="115" t="s">
        <v>107</v>
      </c>
      <c r="F12" s="106">
        <v>0</v>
      </c>
      <c r="G12" s="106">
        <v>0</v>
      </c>
      <c r="H12" s="106">
        <f t="shared" si="0"/>
        <v>0</v>
      </c>
      <c r="I12" s="116">
        <v>0</v>
      </c>
      <c r="J12" s="106">
        <v>365.73057999999997</v>
      </c>
      <c r="K12" s="106">
        <f t="shared" si="1"/>
        <v>365.73057999999997</v>
      </c>
      <c r="L12" s="106">
        <f t="shared" si="2"/>
        <v>365.73057999999997</v>
      </c>
      <c r="M12" s="106">
        <f t="shared" si="2"/>
        <v>365.73057999999997</v>
      </c>
      <c r="N12" s="108">
        <v>1</v>
      </c>
      <c r="O12" s="108">
        <v>1</v>
      </c>
    </row>
    <row r="13" spans="1:15" s="113" customFormat="1" ht="14.1">
      <c r="A13" s="109">
        <v>4</v>
      </c>
      <c r="B13" s="152"/>
      <c r="C13" s="152"/>
      <c r="D13" s="152"/>
      <c r="E13" s="152"/>
      <c r="F13" s="110">
        <f>SUM(F10:F11)</f>
        <v>1102.3809699999999</v>
      </c>
      <c r="G13" s="110">
        <f>SUM(G10:G11)</f>
        <v>1146.62301</v>
      </c>
      <c r="H13" s="110">
        <f>F13+G13</f>
        <v>2249.00398</v>
      </c>
      <c r="I13" s="110">
        <f>SUM(I10:I11)</f>
        <v>539.06760000000008</v>
      </c>
      <c r="J13" s="110">
        <f>SUM(J10:J12)</f>
        <v>2979.7621599999998</v>
      </c>
      <c r="K13" s="110">
        <f t="shared" si="1"/>
        <v>3518.8297599999996</v>
      </c>
      <c r="L13" s="110">
        <f>J13-G13</f>
        <v>1833.1391499999997</v>
      </c>
      <c r="M13" s="110">
        <f>K13-H13</f>
        <v>1269.8257799999997</v>
      </c>
      <c r="N13" s="112">
        <f>(J13-G13)/G13</f>
        <v>1.5987287312505614</v>
      </c>
      <c r="O13" s="112">
        <f t="shared" si="3"/>
        <v>0.56461695545776658</v>
      </c>
    </row>
  </sheetData>
  <mergeCells count="14">
    <mergeCell ref="L8:L9"/>
    <mergeCell ref="M8:M9"/>
    <mergeCell ref="N8:N9"/>
    <mergeCell ref="O8:O9"/>
    <mergeCell ref="A3:O3"/>
    <mergeCell ref="A8:A9"/>
    <mergeCell ref="B8:B9"/>
    <mergeCell ref="C8:C9"/>
    <mergeCell ref="D8:D9"/>
    <mergeCell ref="E8:E9"/>
    <mergeCell ref="F8:G8"/>
    <mergeCell ref="H8:H9"/>
    <mergeCell ref="I8:J8"/>
    <mergeCell ref="K8:K9"/>
  </mergeCells>
  <pageMargins left="0.2" right="0.2" top="0.25" bottom="0.25" header="0.05" footer="0.05"/>
  <pageSetup paperSize="5" scale="50" orientation="landscape" r:id="rId1"/>
  <headerFooter>
    <oddHeader>&amp;L&amp;"Arial,Regular"&amp;10RSARDiscovery2024_DR_ED_006-Q002Atch01</oddHeader>
    <oddFooter xml:space="preserve">&amp;C_x000D_&amp;1#&amp;"Calibri"&amp;12&amp;K000000 Public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A2B4E-FC81-428A-BB33-4DB94B82D1FA}">
  <dimension ref="A1:M15"/>
  <sheetViews>
    <sheetView view="pageLayout" zoomScaleNormal="100" workbookViewId="0">
      <selection activeCell="C4" sqref="C4"/>
    </sheetView>
  </sheetViews>
  <sheetFormatPr defaultColWidth="8.7109375" defaultRowHeight="14.1"/>
  <cols>
    <col min="1" max="1" width="7.42578125" style="104" customWidth="1"/>
    <col min="2" max="2" width="22.28515625" style="104" customWidth="1"/>
    <col min="3" max="3" width="42.42578125" style="104" customWidth="1"/>
    <col min="4" max="4" width="16" style="104" customWidth="1"/>
    <col min="5" max="5" width="15.140625" style="104" customWidth="1"/>
    <col min="6" max="6" width="13.5703125" style="118" customWidth="1"/>
    <col min="7" max="7" width="16.28515625" style="104" customWidth="1"/>
    <col min="8" max="8" width="12.28515625" style="104" customWidth="1"/>
    <col min="9" max="9" width="13.140625" style="104" customWidth="1"/>
    <col min="10" max="10" width="11.85546875" style="104" customWidth="1"/>
    <col min="11" max="11" width="13.28515625" style="104" customWidth="1"/>
    <col min="12" max="12" width="12.140625" style="104" customWidth="1"/>
    <col min="13" max="13" width="15.85546875" style="104" customWidth="1"/>
    <col min="14" max="16384" width="8.7109375" style="104"/>
  </cols>
  <sheetData>
    <row r="1" spans="1:13">
      <c r="A1" s="117"/>
      <c r="B1" s="117"/>
      <c r="C1" s="117"/>
    </row>
    <row r="2" spans="1:13">
      <c r="A2" s="117"/>
      <c r="B2" s="117"/>
      <c r="C2" s="117"/>
    </row>
    <row r="3" spans="1:13" ht="63" customHeight="1">
      <c r="A3" s="189" t="s">
        <v>476</v>
      </c>
      <c r="B3" s="189"/>
      <c r="C3" s="189"/>
      <c r="D3" s="189"/>
      <c r="E3" s="189"/>
      <c r="F3" s="189"/>
      <c r="G3" s="189"/>
      <c r="H3" s="189"/>
      <c r="I3" s="189"/>
      <c r="J3" s="189"/>
      <c r="K3" s="189"/>
      <c r="L3" s="189"/>
      <c r="M3" s="189"/>
    </row>
    <row r="4" spans="1:13">
      <c r="D4" s="119"/>
    </row>
    <row r="5" spans="1:13" ht="13.9" customHeight="1">
      <c r="A5" s="102"/>
      <c r="B5" s="103" t="s">
        <v>1</v>
      </c>
      <c r="C5" s="103" t="s">
        <v>40</v>
      </c>
      <c r="D5" s="7" t="s">
        <v>41</v>
      </c>
      <c r="E5" s="7" t="s">
        <v>42</v>
      </c>
      <c r="F5" s="7" t="s">
        <v>122</v>
      </c>
      <c r="G5" s="7" t="s">
        <v>43</v>
      </c>
      <c r="H5" s="7" t="s">
        <v>44</v>
      </c>
      <c r="I5" s="7" t="s">
        <v>45</v>
      </c>
      <c r="J5" s="7" t="s">
        <v>10</v>
      </c>
      <c r="K5" s="7" t="s">
        <v>11</v>
      </c>
      <c r="L5" s="7" t="s">
        <v>293</v>
      </c>
      <c r="M5" s="7" t="s">
        <v>294</v>
      </c>
    </row>
    <row r="6" spans="1:13" ht="22.15" customHeight="1">
      <c r="A6" s="190" t="s">
        <v>20</v>
      </c>
      <c r="B6" s="190" t="s">
        <v>48</v>
      </c>
      <c r="C6" s="190" t="s">
        <v>466</v>
      </c>
      <c r="D6" s="156" t="s">
        <v>12</v>
      </c>
      <c r="E6" s="157"/>
      <c r="F6" s="169" t="s">
        <v>467</v>
      </c>
      <c r="G6" s="156" t="s">
        <v>14</v>
      </c>
      <c r="H6" s="157"/>
      <c r="I6" s="169" t="s">
        <v>468</v>
      </c>
      <c r="J6" s="169" t="s">
        <v>469</v>
      </c>
      <c r="K6" s="158" t="s">
        <v>470</v>
      </c>
      <c r="L6" s="169" t="s">
        <v>471</v>
      </c>
      <c r="M6" s="169" t="s">
        <v>472</v>
      </c>
    </row>
    <row r="7" spans="1:13" ht="42.6" customHeight="1">
      <c r="A7" s="190"/>
      <c r="B7" s="190"/>
      <c r="C7" s="190"/>
      <c r="D7" s="148" t="s">
        <v>22</v>
      </c>
      <c r="E7" s="148" t="s">
        <v>23</v>
      </c>
      <c r="F7" s="170"/>
      <c r="G7" s="148" t="s">
        <v>24</v>
      </c>
      <c r="H7" s="148" t="s">
        <v>25</v>
      </c>
      <c r="I7" s="170"/>
      <c r="J7" s="170"/>
      <c r="K7" s="160"/>
      <c r="L7" s="170"/>
      <c r="M7" s="170"/>
    </row>
    <row r="8" spans="1:13">
      <c r="A8" s="103">
        <v>1</v>
      </c>
      <c r="B8" s="105" t="s">
        <v>473</v>
      </c>
      <c r="C8" s="105" t="s">
        <v>477</v>
      </c>
      <c r="D8" s="120">
        <v>55624.432854336752</v>
      </c>
      <c r="E8" s="106">
        <v>57146.400000000001</v>
      </c>
      <c r="F8" s="106">
        <f>D8+E8</f>
        <v>112770.83285433675</v>
      </c>
      <c r="G8" s="121">
        <v>61896.554449999996</v>
      </c>
      <c r="H8" s="121">
        <v>67332.727360000004</v>
      </c>
      <c r="I8" s="106">
        <f>G8+H8</f>
        <v>129229.28181</v>
      </c>
      <c r="J8" s="106">
        <f>H8-E8</f>
        <v>10186.327360000003</v>
      </c>
      <c r="K8" s="106">
        <f>I8-F8</f>
        <v>16458.448955663247</v>
      </c>
      <c r="L8" s="108">
        <f>(H8-E8)/E8</f>
        <v>0.17824967732000621</v>
      </c>
      <c r="M8" s="108">
        <f>(I8-F8)/F8</f>
        <v>0.14594597325464653</v>
      </c>
    </row>
    <row r="9" spans="1:13">
      <c r="A9" s="103">
        <f>A8+1</f>
        <v>2</v>
      </c>
      <c r="B9" s="105" t="s">
        <v>473</v>
      </c>
      <c r="C9" s="105" t="s">
        <v>478</v>
      </c>
      <c r="D9" s="120">
        <v>13190.343576309251</v>
      </c>
      <c r="E9" s="106">
        <v>13608.916999999999</v>
      </c>
      <c r="F9" s="106">
        <f t="shared" ref="F9:F14" si="0">D9+E9</f>
        <v>26799.260576309251</v>
      </c>
      <c r="G9" s="121">
        <v>12731.577960000001</v>
      </c>
      <c r="H9" s="121">
        <v>14233.730869999999</v>
      </c>
      <c r="I9" s="106">
        <f t="shared" ref="I9:I15" si="1">G9+H9</f>
        <v>26965.308830000002</v>
      </c>
      <c r="J9" s="106">
        <f t="shared" ref="J9:K15" si="2">H9-E9</f>
        <v>624.81386999999995</v>
      </c>
      <c r="K9" s="106">
        <f t="shared" si="2"/>
        <v>166.04825369075115</v>
      </c>
      <c r="L9" s="108">
        <f t="shared" ref="L9:M15" si="3">(H9-E9)/E9</f>
        <v>4.5912093519271224E-2</v>
      </c>
      <c r="M9" s="108">
        <f t="shared" si="3"/>
        <v>6.1960013119742221E-3</v>
      </c>
    </row>
    <row r="10" spans="1:13">
      <c r="A10" s="122">
        <f t="shared" ref="A10:A15" si="4">A9+1</f>
        <v>3</v>
      </c>
      <c r="B10" s="123" t="s">
        <v>473</v>
      </c>
      <c r="C10" s="123" t="s">
        <v>479</v>
      </c>
      <c r="D10" s="106">
        <v>8641.1918364947087</v>
      </c>
      <c r="E10" s="106">
        <v>8861.6039999999994</v>
      </c>
      <c r="F10" s="106">
        <f t="shared" si="0"/>
        <v>17502.795836494708</v>
      </c>
      <c r="G10" s="121">
        <v>12578.896170000002</v>
      </c>
      <c r="H10" s="121">
        <v>16464.450380000002</v>
      </c>
      <c r="I10" s="106">
        <f t="shared" si="1"/>
        <v>29043.346550000002</v>
      </c>
      <c r="J10" s="106">
        <f t="shared" si="2"/>
        <v>7602.8463800000027</v>
      </c>
      <c r="K10" s="106">
        <f t="shared" si="2"/>
        <v>11540.550713505294</v>
      </c>
      <c r="L10" s="108">
        <f t="shared" si="3"/>
        <v>0.85795374968233773</v>
      </c>
      <c r="M10" s="108">
        <f t="shared" si="3"/>
        <v>0.65935470088969084</v>
      </c>
    </row>
    <row r="11" spans="1:13">
      <c r="A11" s="103">
        <f t="shared" si="4"/>
        <v>4</v>
      </c>
      <c r="B11" s="105" t="s">
        <v>473</v>
      </c>
      <c r="C11" s="105" t="s">
        <v>480</v>
      </c>
      <c r="D11" s="106">
        <v>17792.862750783876</v>
      </c>
      <c r="E11" s="106">
        <v>18354.649000000001</v>
      </c>
      <c r="F11" s="106">
        <f t="shared" si="0"/>
        <v>36147.511750783873</v>
      </c>
      <c r="G11" s="121">
        <v>15531.339749999999</v>
      </c>
      <c r="H11" s="121">
        <v>16105.607</v>
      </c>
      <c r="I11" s="106">
        <f t="shared" si="1"/>
        <v>31636.946749999999</v>
      </c>
      <c r="J11" s="106">
        <f t="shared" si="2"/>
        <v>-2249.0420000000013</v>
      </c>
      <c r="K11" s="106">
        <f t="shared" si="2"/>
        <v>-4510.565000783874</v>
      </c>
      <c r="L11" s="108">
        <f t="shared" si="3"/>
        <v>-0.12253255292433002</v>
      </c>
      <c r="M11" s="108">
        <f t="shared" si="3"/>
        <v>-0.12478217122886918</v>
      </c>
    </row>
    <row r="12" spans="1:13">
      <c r="A12" s="103">
        <f t="shared" si="4"/>
        <v>5</v>
      </c>
      <c r="B12" s="105" t="s">
        <v>473</v>
      </c>
      <c r="C12" s="105" t="s">
        <v>481</v>
      </c>
      <c r="D12" s="106">
        <v>47713.18662507175</v>
      </c>
      <c r="E12" s="106">
        <v>48886.334999999999</v>
      </c>
      <c r="F12" s="106">
        <f t="shared" si="0"/>
        <v>96599.521625071749</v>
      </c>
      <c r="G12" s="121">
        <v>68082.235759999996</v>
      </c>
      <c r="H12" s="124">
        <v>71609.828769999993</v>
      </c>
      <c r="I12" s="106">
        <f t="shared" si="1"/>
        <v>139692.06452999997</v>
      </c>
      <c r="J12" s="106">
        <f t="shared" si="2"/>
        <v>22723.493769999994</v>
      </c>
      <c r="K12" s="106">
        <f t="shared" si="2"/>
        <v>43092.542904928225</v>
      </c>
      <c r="L12" s="108">
        <f t="shared" si="3"/>
        <v>0.46482301792515218</v>
      </c>
      <c r="M12" s="108">
        <f t="shared" si="3"/>
        <v>0.44609478577111139</v>
      </c>
    </row>
    <row r="13" spans="1:13">
      <c r="A13" s="103">
        <f t="shared" si="4"/>
        <v>6</v>
      </c>
      <c r="B13" s="105" t="s">
        <v>473</v>
      </c>
      <c r="C13" s="105" t="s">
        <v>482</v>
      </c>
      <c r="D13" s="106">
        <v>5125.6893427780205</v>
      </c>
      <c r="E13" s="106">
        <v>5255.5919999999996</v>
      </c>
      <c r="F13" s="106">
        <f t="shared" si="0"/>
        <v>10381.28134277802</v>
      </c>
      <c r="G13" s="121">
        <v>7951.6169200000022</v>
      </c>
      <c r="H13" s="125">
        <v>11726.172729999998</v>
      </c>
      <c r="I13" s="106">
        <f t="shared" si="1"/>
        <v>19677.789649999999</v>
      </c>
      <c r="J13" s="106">
        <f t="shared" si="2"/>
        <v>6470.5807299999988</v>
      </c>
      <c r="K13" s="106">
        <f t="shared" si="2"/>
        <v>9296.5083072219786</v>
      </c>
      <c r="L13" s="108">
        <f t="shared" si="3"/>
        <v>1.23118018483931</v>
      </c>
      <c r="M13" s="108">
        <f t="shared" si="3"/>
        <v>0.89550682620592981</v>
      </c>
    </row>
    <row r="14" spans="1:13">
      <c r="A14" s="103">
        <f t="shared" si="4"/>
        <v>7</v>
      </c>
      <c r="B14" s="105" t="s">
        <v>473</v>
      </c>
      <c r="C14" s="105" t="s">
        <v>483</v>
      </c>
      <c r="D14" s="106">
        <v>8956.8917630855012</v>
      </c>
      <c r="E14" s="106">
        <v>9214.6</v>
      </c>
      <c r="F14" s="106">
        <f t="shared" si="0"/>
        <v>18171.491763085502</v>
      </c>
      <c r="G14" s="121">
        <v>7266.0811500000009</v>
      </c>
      <c r="H14" s="121">
        <v>8471.5519999999997</v>
      </c>
      <c r="I14" s="106">
        <f t="shared" si="1"/>
        <v>15737.633150000001</v>
      </c>
      <c r="J14" s="106">
        <f t="shared" si="2"/>
        <v>-743.04800000000068</v>
      </c>
      <c r="K14" s="106">
        <f t="shared" si="2"/>
        <v>-2433.8586130855001</v>
      </c>
      <c r="L14" s="108">
        <f t="shared" si="3"/>
        <v>-8.0638117769626538E-2</v>
      </c>
      <c r="M14" s="108">
        <f t="shared" si="3"/>
        <v>-0.13393829437986843</v>
      </c>
    </row>
    <row r="15" spans="1:13" s="113" customFormat="1">
      <c r="A15" s="109">
        <f t="shared" si="4"/>
        <v>8</v>
      </c>
      <c r="B15" s="152" t="s">
        <v>484</v>
      </c>
      <c r="C15" s="152"/>
      <c r="D15" s="110">
        <f>SUM(D8:D14)</f>
        <v>157044.59874885986</v>
      </c>
      <c r="E15" s="110">
        <f>SUM(E8:E14)</f>
        <v>161328.09700000001</v>
      </c>
      <c r="F15" s="110">
        <f>D15+E15</f>
        <v>318372.6957488599</v>
      </c>
      <c r="G15" s="110">
        <f>SUM(G8:G14)</f>
        <v>186038.30215999999</v>
      </c>
      <c r="H15" s="126">
        <f>SUM(H8:H14)</f>
        <v>205944.06911000001</v>
      </c>
      <c r="I15" s="110">
        <f t="shared" si="1"/>
        <v>391982.37127</v>
      </c>
      <c r="J15" s="110">
        <f t="shared" si="2"/>
        <v>44615.972110000002</v>
      </c>
      <c r="K15" s="110">
        <f t="shared" si="2"/>
        <v>73609.675521140103</v>
      </c>
      <c r="L15" s="112">
        <f t="shared" si="3"/>
        <v>0.27655425768767361</v>
      </c>
      <c r="M15" s="112">
        <f t="shared" si="3"/>
        <v>0.23120599380546503</v>
      </c>
    </row>
  </sheetData>
  <mergeCells count="12">
    <mergeCell ref="L6:L7"/>
    <mergeCell ref="M6:M7"/>
    <mergeCell ref="A3:M3"/>
    <mergeCell ref="A6:A7"/>
    <mergeCell ref="B6:B7"/>
    <mergeCell ref="C6:C7"/>
    <mergeCell ref="D6:E6"/>
    <mergeCell ref="F6:F7"/>
    <mergeCell ref="G6:H6"/>
    <mergeCell ref="I6:I7"/>
    <mergeCell ref="J6:J7"/>
    <mergeCell ref="K6:K7"/>
  </mergeCells>
  <pageMargins left="0.2" right="0.2" top="0.25" bottom="0.25" header="0.05" footer="0.05"/>
  <pageSetup paperSize="5" scale="50" orientation="landscape" r:id="rId1"/>
  <headerFooter>
    <oddHeader>&amp;L&amp;"Arial,Regular"&amp;10RSARDiscovery2024_DR_ED_006-Q002Atch01</oddHeader>
    <oddFooter xml:space="preserve">&amp;C_x000D_&amp;1#&amp;"Calibri"&amp;12&amp;K000000 Public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ED2EE-8F1A-4DA3-8B46-08026BCF4BFB}">
  <dimension ref="A1:M12"/>
  <sheetViews>
    <sheetView view="pageLayout" zoomScaleNormal="100" workbookViewId="0">
      <selection activeCell="C6" sqref="C6:C7"/>
    </sheetView>
  </sheetViews>
  <sheetFormatPr defaultColWidth="8.7109375" defaultRowHeight="14.1"/>
  <cols>
    <col min="1" max="1" width="7.42578125" style="104" customWidth="1"/>
    <col min="2" max="2" width="20" style="104" customWidth="1"/>
    <col min="3" max="3" width="23.7109375" style="104" customWidth="1"/>
    <col min="4" max="4" width="16.7109375" style="104" customWidth="1"/>
    <col min="5" max="5" width="15.42578125" style="104" customWidth="1"/>
    <col min="6" max="6" width="14.28515625" style="118" customWidth="1"/>
    <col min="7" max="7" width="16.28515625" style="104" customWidth="1"/>
    <col min="8" max="8" width="11.5703125" style="104" customWidth="1"/>
    <col min="9" max="9" width="11.28515625" style="104" customWidth="1"/>
    <col min="10" max="10" width="13.42578125" style="104" customWidth="1"/>
    <col min="11" max="11" width="16" style="104" customWidth="1"/>
    <col min="12" max="12" width="13" style="104" customWidth="1"/>
    <col min="13" max="13" width="17.42578125" style="104" customWidth="1"/>
    <col min="14" max="16384" width="8.7109375" style="104"/>
  </cols>
  <sheetData>
    <row r="1" spans="1:13">
      <c r="A1" s="117"/>
      <c r="B1" s="117"/>
      <c r="C1" s="117"/>
    </row>
    <row r="2" spans="1:13">
      <c r="A2" s="117"/>
      <c r="B2" s="117"/>
      <c r="C2" s="117"/>
    </row>
    <row r="3" spans="1:13" ht="63" customHeight="1">
      <c r="A3" s="189" t="s">
        <v>485</v>
      </c>
      <c r="B3" s="189"/>
      <c r="C3" s="189"/>
      <c r="D3" s="189"/>
      <c r="E3" s="189"/>
      <c r="F3" s="189"/>
      <c r="G3" s="189"/>
      <c r="H3" s="189"/>
      <c r="I3" s="189"/>
      <c r="J3" s="189"/>
      <c r="K3" s="189"/>
      <c r="L3" s="189"/>
      <c r="M3" s="189"/>
    </row>
    <row r="4" spans="1:13">
      <c r="D4" s="119"/>
    </row>
    <row r="5" spans="1:13">
      <c r="A5" s="102"/>
      <c r="B5" s="103" t="s">
        <v>1</v>
      </c>
      <c r="C5" s="103" t="s">
        <v>40</v>
      </c>
      <c r="D5" s="7" t="s">
        <v>41</v>
      </c>
      <c r="E5" s="7" t="s">
        <v>42</v>
      </c>
      <c r="F5" s="7" t="s">
        <v>122</v>
      </c>
      <c r="G5" s="7" t="s">
        <v>43</v>
      </c>
      <c r="H5" s="7" t="s">
        <v>44</v>
      </c>
      <c r="I5" s="7" t="s">
        <v>45</v>
      </c>
      <c r="J5" s="7" t="s">
        <v>10</v>
      </c>
      <c r="K5" s="7" t="s">
        <v>11</v>
      </c>
      <c r="L5" s="7" t="s">
        <v>293</v>
      </c>
      <c r="M5" s="7" t="s">
        <v>294</v>
      </c>
    </row>
    <row r="6" spans="1:13">
      <c r="A6" s="190" t="s">
        <v>20</v>
      </c>
      <c r="B6" s="190" t="s">
        <v>48</v>
      </c>
      <c r="C6" s="190" t="s">
        <v>466</v>
      </c>
      <c r="D6" s="156" t="s">
        <v>12</v>
      </c>
      <c r="E6" s="157"/>
      <c r="F6" s="169" t="s">
        <v>467</v>
      </c>
      <c r="G6" s="156" t="s">
        <v>14</v>
      </c>
      <c r="H6" s="157"/>
      <c r="I6" s="169" t="s">
        <v>468</v>
      </c>
      <c r="J6" s="169" t="s">
        <v>469</v>
      </c>
      <c r="K6" s="158" t="s">
        <v>470</v>
      </c>
      <c r="L6" s="169" t="s">
        <v>471</v>
      </c>
      <c r="M6" s="169" t="s">
        <v>472</v>
      </c>
    </row>
    <row r="7" spans="1:13" ht="51" customHeight="1">
      <c r="A7" s="190"/>
      <c r="B7" s="190"/>
      <c r="C7" s="190"/>
      <c r="D7" s="148" t="s">
        <v>22</v>
      </c>
      <c r="E7" s="148" t="s">
        <v>23</v>
      </c>
      <c r="F7" s="170"/>
      <c r="G7" s="148" t="s">
        <v>24</v>
      </c>
      <c r="H7" s="148" t="s">
        <v>25</v>
      </c>
      <c r="I7" s="170"/>
      <c r="J7" s="170"/>
      <c r="K7" s="160"/>
      <c r="L7" s="170"/>
      <c r="M7" s="170"/>
    </row>
    <row r="8" spans="1:13">
      <c r="A8" s="103">
        <v>1</v>
      </c>
      <c r="B8" s="105" t="s">
        <v>486</v>
      </c>
      <c r="C8" s="105" t="s">
        <v>477</v>
      </c>
      <c r="D8" s="106">
        <v>0</v>
      </c>
      <c r="E8" s="106">
        <v>0</v>
      </c>
      <c r="F8" s="106">
        <f>D8+E8</f>
        <v>0</v>
      </c>
      <c r="G8" s="121">
        <v>753.07126000000005</v>
      </c>
      <c r="H8" s="121">
        <v>0</v>
      </c>
      <c r="I8" s="106">
        <f>G8+H8</f>
        <v>753.07126000000005</v>
      </c>
      <c r="J8" s="106">
        <f>H8-E8</f>
        <v>0</v>
      </c>
      <c r="K8" s="106">
        <f>I8-F8</f>
        <v>753.07126000000005</v>
      </c>
      <c r="L8" s="108">
        <v>0</v>
      </c>
      <c r="M8" s="108">
        <v>1</v>
      </c>
    </row>
    <row r="9" spans="1:13">
      <c r="A9" s="103">
        <f>A8+1</f>
        <v>2</v>
      </c>
      <c r="B9" s="105" t="s">
        <v>486</v>
      </c>
      <c r="C9" s="105" t="s">
        <v>478</v>
      </c>
      <c r="D9" s="106">
        <v>551.19047999999998</v>
      </c>
      <c r="E9" s="106">
        <v>573.31150899413592</v>
      </c>
      <c r="F9" s="106">
        <f t="shared" ref="F9:F11" si="0">D9+E9</f>
        <v>1124.5019889941359</v>
      </c>
      <c r="G9" s="121">
        <v>0</v>
      </c>
      <c r="H9" s="121">
        <v>0</v>
      </c>
      <c r="I9" s="106">
        <f t="shared" ref="I9:I12" si="1">G9+H9</f>
        <v>0</v>
      </c>
      <c r="J9" s="106">
        <f t="shared" ref="J9:K12" si="2">H9-E9</f>
        <v>-573.31150899413592</v>
      </c>
      <c r="K9" s="106">
        <f t="shared" si="2"/>
        <v>-1124.5019889941359</v>
      </c>
      <c r="L9" s="108">
        <f t="shared" ref="L9:M12" si="3">(H9-E9)/E9</f>
        <v>-1</v>
      </c>
      <c r="M9" s="108">
        <f t="shared" si="3"/>
        <v>-1</v>
      </c>
    </row>
    <row r="10" spans="1:13">
      <c r="A10" s="122">
        <f t="shared" ref="A10:A12" si="4">A9+1</f>
        <v>3</v>
      </c>
      <c r="B10" s="105" t="s">
        <v>486</v>
      </c>
      <c r="C10" s="123" t="s">
        <v>479</v>
      </c>
      <c r="D10" s="106">
        <v>551.19047999999998</v>
      </c>
      <c r="E10" s="106">
        <v>573.31150899413592</v>
      </c>
      <c r="F10" s="106">
        <f t="shared" si="0"/>
        <v>1124.5019889941359</v>
      </c>
      <c r="G10" s="121">
        <v>1243.6330700000001</v>
      </c>
      <c r="H10" s="121">
        <v>3554.0806799999996</v>
      </c>
      <c r="I10" s="106">
        <f t="shared" si="1"/>
        <v>4797.7137499999999</v>
      </c>
      <c r="J10" s="106">
        <f t="shared" si="2"/>
        <v>2980.7691710058634</v>
      </c>
      <c r="K10" s="106">
        <f t="shared" si="2"/>
        <v>3673.211761005864</v>
      </c>
      <c r="L10" s="108">
        <f t="shared" si="3"/>
        <v>5.1992139076983923</v>
      </c>
      <c r="M10" s="108">
        <f t="shared" si="3"/>
        <v>3.2665231337576754</v>
      </c>
    </row>
    <row r="11" spans="1:13">
      <c r="A11" s="103">
        <f t="shared" si="4"/>
        <v>4</v>
      </c>
      <c r="B11" s="105" t="s">
        <v>486</v>
      </c>
      <c r="C11" s="105" t="s">
        <v>480</v>
      </c>
      <c r="D11" s="106">
        <v>1653.5714499999999</v>
      </c>
      <c r="E11" s="106">
        <v>1719.9345269824075</v>
      </c>
      <c r="F11" s="106">
        <f t="shared" si="0"/>
        <v>3373.5059769824074</v>
      </c>
      <c r="G11" s="121">
        <v>0</v>
      </c>
      <c r="H11" s="121">
        <v>0</v>
      </c>
      <c r="I11" s="106">
        <f t="shared" si="1"/>
        <v>0</v>
      </c>
      <c r="J11" s="106">
        <f t="shared" si="2"/>
        <v>-1719.9345269824075</v>
      </c>
      <c r="K11" s="106">
        <f t="shared" si="2"/>
        <v>-3373.5059769824074</v>
      </c>
      <c r="L11" s="108">
        <f t="shared" si="3"/>
        <v>-1</v>
      </c>
      <c r="M11" s="108">
        <f>(I11-F11)/F11</f>
        <v>-1</v>
      </c>
    </row>
    <row r="12" spans="1:13" s="113" customFormat="1">
      <c r="A12" s="109">
        <f t="shared" si="4"/>
        <v>5</v>
      </c>
      <c r="B12" s="152" t="s">
        <v>484</v>
      </c>
      <c r="C12" s="152"/>
      <c r="D12" s="110">
        <f>SUM(D8:D11)</f>
        <v>2755.9524099999999</v>
      </c>
      <c r="E12" s="110">
        <f>SUM(E8:E11)</f>
        <v>2866.5575449706794</v>
      </c>
      <c r="F12" s="110">
        <f>D12+E12</f>
        <v>5622.5099549706792</v>
      </c>
      <c r="G12" s="110">
        <f>SUM(G8:G11)</f>
        <v>1996.70433</v>
      </c>
      <c r="H12" s="126">
        <f>SUM(H8:H11)</f>
        <v>3554.0806799999996</v>
      </c>
      <c r="I12" s="110">
        <f t="shared" si="1"/>
        <v>5550.7850099999996</v>
      </c>
      <c r="J12" s="110">
        <f t="shared" si="2"/>
        <v>687.5231350293202</v>
      </c>
      <c r="K12" s="110">
        <f t="shared" si="2"/>
        <v>-71.724944970679644</v>
      </c>
      <c r="L12" s="112">
        <f t="shared" si="3"/>
        <v>0.23984278153967864</v>
      </c>
      <c r="M12" s="112">
        <f t="shared" si="3"/>
        <v>-1.2756748417540806E-2</v>
      </c>
    </row>
  </sheetData>
  <mergeCells count="12">
    <mergeCell ref="L6:L7"/>
    <mergeCell ref="M6:M7"/>
    <mergeCell ref="A3:M3"/>
    <mergeCell ref="A6:A7"/>
    <mergeCell ref="B6:B7"/>
    <mergeCell ref="C6:C7"/>
    <mergeCell ref="D6:E6"/>
    <mergeCell ref="F6:F7"/>
    <mergeCell ref="G6:H6"/>
    <mergeCell ref="I6:I7"/>
    <mergeCell ref="J6:J7"/>
    <mergeCell ref="K6:K7"/>
  </mergeCells>
  <pageMargins left="0.2" right="0.2" top="0.25" bottom="0.25" header="0.05" footer="0.05"/>
  <pageSetup paperSize="5" scale="50" orientation="landscape" r:id="rId1"/>
  <headerFooter>
    <oddHeader>&amp;L&amp;"Arial,Regular"&amp;10RSARDiscovery2024_DR_ED_006-Q002Atch01</oddHeader>
    <oddFooter xml:space="preserve">&amp;C_x000D_&amp;1#&amp;"Calibri"&amp;12&amp;K000000 Public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ECE30-E0FE-4307-A553-515D808F7987}">
  <dimension ref="A1:N42"/>
  <sheetViews>
    <sheetView showGridLines="0" view="pageLayout" zoomScaleNormal="90" workbookViewId="0">
      <selection activeCell="C5" sqref="C5:C6"/>
    </sheetView>
  </sheetViews>
  <sheetFormatPr defaultColWidth="8.85546875" defaultRowHeight="14.1"/>
  <cols>
    <col min="1" max="1" width="7.42578125" style="104" customWidth="1"/>
    <col min="2" max="2" width="27.5703125" style="104" customWidth="1"/>
    <col min="3" max="3" width="29.5703125" style="104" customWidth="1"/>
    <col min="4" max="4" width="51.85546875" style="104" customWidth="1"/>
    <col min="5" max="10" width="14.85546875" style="104" customWidth="1"/>
    <col min="11" max="12" width="14.85546875" style="118" customWidth="1"/>
    <col min="13" max="14" width="15" style="104" customWidth="1"/>
    <col min="15" max="16384" width="8.85546875" style="104"/>
  </cols>
  <sheetData>
    <row r="1" spans="1:14">
      <c r="A1" s="117"/>
      <c r="B1" s="117"/>
      <c r="C1" s="117"/>
    </row>
    <row r="2" spans="1:14" ht="63" customHeight="1">
      <c r="A2" s="189" t="s">
        <v>487</v>
      </c>
      <c r="B2" s="189"/>
      <c r="C2" s="189"/>
      <c r="D2" s="189"/>
      <c r="E2" s="189"/>
      <c r="F2" s="189"/>
      <c r="G2" s="189"/>
      <c r="H2" s="189"/>
      <c r="I2" s="189"/>
      <c r="J2" s="189"/>
      <c r="K2" s="189"/>
      <c r="L2" s="189"/>
      <c r="M2" s="189"/>
      <c r="N2" s="189"/>
    </row>
    <row r="3" spans="1:14">
      <c r="E3" s="119"/>
      <c r="F3" s="127"/>
      <c r="G3" s="127"/>
    </row>
    <row r="4" spans="1:14" ht="14.45" customHeight="1">
      <c r="A4" s="192" t="s">
        <v>20</v>
      </c>
      <c r="B4" s="103" t="s">
        <v>1</v>
      </c>
      <c r="C4" s="103" t="s">
        <v>40</v>
      </c>
      <c r="D4" s="103" t="s">
        <v>488</v>
      </c>
      <c r="E4" s="103" t="s">
        <v>5</v>
      </c>
      <c r="F4" s="103" t="s">
        <v>6</v>
      </c>
      <c r="G4" s="103" t="s">
        <v>7</v>
      </c>
      <c r="H4" s="103" t="s">
        <v>8</v>
      </c>
      <c r="I4" s="103" t="s">
        <v>9</v>
      </c>
      <c r="J4" s="103" t="s">
        <v>46</v>
      </c>
      <c r="K4" s="103" t="s">
        <v>293</v>
      </c>
      <c r="L4" s="103" t="s">
        <v>294</v>
      </c>
      <c r="M4" s="103" t="s">
        <v>295</v>
      </c>
      <c r="N4" s="103" t="s">
        <v>296</v>
      </c>
    </row>
    <row r="5" spans="1:14" ht="14.45" customHeight="1">
      <c r="A5" s="193"/>
      <c r="B5" s="192" t="s">
        <v>48</v>
      </c>
      <c r="C5" s="192" t="s">
        <v>21</v>
      </c>
      <c r="D5" s="192" t="s">
        <v>489</v>
      </c>
      <c r="E5" s="195" t="s">
        <v>12</v>
      </c>
      <c r="F5" s="196"/>
      <c r="G5" s="169" t="s">
        <v>297</v>
      </c>
      <c r="H5" s="195" t="s">
        <v>14</v>
      </c>
      <c r="I5" s="196"/>
      <c r="J5" s="169" t="s">
        <v>298</v>
      </c>
      <c r="K5" s="192" t="s">
        <v>299</v>
      </c>
      <c r="L5" s="192" t="s">
        <v>300</v>
      </c>
      <c r="M5" s="192" t="s">
        <v>490</v>
      </c>
      <c r="N5" s="192" t="s">
        <v>491</v>
      </c>
    </row>
    <row r="6" spans="1:14" ht="78.599999999999994" customHeight="1">
      <c r="A6" s="194"/>
      <c r="B6" s="194"/>
      <c r="C6" s="194"/>
      <c r="D6" s="194"/>
      <c r="E6" s="151" t="s">
        <v>492</v>
      </c>
      <c r="F6" s="148" t="s">
        <v>23</v>
      </c>
      <c r="G6" s="170"/>
      <c r="H6" s="151" t="s">
        <v>493</v>
      </c>
      <c r="I6" s="148" t="s">
        <v>25</v>
      </c>
      <c r="J6" s="170"/>
      <c r="K6" s="194"/>
      <c r="L6" s="194"/>
      <c r="M6" s="194"/>
      <c r="N6" s="194"/>
    </row>
    <row r="7" spans="1:14">
      <c r="A7" s="197" t="s">
        <v>494</v>
      </c>
      <c r="B7" s="197"/>
      <c r="C7" s="197"/>
      <c r="D7" s="197"/>
      <c r="E7" s="197"/>
      <c r="F7" s="197"/>
      <c r="G7" s="197"/>
      <c r="H7" s="197"/>
      <c r="I7" s="197"/>
      <c r="J7" s="197"/>
      <c r="K7" s="197"/>
      <c r="L7" s="197"/>
      <c r="M7" s="197"/>
      <c r="N7" s="128"/>
    </row>
    <row r="8" spans="1:14">
      <c r="A8" s="103">
        <v>1</v>
      </c>
      <c r="B8" s="105" t="s">
        <v>495</v>
      </c>
      <c r="C8" s="105" t="s">
        <v>496</v>
      </c>
      <c r="D8" s="102" t="s">
        <v>497</v>
      </c>
      <c r="E8" s="129">
        <v>901.51892396811229</v>
      </c>
      <c r="F8" s="106">
        <v>917.27062764346601</v>
      </c>
      <c r="G8" s="106">
        <f>E8+F8</f>
        <v>1818.7895516115782</v>
      </c>
      <c r="H8" s="121">
        <v>956.94830000000002</v>
      </c>
      <c r="I8" s="125">
        <v>1144.1409000000001</v>
      </c>
      <c r="J8" s="121">
        <f>H8+I8</f>
        <v>2101.0892000000003</v>
      </c>
      <c r="K8" s="106">
        <f>I8-F8</f>
        <v>226.87027235653409</v>
      </c>
      <c r="L8" s="106">
        <f>J8-G8</f>
        <v>282.29964838842216</v>
      </c>
      <c r="M8" s="108">
        <f>(I8-F8)/F8</f>
        <v>0.24733188387311614</v>
      </c>
      <c r="N8" s="108">
        <f>(J8-G8)/G8</f>
        <v>0.15521292616745264</v>
      </c>
    </row>
    <row r="9" spans="1:14">
      <c r="A9" s="103">
        <f>A8+1</f>
        <v>2</v>
      </c>
      <c r="B9" s="105" t="s">
        <v>495</v>
      </c>
      <c r="C9" s="105" t="s">
        <v>496</v>
      </c>
      <c r="D9" s="102" t="s">
        <v>498</v>
      </c>
      <c r="E9" s="129">
        <v>2766.2160223733285</v>
      </c>
      <c r="F9" s="106">
        <v>2814.5484687901499</v>
      </c>
      <c r="G9" s="106">
        <f t="shared" ref="G9:G36" si="0">E9+F9</f>
        <v>5580.7644911634779</v>
      </c>
      <c r="H9" s="121">
        <v>1830.7006100000001</v>
      </c>
      <c r="I9" s="125">
        <v>2373.6789800000001</v>
      </c>
      <c r="J9" s="121">
        <f t="shared" ref="J9:J36" si="1">H9+I9</f>
        <v>4204.3795900000005</v>
      </c>
      <c r="K9" s="106">
        <f t="shared" ref="K9:L36" si="2">I9-F9</f>
        <v>-440.86948879014972</v>
      </c>
      <c r="L9" s="106">
        <f t="shared" si="2"/>
        <v>-1376.3849011634775</v>
      </c>
      <c r="M9" s="108">
        <f t="shared" ref="M9:N22" si="3">(I9-F9)/F9</f>
        <v>-0.15663950849624561</v>
      </c>
      <c r="N9" s="108">
        <f t="shared" si="3"/>
        <v>-0.24663017107115529</v>
      </c>
    </row>
    <row r="10" spans="1:14" ht="15" customHeight="1">
      <c r="A10" s="103">
        <f t="shared" ref="A10:A13" si="4">A9+1</f>
        <v>3</v>
      </c>
      <c r="B10" s="105" t="s">
        <v>495</v>
      </c>
      <c r="C10" s="105" t="s">
        <v>496</v>
      </c>
      <c r="D10" s="102" t="s">
        <v>499</v>
      </c>
      <c r="E10" s="129">
        <v>32950.4806867519</v>
      </c>
      <c r="F10" s="106">
        <v>32950.988074447298</v>
      </c>
      <c r="G10" s="106">
        <f t="shared" si="0"/>
        <v>65901.468761199198</v>
      </c>
      <c r="H10" s="121">
        <v>63004.89976</v>
      </c>
      <c r="I10" s="125">
        <v>53160</v>
      </c>
      <c r="J10" s="121">
        <f t="shared" si="1"/>
        <v>116164.89976</v>
      </c>
      <c r="K10" s="106">
        <f t="shared" si="2"/>
        <v>20209.011925552702</v>
      </c>
      <c r="L10" s="106">
        <f t="shared" si="2"/>
        <v>50263.430998800803</v>
      </c>
      <c r="M10" s="108">
        <f t="shared" si="3"/>
        <v>0.6133051876894795</v>
      </c>
      <c r="N10" s="108">
        <f t="shared" si="3"/>
        <v>0.76270577793850924</v>
      </c>
    </row>
    <row r="11" spans="1:14">
      <c r="A11" s="103">
        <f t="shared" si="4"/>
        <v>4</v>
      </c>
      <c r="B11" s="105" t="s">
        <v>495</v>
      </c>
      <c r="C11" s="105" t="s">
        <v>496</v>
      </c>
      <c r="D11" s="102" t="s">
        <v>500</v>
      </c>
      <c r="E11" s="106">
        <v>23327.97723574028</v>
      </c>
      <c r="F11" s="106">
        <v>23735.573099779798</v>
      </c>
      <c r="G11" s="106">
        <f t="shared" si="0"/>
        <v>47063.550335520078</v>
      </c>
      <c r="H11" s="121">
        <v>28450.208269999996</v>
      </c>
      <c r="I11" s="125">
        <v>33263.196759999999</v>
      </c>
      <c r="J11" s="121">
        <f t="shared" si="1"/>
        <v>61713.405029999994</v>
      </c>
      <c r="K11" s="106">
        <f t="shared" si="2"/>
        <v>9527.6236602202007</v>
      </c>
      <c r="L11" s="106">
        <f t="shared" si="2"/>
        <v>14649.854694479916</v>
      </c>
      <c r="M11" s="108">
        <f t="shared" si="3"/>
        <v>0.40140693549584405</v>
      </c>
      <c r="N11" s="108">
        <f t="shared" si="3"/>
        <v>0.31127814603955395</v>
      </c>
    </row>
    <row r="12" spans="1:14">
      <c r="A12" s="103">
        <f t="shared" si="4"/>
        <v>5</v>
      </c>
      <c r="B12" s="105" t="s">
        <v>495</v>
      </c>
      <c r="C12" s="105" t="s">
        <v>496</v>
      </c>
      <c r="D12" s="102" t="s">
        <v>501</v>
      </c>
      <c r="E12" s="106">
        <v>53030.471797279999</v>
      </c>
      <c r="F12" s="106">
        <v>53214.495272230801</v>
      </c>
      <c r="G12" s="106">
        <f t="shared" si="0"/>
        <v>106244.96706951081</v>
      </c>
      <c r="H12" s="121">
        <v>44480.709239999996</v>
      </c>
      <c r="I12" s="125">
        <v>40346.061179999997</v>
      </c>
      <c r="J12" s="121">
        <f t="shared" si="1"/>
        <v>84826.770419999986</v>
      </c>
      <c r="K12" s="106">
        <f t="shared" si="2"/>
        <v>-12868.434092230804</v>
      </c>
      <c r="L12" s="106">
        <f t="shared" si="2"/>
        <v>-21418.196649510821</v>
      </c>
      <c r="M12" s="108">
        <f t="shared" si="3"/>
        <v>-0.24182197024324698</v>
      </c>
      <c r="N12" s="108">
        <f t="shared" si="3"/>
        <v>-0.2015925764793918</v>
      </c>
    </row>
    <row r="13" spans="1:14" s="113" customFormat="1">
      <c r="A13" s="109">
        <f t="shared" si="4"/>
        <v>6</v>
      </c>
      <c r="B13" s="152"/>
      <c r="C13" s="152"/>
      <c r="D13" s="130" t="s">
        <v>502</v>
      </c>
      <c r="E13" s="110">
        <f>SUM(E8:E12)</f>
        <v>112976.66466611362</v>
      </c>
      <c r="F13" s="110">
        <f>SUM(F8:F12)</f>
        <v>113632.8755428915</v>
      </c>
      <c r="G13" s="110">
        <f t="shared" si="0"/>
        <v>226609.54020900512</v>
      </c>
      <c r="H13" s="110">
        <f>SUM(H8:H12)</f>
        <v>138723.46617999999</v>
      </c>
      <c r="I13" s="110">
        <f>SUM(I8:I12)</f>
        <v>130287.07782000001</v>
      </c>
      <c r="J13" s="126">
        <f t="shared" si="1"/>
        <v>269010.54399999999</v>
      </c>
      <c r="K13" s="110">
        <f t="shared" si="2"/>
        <v>16654.202277108503</v>
      </c>
      <c r="L13" s="110">
        <f t="shared" si="2"/>
        <v>42401.003790994873</v>
      </c>
      <c r="M13" s="112">
        <f t="shared" si="3"/>
        <v>0.14656147877576381</v>
      </c>
      <c r="N13" s="112">
        <f t="shared" si="3"/>
        <v>0.1871104091729229</v>
      </c>
    </row>
    <row r="14" spans="1:14">
      <c r="A14" s="191" t="s">
        <v>32</v>
      </c>
      <c r="B14" s="191"/>
      <c r="C14" s="191"/>
      <c r="D14" s="191"/>
      <c r="E14" s="191"/>
      <c r="F14" s="191"/>
      <c r="G14" s="191"/>
      <c r="H14" s="191"/>
      <c r="I14" s="191"/>
      <c r="J14" s="191"/>
      <c r="K14" s="191"/>
      <c r="L14" s="191"/>
      <c r="M14" s="191"/>
      <c r="N14" s="131"/>
    </row>
    <row r="15" spans="1:14">
      <c r="A15" s="103">
        <f>A13+1</f>
        <v>7</v>
      </c>
      <c r="B15" s="105" t="s">
        <v>495</v>
      </c>
      <c r="C15" s="105" t="s">
        <v>32</v>
      </c>
      <c r="D15" s="102" t="s">
        <v>503</v>
      </c>
      <c r="E15" s="129">
        <v>394925.98080983997</v>
      </c>
      <c r="F15" s="129">
        <v>411558.80599999998</v>
      </c>
      <c r="G15" s="106">
        <f t="shared" si="0"/>
        <v>806484.78680984001</v>
      </c>
      <c r="H15" s="121">
        <v>532885.85381999996</v>
      </c>
      <c r="I15" s="125">
        <v>594107.16990999994</v>
      </c>
      <c r="J15" s="121">
        <f t="shared" si="1"/>
        <v>1126993.02373</v>
      </c>
      <c r="K15" s="106">
        <f t="shared" si="2"/>
        <v>182548.36390999996</v>
      </c>
      <c r="L15" s="106">
        <f t="shared" si="2"/>
        <v>320508.23692016001</v>
      </c>
      <c r="M15" s="108">
        <f t="shared" si="3"/>
        <v>0.44355353657528096</v>
      </c>
      <c r="N15" s="108">
        <f t="shared" si="3"/>
        <v>0.39741386590560973</v>
      </c>
    </row>
    <row r="16" spans="1:14">
      <c r="A16" s="103">
        <f>A15+1</f>
        <v>8</v>
      </c>
      <c r="B16" s="105" t="s">
        <v>495</v>
      </c>
      <c r="C16" s="105" t="s">
        <v>32</v>
      </c>
      <c r="D16" s="102" t="s">
        <v>504</v>
      </c>
      <c r="E16" s="129">
        <v>10549.462858137647</v>
      </c>
      <c r="F16" s="129">
        <v>10733.787</v>
      </c>
      <c r="G16" s="106">
        <f t="shared" si="0"/>
        <v>21283.249858137649</v>
      </c>
      <c r="H16" s="121">
        <v>12349.74826</v>
      </c>
      <c r="I16" s="125">
        <v>13788.652969999999</v>
      </c>
      <c r="J16" s="121">
        <f t="shared" si="1"/>
        <v>26138.401229999999</v>
      </c>
      <c r="K16" s="106">
        <f t="shared" si="2"/>
        <v>3054.8659699999989</v>
      </c>
      <c r="L16" s="106">
        <f t="shared" si="2"/>
        <v>4855.1513718623501</v>
      </c>
      <c r="M16" s="108">
        <f t="shared" si="3"/>
        <v>0.28460281259540543</v>
      </c>
      <c r="N16" s="108">
        <f t="shared" si="3"/>
        <v>0.22812077122733129</v>
      </c>
    </row>
    <row r="17" spans="1:14">
      <c r="A17" s="103">
        <f t="shared" ref="A17:A22" si="5">A16+1</f>
        <v>9</v>
      </c>
      <c r="B17" s="105" t="s">
        <v>495</v>
      </c>
      <c r="C17" s="105" t="s">
        <v>32</v>
      </c>
      <c r="D17" s="102" t="s">
        <v>505</v>
      </c>
      <c r="E17" s="129">
        <v>147792.42306372526</v>
      </c>
      <c r="F17" s="129">
        <v>152495.114</v>
      </c>
      <c r="G17" s="106">
        <f t="shared" si="0"/>
        <v>300287.53706372529</v>
      </c>
      <c r="H17" s="121">
        <v>167163.57987999998</v>
      </c>
      <c r="I17" s="125">
        <v>191644.45791</v>
      </c>
      <c r="J17" s="121">
        <f t="shared" si="1"/>
        <v>358808.03778999997</v>
      </c>
      <c r="K17" s="106">
        <f t="shared" si="2"/>
        <v>39149.343909999996</v>
      </c>
      <c r="L17" s="106">
        <f t="shared" si="2"/>
        <v>58520.50072627468</v>
      </c>
      <c r="M17" s="108">
        <f t="shared" si="3"/>
        <v>0.25672523455407231</v>
      </c>
      <c r="N17" s="108">
        <f t="shared" si="3"/>
        <v>0.19488155019186093</v>
      </c>
    </row>
    <row r="18" spans="1:14">
      <c r="A18" s="103">
        <f t="shared" si="5"/>
        <v>10</v>
      </c>
      <c r="B18" s="105" t="s">
        <v>495</v>
      </c>
      <c r="C18" s="105" t="s">
        <v>32</v>
      </c>
      <c r="D18" s="102" t="s">
        <v>506</v>
      </c>
      <c r="E18" s="129">
        <v>87219.281342661707</v>
      </c>
      <c r="F18" s="129">
        <v>89836.05</v>
      </c>
      <c r="G18" s="106">
        <f t="shared" si="0"/>
        <v>177055.3313426617</v>
      </c>
      <c r="H18" s="121">
        <v>383029.84769000002</v>
      </c>
      <c r="I18" s="125">
        <v>269310.55300999997</v>
      </c>
      <c r="J18" s="121">
        <f t="shared" si="1"/>
        <v>652340.4007</v>
      </c>
      <c r="K18" s="106">
        <f t="shared" si="2"/>
        <v>179474.50300999999</v>
      </c>
      <c r="L18" s="106">
        <f t="shared" si="2"/>
        <v>475285.0693573383</v>
      </c>
      <c r="M18" s="108">
        <f t="shared" si="3"/>
        <v>1.9978004710803734</v>
      </c>
      <c r="N18" s="108">
        <f t="shared" si="3"/>
        <v>2.6843872237741411</v>
      </c>
    </row>
    <row r="19" spans="1:14">
      <c r="A19" s="103">
        <f t="shared" si="5"/>
        <v>11</v>
      </c>
      <c r="B19" s="105" t="s">
        <v>495</v>
      </c>
      <c r="C19" s="105" t="s">
        <v>32</v>
      </c>
      <c r="D19" s="102" t="s">
        <v>507</v>
      </c>
      <c r="E19" s="129">
        <v>6640.3046841159503</v>
      </c>
      <c r="F19" s="129">
        <v>6856.8758026001606</v>
      </c>
      <c r="G19" s="106">
        <f t="shared" si="0"/>
        <v>13497.180486716112</v>
      </c>
      <c r="H19" s="121">
        <v>3224.28622</v>
      </c>
      <c r="I19" s="125">
        <v>4942.4122299999999</v>
      </c>
      <c r="J19" s="121">
        <f t="shared" si="1"/>
        <v>8166.6984499999999</v>
      </c>
      <c r="K19" s="106">
        <f t="shared" si="2"/>
        <v>-1914.4635726001607</v>
      </c>
      <c r="L19" s="106">
        <f t="shared" si="2"/>
        <v>-5330.4820367161119</v>
      </c>
      <c r="M19" s="108">
        <f t="shared" si="3"/>
        <v>-0.27920347804377421</v>
      </c>
      <c r="N19" s="108">
        <f t="shared" si="3"/>
        <v>-0.39493300411610838</v>
      </c>
    </row>
    <row r="20" spans="1:14" ht="15">
      <c r="A20" s="103">
        <f t="shared" si="5"/>
        <v>12</v>
      </c>
      <c r="B20" s="105" t="s">
        <v>495</v>
      </c>
      <c r="C20" s="105" t="s">
        <v>32</v>
      </c>
      <c r="D20" s="102" t="s">
        <v>508</v>
      </c>
      <c r="E20" s="106">
        <v>-19149.555076237899</v>
      </c>
      <c r="F20" s="129">
        <v>-19484.143856413542</v>
      </c>
      <c r="G20" s="106">
        <f t="shared" si="0"/>
        <v>-38633.698932651445</v>
      </c>
      <c r="H20" s="121">
        <v>0</v>
      </c>
      <c r="I20" s="125">
        <v>0</v>
      </c>
      <c r="J20" s="121">
        <f t="shared" si="1"/>
        <v>0</v>
      </c>
      <c r="K20" s="106">
        <f t="shared" si="2"/>
        <v>19484.143856413542</v>
      </c>
      <c r="L20" s="106">
        <f t="shared" si="2"/>
        <v>38633.698932651445</v>
      </c>
      <c r="M20" s="108">
        <f t="shared" si="3"/>
        <v>-1</v>
      </c>
      <c r="N20" s="108">
        <f t="shared" si="3"/>
        <v>-1</v>
      </c>
    </row>
    <row r="21" spans="1:14" ht="15">
      <c r="A21" s="103">
        <f t="shared" si="5"/>
        <v>13</v>
      </c>
      <c r="B21" s="105" t="s">
        <v>495</v>
      </c>
      <c r="C21" s="105" t="s">
        <v>32</v>
      </c>
      <c r="D21" s="102" t="s">
        <v>509</v>
      </c>
      <c r="E21" s="121">
        <v>0</v>
      </c>
      <c r="F21" s="121">
        <v>0</v>
      </c>
      <c r="G21" s="106">
        <f t="shared" si="0"/>
        <v>0</v>
      </c>
      <c r="H21" s="121">
        <v>21790.431909999999</v>
      </c>
      <c r="I21" s="125">
        <v>0</v>
      </c>
      <c r="J21" s="121">
        <f t="shared" si="1"/>
        <v>21790.431909999999</v>
      </c>
      <c r="K21" s="106">
        <f t="shared" si="2"/>
        <v>0</v>
      </c>
      <c r="L21" s="106">
        <f t="shared" si="2"/>
        <v>21790.431909999999</v>
      </c>
      <c r="M21" s="108">
        <v>1</v>
      </c>
      <c r="N21" s="108">
        <v>1</v>
      </c>
    </row>
    <row r="22" spans="1:14" s="113" customFormat="1">
      <c r="A22" s="109">
        <f t="shared" si="5"/>
        <v>14</v>
      </c>
      <c r="B22" s="152"/>
      <c r="C22" s="152"/>
      <c r="D22" s="130" t="s">
        <v>510</v>
      </c>
      <c r="E22" s="110">
        <f>SUM(E15:E21)</f>
        <v>627977.89768224268</v>
      </c>
      <c r="F22" s="110">
        <f>SUM(F15:F21)</f>
        <v>651996.48894618661</v>
      </c>
      <c r="G22" s="110">
        <f t="shared" si="0"/>
        <v>1279974.3866284294</v>
      </c>
      <c r="H22" s="126">
        <f>SUM(H15:H21)</f>
        <v>1120443.7477799999</v>
      </c>
      <c r="I22" s="126">
        <f>SUM(I15:I21)</f>
        <v>1073793.2460299998</v>
      </c>
      <c r="J22" s="126">
        <f t="shared" si="1"/>
        <v>2194236.9938099999</v>
      </c>
      <c r="K22" s="110">
        <f t="shared" si="2"/>
        <v>421796.75708381319</v>
      </c>
      <c r="L22" s="110">
        <f t="shared" si="2"/>
        <v>914262.60718157049</v>
      </c>
      <c r="M22" s="112">
        <f t="shared" si="3"/>
        <v>0.64693102529671254</v>
      </c>
      <c r="N22" s="112">
        <f t="shared" si="3"/>
        <v>0.71428195496147584</v>
      </c>
    </row>
    <row r="23" spans="1:14">
      <c r="A23" s="191" t="s">
        <v>511</v>
      </c>
      <c r="B23" s="191"/>
      <c r="C23" s="191"/>
      <c r="D23" s="191"/>
      <c r="E23" s="191"/>
      <c r="F23" s="191"/>
      <c r="G23" s="191"/>
      <c r="H23" s="191"/>
      <c r="I23" s="191"/>
      <c r="J23" s="191"/>
      <c r="K23" s="191"/>
      <c r="L23" s="191"/>
      <c r="M23" s="191"/>
      <c r="N23" s="132"/>
    </row>
    <row r="24" spans="1:14">
      <c r="A24" s="103">
        <f>A22+1</f>
        <v>15</v>
      </c>
      <c r="B24" s="105" t="s">
        <v>495</v>
      </c>
      <c r="C24" s="105" t="s">
        <v>477</v>
      </c>
      <c r="D24" s="102" t="s">
        <v>512</v>
      </c>
      <c r="E24" s="106">
        <v>9523.1849303780691</v>
      </c>
      <c r="F24" s="106">
        <v>9689.5778735329804</v>
      </c>
      <c r="G24" s="106">
        <f t="shared" si="0"/>
        <v>19212.76280391105</v>
      </c>
      <c r="H24" s="121">
        <v>8057.0893599999999</v>
      </c>
      <c r="I24" s="121">
        <v>6560.1261299999996</v>
      </c>
      <c r="J24" s="121">
        <f t="shared" si="1"/>
        <v>14617.215489999999</v>
      </c>
      <c r="K24" s="106">
        <f t="shared" si="2"/>
        <v>-3129.4517435329808</v>
      </c>
      <c r="L24" s="106">
        <f t="shared" si="2"/>
        <v>-4595.5473139110509</v>
      </c>
      <c r="M24" s="108">
        <f t="shared" ref="M24:N36" si="6">(I24-F24)/F24</f>
        <v>-0.32297090589271782</v>
      </c>
      <c r="N24" s="108">
        <f t="shared" si="6"/>
        <v>-0.23919242436988591</v>
      </c>
    </row>
    <row r="25" spans="1:14">
      <c r="A25" s="103">
        <f>A24+1</f>
        <v>16</v>
      </c>
      <c r="B25" s="105" t="s">
        <v>495</v>
      </c>
      <c r="C25" s="105" t="s">
        <v>513</v>
      </c>
      <c r="D25" s="102" t="s">
        <v>514</v>
      </c>
      <c r="E25" s="106">
        <v>1883.8899874694669</v>
      </c>
      <c r="F25" s="106">
        <v>1916.8060761401</v>
      </c>
      <c r="G25" s="106">
        <f t="shared" si="0"/>
        <v>3800.6960636095669</v>
      </c>
      <c r="H25" s="121">
        <v>2462.8042400000004</v>
      </c>
      <c r="I25" s="125">
        <v>2600.1650500000001</v>
      </c>
      <c r="J25" s="121">
        <f t="shared" si="1"/>
        <v>5062.9692900000009</v>
      </c>
      <c r="K25" s="106">
        <f t="shared" si="2"/>
        <v>683.35897385990006</v>
      </c>
      <c r="L25" s="106">
        <f t="shared" si="2"/>
        <v>1262.273226390434</v>
      </c>
      <c r="M25" s="108">
        <f t="shared" si="6"/>
        <v>0.3565091859662663</v>
      </c>
      <c r="N25" s="108">
        <f t="shared" si="6"/>
        <v>0.33211632955244463</v>
      </c>
    </row>
    <row r="26" spans="1:14">
      <c r="A26" s="103">
        <f t="shared" ref="A26:A36" si="7">A25+1</f>
        <v>17</v>
      </c>
      <c r="B26" s="105" t="s">
        <v>495</v>
      </c>
      <c r="C26" s="105" t="s">
        <v>481</v>
      </c>
      <c r="D26" s="102" t="s">
        <v>515</v>
      </c>
      <c r="E26" s="106">
        <v>18959.03172090953</v>
      </c>
      <c r="F26" s="106">
        <v>18959.031720909501</v>
      </c>
      <c r="G26" s="106">
        <f t="shared" si="0"/>
        <v>37918.063441819031</v>
      </c>
      <c r="H26" s="121">
        <v>36244.87672</v>
      </c>
      <c r="I26" s="125">
        <v>32000.976600000002</v>
      </c>
      <c r="J26" s="121">
        <f t="shared" si="1"/>
        <v>68245.853319999995</v>
      </c>
      <c r="K26" s="106">
        <f t="shared" si="2"/>
        <v>13041.944879090501</v>
      </c>
      <c r="L26" s="106">
        <f t="shared" si="2"/>
        <v>30327.789878180964</v>
      </c>
      <c r="M26" s="108">
        <f t="shared" si="6"/>
        <v>0.68790142192266213</v>
      </c>
      <c r="N26" s="108">
        <f t="shared" si="6"/>
        <v>0.79982433503534589</v>
      </c>
    </row>
    <row r="27" spans="1:14">
      <c r="A27" s="103">
        <f t="shared" si="7"/>
        <v>18</v>
      </c>
      <c r="B27" s="105" t="s">
        <v>495</v>
      </c>
      <c r="C27" s="105" t="s">
        <v>516</v>
      </c>
      <c r="D27" s="102" t="s">
        <v>517</v>
      </c>
      <c r="E27" s="106">
        <v>199297.33304449567</v>
      </c>
      <c r="F27" s="106">
        <v>199340.39199999999</v>
      </c>
      <c r="G27" s="106">
        <f t="shared" si="0"/>
        <v>398637.72504449566</v>
      </c>
      <c r="H27" s="121">
        <v>218337.24955999997</v>
      </c>
      <c r="I27" s="125">
        <v>207522.98310000001</v>
      </c>
      <c r="J27" s="121">
        <f t="shared" si="1"/>
        <v>425860.23265999998</v>
      </c>
      <c r="K27" s="106">
        <f t="shared" si="2"/>
        <v>8182.5911000000197</v>
      </c>
      <c r="L27" s="106">
        <f t="shared" si="2"/>
        <v>27222.507615504321</v>
      </c>
      <c r="M27" s="108">
        <f t="shared" si="6"/>
        <v>4.1048334549276998E-2</v>
      </c>
      <c r="N27" s="108">
        <f t="shared" si="6"/>
        <v>6.8288839478164706E-2</v>
      </c>
    </row>
    <row r="28" spans="1:14">
      <c r="A28" s="103">
        <f t="shared" si="7"/>
        <v>19</v>
      </c>
      <c r="B28" s="105" t="s">
        <v>495</v>
      </c>
      <c r="C28" s="105" t="s">
        <v>481</v>
      </c>
      <c r="D28" s="102" t="s">
        <v>518</v>
      </c>
      <c r="E28" s="106">
        <v>14940.96827909047</v>
      </c>
      <c r="F28" s="106">
        <v>12388.348411163801</v>
      </c>
      <c r="G28" s="106">
        <f t="shared" si="0"/>
        <v>27329.316690254273</v>
      </c>
      <c r="H28" s="121">
        <v>27213.236099999995</v>
      </c>
      <c r="I28" s="125">
        <v>20517.714120000001</v>
      </c>
      <c r="J28" s="121">
        <f t="shared" si="1"/>
        <v>47730.950219999999</v>
      </c>
      <c r="K28" s="106">
        <f t="shared" si="2"/>
        <v>8129.3657088361997</v>
      </c>
      <c r="L28" s="106">
        <f t="shared" si="2"/>
        <v>20401.633529745726</v>
      </c>
      <c r="M28" s="108">
        <f t="shared" si="6"/>
        <v>0.65621061331390995</v>
      </c>
      <c r="N28" s="108">
        <f t="shared" si="6"/>
        <v>0.74651092674486874</v>
      </c>
    </row>
    <row r="29" spans="1:14">
      <c r="A29" s="103">
        <f t="shared" si="7"/>
        <v>20</v>
      </c>
      <c r="B29" s="105" t="s">
        <v>495</v>
      </c>
      <c r="C29" s="105" t="s">
        <v>519</v>
      </c>
      <c r="D29" s="102" t="s">
        <v>520</v>
      </c>
      <c r="E29" s="106">
        <v>-318.19165307991648</v>
      </c>
      <c r="F29" s="106">
        <v>-323.75122648212999</v>
      </c>
      <c r="G29" s="106">
        <f t="shared" si="0"/>
        <v>-641.94287956204653</v>
      </c>
      <c r="H29" s="121">
        <v>0</v>
      </c>
      <c r="I29" s="125">
        <v>0</v>
      </c>
      <c r="J29" s="121">
        <f t="shared" si="1"/>
        <v>0</v>
      </c>
      <c r="K29" s="106">
        <f t="shared" si="2"/>
        <v>323.75122648212999</v>
      </c>
      <c r="L29" s="106">
        <f t="shared" si="2"/>
        <v>641.94287956204653</v>
      </c>
      <c r="M29" s="108">
        <f t="shared" si="6"/>
        <v>-1</v>
      </c>
      <c r="N29" s="108">
        <f t="shared" si="6"/>
        <v>-1</v>
      </c>
    </row>
    <row r="30" spans="1:14" s="113" customFormat="1">
      <c r="A30" s="109">
        <f t="shared" si="7"/>
        <v>21</v>
      </c>
      <c r="B30" s="109"/>
      <c r="C30" s="109"/>
      <c r="D30" s="133" t="s">
        <v>521</v>
      </c>
      <c r="E30" s="110">
        <f>SUM(E24:E29)</f>
        <v>244286.21630926331</v>
      </c>
      <c r="F30" s="110">
        <f>SUM(F24:F29)</f>
        <v>241970.40485526426</v>
      </c>
      <c r="G30" s="110">
        <f t="shared" si="0"/>
        <v>486256.62116452761</v>
      </c>
      <c r="H30" s="110">
        <f>SUM(H24:H29)</f>
        <v>292315.25597999996</v>
      </c>
      <c r="I30" s="110">
        <f>SUM(I24:I29)</f>
        <v>269201.96500000003</v>
      </c>
      <c r="J30" s="126">
        <f t="shared" si="1"/>
        <v>561517.22097999998</v>
      </c>
      <c r="K30" s="110">
        <f t="shared" si="2"/>
        <v>27231.560144735762</v>
      </c>
      <c r="L30" s="110">
        <f t="shared" si="2"/>
        <v>75260.599815472378</v>
      </c>
      <c r="M30" s="112">
        <f t="shared" si="6"/>
        <v>0.11254087110787142</v>
      </c>
      <c r="N30" s="112">
        <f t="shared" si="6"/>
        <v>0.1547754756227937</v>
      </c>
    </row>
    <row r="31" spans="1:14">
      <c r="A31" s="103">
        <f t="shared" si="7"/>
        <v>22</v>
      </c>
      <c r="B31" s="103"/>
      <c r="C31" s="103"/>
      <c r="D31" s="134"/>
      <c r="E31" s="106"/>
      <c r="F31" s="106"/>
      <c r="G31" s="106"/>
      <c r="H31" s="106"/>
      <c r="I31" s="106"/>
      <c r="J31" s="121"/>
      <c r="K31" s="106"/>
      <c r="L31" s="106"/>
      <c r="M31" s="108"/>
      <c r="N31" s="108"/>
    </row>
    <row r="32" spans="1:14" s="113" customFormat="1">
      <c r="A32" s="109">
        <f t="shared" si="7"/>
        <v>23</v>
      </c>
      <c r="B32" s="109"/>
      <c r="C32" s="109"/>
      <c r="D32" s="133" t="s">
        <v>522</v>
      </c>
      <c r="E32" s="110">
        <f>E30+E22+E13</f>
        <v>985240.77865761961</v>
      </c>
      <c r="F32" s="110">
        <f>F30+F22+F13</f>
        <v>1007599.7693443424</v>
      </c>
      <c r="G32" s="110">
        <f t="shared" si="0"/>
        <v>1992840.548001962</v>
      </c>
      <c r="H32" s="110">
        <f>H30+H22+H13</f>
        <v>1551482.4699399997</v>
      </c>
      <c r="I32" s="110">
        <f>I30+I22+I13</f>
        <v>1473282.2888499999</v>
      </c>
      <c r="J32" s="126">
        <f t="shared" si="1"/>
        <v>3024764.7587899994</v>
      </c>
      <c r="K32" s="110">
        <f t="shared" si="2"/>
        <v>465682.51950565749</v>
      </c>
      <c r="L32" s="110">
        <f t="shared" si="2"/>
        <v>1031924.2107880374</v>
      </c>
      <c r="M32" s="112">
        <f t="shared" si="6"/>
        <v>0.46217013309628174</v>
      </c>
      <c r="N32" s="112">
        <f t="shared" si="6"/>
        <v>0.51781574387506968</v>
      </c>
    </row>
    <row r="33" spans="1:14">
      <c r="A33" s="103">
        <f t="shared" si="7"/>
        <v>24</v>
      </c>
      <c r="B33" s="103"/>
      <c r="C33" s="103"/>
      <c r="D33" s="102"/>
      <c r="E33" s="106"/>
      <c r="F33" s="106"/>
      <c r="G33" s="106"/>
      <c r="H33" s="106"/>
      <c r="I33" s="106"/>
      <c r="J33" s="121"/>
      <c r="K33" s="106"/>
      <c r="L33" s="106"/>
      <c r="M33" s="108"/>
      <c r="N33" s="108"/>
    </row>
    <row r="34" spans="1:14" ht="15">
      <c r="A34" s="103">
        <f t="shared" si="7"/>
        <v>25</v>
      </c>
      <c r="B34" s="105" t="s">
        <v>495</v>
      </c>
      <c r="C34" s="105" t="s">
        <v>516</v>
      </c>
      <c r="D34" s="105" t="s">
        <v>523</v>
      </c>
      <c r="E34" s="106">
        <v>400011.90539151902</v>
      </c>
      <c r="F34" s="106">
        <v>400000</v>
      </c>
      <c r="G34" s="106">
        <f t="shared" si="0"/>
        <v>800011.90539151896</v>
      </c>
      <c r="H34" s="121">
        <v>344842.71779000002</v>
      </c>
      <c r="I34" s="125">
        <v>397194.14399999997</v>
      </c>
      <c r="J34" s="121">
        <f t="shared" si="1"/>
        <v>742036.86179</v>
      </c>
      <c r="K34" s="106">
        <f t="shared" si="2"/>
        <v>-2805.8560000000289</v>
      </c>
      <c r="L34" s="106">
        <f t="shared" si="2"/>
        <v>-57975.043601518963</v>
      </c>
      <c r="M34" s="108">
        <f t="shared" si="6"/>
        <v>-7.0146400000000719E-3</v>
      </c>
      <c r="N34" s="108">
        <f t="shared" si="6"/>
        <v>-7.2467726056084716E-2</v>
      </c>
    </row>
    <row r="35" spans="1:14">
      <c r="A35" s="103">
        <f t="shared" si="7"/>
        <v>26</v>
      </c>
      <c r="B35" s="103"/>
      <c r="C35" s="103"/>
      <c r="D35" s="102"/>
      <c r="E35" s="106"/>
      <c r="F35" s="106"/>
      <c r="G35" s="106"/>
      <c r="H35" s="106"/>
      <c r="I35" s="106"/>
      <c r="J35" s="121"/>
      <c r="K35" s="106"/>
      <c r="L35" s="106"/>
      <c r="M35" s="108"/>
      <c r="N35" s="108"/>
    </row>
    <row r="36" spans="1:14" s="113" customFormat="1" ht="18" customHeight="1">
      <c r="A36" s="109">
        <f t="shared" si="7"/>
        <v>27</v>
      </c>
      <c r="B36" s="109"/>
      <c r="C36" s="109"/>
      <c r="D36" s="130" t="s">
        <v>524</v>
      </c>
      <c r="E36" s="110">
        <f>E32+E34</f>
        <v>1385252.6840491386</v>
      </c>
      <c r="F36" s="110">
        <f>F32+F34</f>
        <v>1407599.7693443424</v>
      </c>
      <c r="G36" s="110">
        <f t="shared" si="0"/>
        <v>2792852.4533934807</v>
      </c>
      <c r="H36" s="110">
        <f>H32+H34</f>
        <v>1896325.1877299999</v>
      </c>
      <c r="I36" s="110">
        <f>I32+I34</f>
        <v>1870476.43285</v>
      </c>
      <c r="J36" s="126">
        <f t="shared" si="1"/>
        <v>3766801.6205799999</v>
      </c>
      <c r="K36" s="110">
        <f t="shared" si="2"/>
        <v>462876.66350565758</v>
      </c>
      <c r="L36" s="110">
        <f t="shared" si="2"/>
        <v>973949.16718651913</v>
      </c>
      <c r="M36" s="112">
        <f t="shared" si="6"/>
        <v>0.32884110496925184</v>
      </c>
      <c r="N36" s="112">
        <f t="shared" si="6"/>
        <v>0.34872918761000543</v>
      </c>
    </row>
    <row r="37" spans="1:14" s="113" customFormat="1" ht="18" customHeight="1">
      <c r="A37" s="127"/>
      <c r="B37" s="127"/>
      <c r="C37" s="127"/>
      <c r="E37" s="135"/>
      <c r="F37" s="135"/>
      <c r="G37" s="135"/>
      <c r="H37" s="135"/>
      <c r="I37" s="135"/>
      <c r="J37" s="136"/>
      <c r="K37" s="135"/>
      <c r="L37" s="135"/>
      <c r="M37" s="137"/>
      <c r="N37" s="137"/>
    </row>
    <row r="38" spans="1:14" s="139" customFormat="1">
      <c r="A38" s="138" t="s">
        <v>525</v>
      </c>
      <c r="B38" s="198" t="s">
        <v>526</v>
      </c>
      <c r="C38" s="198"/>
      <c r="D38" s="198"/>
      <c r="E38" s="198"/>
      <c r="F38" s="198"/>
      <c r="G38" s="198"/>
      <c r="H38" s="198"/>
      <c r="I38" s="198"/>
      <c r="J38" s="198"/>
      <c r="K38" s="198"/>
      <c r="L38" s="198"/>
      <c r="M38" s="198"/>
    </row>
    <row r="39" spans="1:14" s="139" customFormat="1">
      <c r="A39" s="140" t="s">
        <v>527</v>
      </c>
      <c r="B39" s="198" t="s">
        <v>528</v>
      </c>
      <c r="C39" s="198"/>
      <c r="D39" s="198"/>
      <c r="E39" s="198"/>
      <c r="F39" s="198"/>
      <c r="G39" s="198"/>
      <c r="H39" s="198"/>
      <c r="I39" s="198"/>
      <c r="J39" s="198"/>
      <c r="K39" s="198"/>
      <c r="L39" s="198"/>
      <c r="M39" s="198"/>
    </row>
    <row r="40" spans="1:14" s="139" customFormat="1">
      <c r="A40" s="140" t="s">
        <v>529</v>
      </c>
      <c r="B40" s="198" t="s">
        <v>530</v>
      </c>
      <c r="C40" s="198"/>
      <c r="D40" s="198"/>
      <c r="E40" s="198"/>
      <c r="F40" s="198"/>
      <c r="G40" s="198"/>
      <c r="H40" s="198"/>
      <c r="I40" s="198"/>
      <c r="J40" s="198"/>
      <c r="K40" s="198"/>
      <c r="L40" s="198"/>
      <c r="M40" s="198"/>
    </row>
    <row r="41" spans="1:14" s="139" customFormat="1">
      <c r="A41" s="138" t="s">
        <v>531</v>
      </c>
      <c r="B41" s="198" t="s">
        <v>532</v>
      </c>
      <c r="C41" s="198"/>
      <c r="D41" s="198"/>
      <c r="E41" s="198"/>
      <c r="F41" s="198"/>
      <c r="G41" s="198"/>
      <c r="H41" s="198"/>
      <c r="I41" s="198"/>
      <c r="J41" s="198"/>
      <c r="K41" s="198"/>
      <c r="L41" s="198"/>
      <c r="M41" s="198"/>
    </row>
    <row r="42" spans="1:14" s="139" customFormat="1" ht="35.450000000000003" customHeight="1">
      <c r="A42" s="138" t="s">
        <v>533</v>
      </c>
      <c r="B42" s="198" t="s">
        <v>534</v>
      </c>
      <c r="C42" s="198"/>
      <c r="D42" s="198"/>
      <c r="E42" s="198"/>
      <c r="F42" s="198"/>
      <c r="G42" s="198"/>
      <c r="H42" s="198"/>
      <c r="I42" s="198"/>
      <c r="J42" s="198"/>
      <c r="K42" s="198"/>
      <c r="L42" s="198"/>
      <c r="M42" s="198"/>
    </row>
  </sheetData>
  <mergeCells count="21">
    <mergeCell ref="B38:M38"/>
    <mergeCell ref="B39:M39"/>
    <mergeCell ref="B40:M40"/>
    <mergeCell ref="B41:M41"/>
    <mergeCell ref="B42:M42"/>
    <mergeCell ref="A23:M23"/>
    <mergeCell ref="A2:N2"/>
    <mergeCell ref="A4:A6"/>
    <mergeCell ref="B5:B6"/>
    <mergeCell ref="C5:C6"/>
    <mergeCell ref="D5:D6"/>
    <mergeCell ref="E5:F5"/>
    <mergeCell ref="G5:G6"/>
    <mergeCell ref="H5:I5"/>
    <mergeCell ref="J5:J6"/>
    <mergeCell ref="K5:K6"/>
    <mergeCell ref="L5:L6"/>
    <mergeCell ref="M5:M6"/>
    <mergeCell ref="N5:N6"/>
    <mergeCell ref="A7:M7"/>
    <mergeCell ref="A14:M14"/>
  </mergeCells>
  <pageMargins left="0.2" right="0.2" top="0.25" bottom="0.25" header="0.05" footer="0.05"/>
  <pageSetup paperSize="5" scale="50" orientation="landscape" r:id="rId1"/>
  <headerFooter>
    <oddHeader>&amp;L&amp;"Arial,Regular"&amp;10RSARDiscovery2024_DR_ED_006-Q002Atch01</oddHeader>
    <oddFooter xml:space="preserve">&amp;C_x000D_&amp;1#&amp;"Calibri"&amp;12&amp;K000000 Public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7859D-EF1E-429A-A963-9115C5C72663}">
  <dimension ref="A1:S28"/>
  <sheetViews>
    <sheetView showGridLines="0" view="pageLayout" topLeftCell="A5" zoomScale="85" zoomScaleNormal="100" zoomScalePageLayoutView="85" workbookViewId="0">
      <selection activeCell="F10" sqref="F10"/>
    </sheetView>
  </sheetViews>
  <sheetFormatPr defaultRowHeight="14.45"/>
  <cols>
    <col min="1" max="1" width="10.42578125" customWidth="1"/>
    <col min="2" max="2" width="13.5703125" customWidth="1"/>
    <col min="3" max="3" width="20.28515625" customWidth="1"/>
    <col min="4" max="4" width="36" style="20" customWidth="1"/>
    <col min="5" max="5" width="8.42578125" bestFit="1" customWidth="1"/>
    <col min="6" max="6" width="11.42578125" customWidth="1"/>
    <col min="7" max="7" width="15.85546875" bestFit="1" customWidth="1"/>
    <col min="8" max="8" width="11.42578125" customWidth="1"/>
    <col min="9" max="9" width="12.5703125" bestFit="1" customWidth="1"/>
    <col min="10" max="10" width="12.5703125" customWidth="1"/>
    <col min="11" max="11" width="13.7109375" customWidth="1"/>
    <col min="17" max="18" width="11.85546875" bestFit="1" customWidth="1"/>
    <col min="19" max="19" width="13.140625" customWidth="1"/>
  </cols>
  <sheetData>
    <row r="1" spans="1:19">
      <c r="A1" s="17"/>
    </row>
    <row r="2" spans="1:19">
      <c r="A2" s="17"/>
    </row>
    <row r="3" spans="1:19" ht="68.849999999999994" customHeight="1">
      <c r="A3" s="166" t="s">
        <v>39</v>
      </c>
      <c r="B3" s="167"/>
      <c r="C3" s="167"/>
      <c r="D3" s="167"/>
      <c r="E3" s="167"/>
      <c r="F3" s="167"/>
      <c r="G3" s="167"/>
      <c r="H3" s="167"/>
      <c r="I3" s="167"/>
      <c r="J3" s="167"/>
      <c r="K3" s="168"/>
    </row>
    <row r="4" spans="1:19">
      <c r="F4" s="21"/>
      <c r="G4" s="19"/>
    </row>
    <row r="5" spans="1:19">
      <c r="A5" s="35"/>
      <c r="B5" s="7" t="s">
        <v>1</v>
      </c>
      <c r="C5" s="7" t="s">
        <v>40</v>
      </c>
      <c r="D5" s="22" t="s">
        <v>41</v>
      </c>
      <c r="E5" s="7" t="s">
        <v>42</v>
      </c>
      <c r="F5" s="7" t="s">
        <v>5</v>
      </c>
      <c r="G5" s="7" t="s">
        <v>6</v>
      </c>
      <c r="H5" s="7" t="s">
        <v>43</v>
      </c>
      <c r="I5" s="7" t="s">
        <v>44</v>
      </c>
      <c r="J5" s="7" t="s">
        <v>45</v>
      </c>
      <c r="K5" s="7" t="s">
        <v>46</v>
      </c>
    </row>
    <row r="6" spans="1:19" ht="51.95">
      <c r="A6" s="150" t="s">
        <v>47</v>
      </c>
      <c r="B6" s="148" t="s">
        <v>48</v>
      </c>
      <c r="C6" s="148" t="s">
        <v>21</v>
      </c>
      <c r="D6" s="148" t="s">
        <v>49</v>
      </c>
      <c r="E6" s="147" t="s">
        <v>50</v>
      </c>
      <c r="F6" s="148" t="s">
        <v>22</v>
      </c>
      <c r="G6" s="148" t="s">
        <v>51</v>
      </c>
      <c r="H6" s="148" t="s">
        <v>24</v>
      </c>
      <c r="I6" s="148" t="s">
        <v>52</v>
      </c>
      <c r="J6" s="148" t="s">
        <v>53</v>
      </c>
      <c r="K6" s="148" t="s">
        <v>54</v>
      </c>
    </row>
    <row r="7" spans="1:19">
      <c r="A7" s="7">
        <v>1</v>
      </c>
      <c r="B7" s="10" t="s">
        <v>55</v>
      </c>
      <c r="C7" s="10" t="s">
        <v>26</v>
      </c>
      <c r="D7" s="36" t="s">
        <v>56</v>
      </c>
      <c r="E7" s="7" t="s">
        <v>57</v>
      </c>
      <c r="F7" s="11">
        <v>46497.934560000002</v>
      </c>
      <c r="G7" s="11">
        <v>46741.368853137355</v>
      </c>
      <c r="H7" s="11">
        <v>7635.7535699999999</v>
      </c>
      <c r="I7" s="11">
        <v>15593.393909999999</v>
      </c>
      <c r="J7" s="11">
        <f t="shared" ref="J7:J27" si="0">I7-G7</f>
        <v>-31147.974943137357</v>
      </c>
      <c r="K7" s="37">
        <f t="shared" ref="K7:K27" si="1">IF(G7=0,"100.0%",(I7-G7)/G7)</f>
        <v>-0.66638987490942203</v>
      </c>
    </row>
    <row r="8" spans="1:19">
      <c r="A8" s="7">
        <v>2</v>
      </c>
      <c r="B8" s="10" t="s">
        <v>55</v>
      </c>
      <c r="C8" s="10" t="s">
        <v>26</v>
      </c>
      <c r="D8" s="36" t="s">
        <v>58</v>
      </c>
      <c r="E8" s="7" t="s">
        <v>59</v>
      </c>
      <c r="F8" s="11">
        <v>0</v>
      </c>
      <c r="G8" s="11">
        <v>0</v>
      </c>
      <c r="H8" s="11">
        <v>-49.469700000000003</v>
      </c>
      <c r="I8" s="11">
        <v>21.441549999999999</v>
      </c>
      <c r="J8" s="11">
        <f t="shared" si="0"/>
        <v>21.441549999999999</v>
      </c>
      <c r="K8" s="37" t="str">
        <f t="shared" si="1"/>
        <v>100.0%</v>
      </c>
      <c r="Q8" s="38"/>
      <c r="R8" s="38"/>
      <c r="S8" s="38"/>
    </row>
    <row r="9" spans="1:19">
      <c r="A9" s="7">
        <v>3</v>
      </c>
      <c r="B9" s="10" t="s">
        <v>55</v>
      </c>
      <c r="C9" s="10" t="s">
        <v>26</v>
      </c>
      <c r="D9" s="36" t="s">
        <v>60</v>
      </c>
      <c r="E9" s="7" t="s">
        <v>61</v>
      </c>
      <c r="F9" s="11">
        <v>58056.06697</v>
      </c>
      <c r="G9" s="11">
        <v>60036.503694567502</v>
      </c>
      <c r="H9" s="11">
        <v>53446.025520000003</v>
      </c>
      <c r="I9" s="11">
        <v>50752.409549999997</v>
      </c>
      <c r="J9" s="11">
        <f t="shared" si="0"/>
        <v>-9284.0941445675053</v>
      </c>
      <c r="K9" s="37">
        <f t="shared" si="1"/>
        <v>-0.15464081972194513</v>
      </c>
      <c r="Q9" s="38"/>
      <c r="R9" s="38"/>
      <c r="S9" s="38"/>
    </row>
    <row r="10" spans="1:19">
      <c r="A10" s="7">
        <v>4</v>
      </c>
      <c r="B10" s="10" t="s">
        <v>55</v>
      </c>
      <c r="C10" s="10" t="s">
        <v>26</v>
      </c>
      <c r="D10" s="36" t="s">
        <v>62</v>
      </c>
      <c r="E10" s="7" t="s">
        <v>63</v>
      </c>
      <c r="F10" s="11">
        <v>37857.78256</v>
      </c>
      <c r="G10" s="11">
        <v>38448.949352818468</v>
      </c>
      <c r="H10" s="11">
        <v>30124.790679999998</v>
      </c>
      <c r="I10" s="11">
        <v>26865.96</v>
      </c>
      <c r="J10" s="11">
        <f t="shared" si="0"/>
        <v>-11582.989352818469</v>
      </c>
      <c r="K10" s="37">
        <f t="shared" si="1"/>
        <v>-0.30125632943906144</v>
      </c>
      <c r="Q10" s="38"/>
      <c r="R10" s="38"/>
      <c r="S10" s="38"/>
    </row>
    <row r="11" spans="1:19">
      <c r="A11" s="7">
        <v>5</v>
      </c>
      <c r="B11" s="10" t="s">
        <v>55</v>
      </c>
      <c r="C11" s="10" t="s">
        <v>26</v>
      </c>
      <c r="D11" s="36" t="s">
        <v>64</v>
      </c>
      <c r="E11" s="7" t="s">
        <v>65</v>
      </c>
      <c r="F11" s="11">
        <v>77910.860799999995</v>
      </c>
      <c r="G11" s="11">
        <v>80212.727839999992</v>
      </c>
      <c r="H11" s="11">
        <v>60048.098599999998</v>
      </c>
      <c r="I11" s="11">
        <v>62691.894590000004</v>
      </c>
      <c r="J11" s="11">
        <f t="shared" si="0"/>
        <v>-17520.833249999989</v>
      </c>
      <c r="K11" s="37">
        <f t="shared" si="1"/>
        <v>-0.2184295899392516</v>
      </c>
    </row>
    <row r="12" spans="1:19">
      <c r="A12" s="7">
        <v>6</v>
      </c>
      <c r="B12" s="10" t="s">
        <v>55</v>
      </c>
      <c r="C12" s="10" t="s">
        <v>26</v>
      </c>
      <c r="D12" s="36" t="s">
        <v>66</v>
      </c>
      <c r="E12" s="7" t="s">
        <v>67</v>
      </c>
      <c r="F12" s="11">
        <v>27696.729050000002</v>
      </c>
      <c r="G12" s="11">
        <v>28201.129852177412</v>
      </c>
      <c r="H12" s="11">
        <v>25958.476790000001</v>
      </c>
      <c r="I12" s="11">
        <v>22590.798919999997</v>
      </c>
      <c r="J12" s="11">
        <f t="shared" si="0"/>
        <v>-5610.3309321774141</v>
      </c>
      <c r="K12" s="37">
        <f t="shared" si="1"/>
        <v>-0.19893993473258803</v>
      </c>
    </row>
    <row r="13" spans="1:19">
      <c r="A13" s="7">
        <v>7</v>
      </c>
      <c r="B13" s="10" t="s">
        <v>55</v>
      </c>
      <c r="C13" s="10" t="s">
        <v>26</v>
      </c>
      <c r="D13" s="36" t="s">
        <v>68</v>
      </c>
      <c r="E13" s="7" t="s">
        <v>69</v>
      </c>
      <c r="F13" s="11">
        <v>2726.2785199999998</v>
      </c>
      <c r="G13" s="11">
        <v>2742.10887</v>
      </c>
      <c r="H13" s="11">
        <v>605.95046000000002</v>
      </c>
      <c r="I13" s="11">
        <v>326.95166999999998</v>
      </c>
      <c r="J13" s="11">
        <f t="shared" si="0"/>
        <v>-2415.1572000000001</v>
      </c>
      <c r="K13" s="37">
        <f t="shared" si="1"/>
        <v>-0.88076634243920449</v>
      </c>
    </row>
    <row r="14" spans="1:19">
      <c r="A14" s="7">
        <v>8</v>
      </c>
      <c r="B14" s="10" t="s">
        <v>55</v>
      </c>
      <c r="C14" s="10" t="s">
        <v>26</v>
      </c>
      <c r="D14" s="36" t="s">
        <v>70</v>
      </c>
      <c r="E14" s="7" t="s">
        <v>71</v>
      </c>
      <c r="F14" s="11">
        <v>12709.035309999999</v>
      </c>
      <c r="G14" s="11">
        <v>13133.404230645274</v>
      </c>
      <c r="H14" s="11">
        <v>1005.3817</v>
      </c>
      <c r="I14" s="11">
        <v>76.988140000000001</v>
      </c>
      <c r="J14" s="11">
        <f t="shared" si="0"/>
        <v>-13056.416090645274</v>
      </c>
      <c r="K14" s="37">
        <f t="shared" si="1"/>
        <v>-0.99413799052797325</v>
      </c>
    </row>
    <row r="15" spans="1:19">
      <c r="A15" s="7">
        <v>9</v>
      </c>
      <c r="B15" s="10" t="s">
        <v>55</v>
      </c>
      <c r="C15" s="10" t="s">
        <v>26</v>
      </c>
      <c r="D15" s="36" t="s">
        <v>72</v>
      </c>
      <c r="E15" s="7" t="s">
        <v>73</v>
      </c>
      <c r="F15" s="11">
        <v>10009.82065</v>
      </c>
      <c r="G15" s="11">
        <v>10308.234245287098</v>
      </c>
      <c r="H15" s="11">
        <v>8092.55033</v>
      </c>
      <c r="I15" s="11">
        <v>8588.01</v>
      </c>
      <c r="J15" s="11">
        <f t="shared" si="0"/>
        <v>-1720.2242452870978</v>
      </c>
      <c r="K15" s="37">
        <f t="shared" si="1"/>
        <v>-0.1668786529636325</v>
      </c>
    </row>
    <row r="16" spans="1:19">
      <c r="A16" s="7">
        <v>10</v>
      </c>
      <c r="B16" s="10" t="s">
        <v>55</v>
      </c>
      <c r="C16" s="10" t="s">
        <v>26</v>
      </c>
      <c r="D16" s="36" t="s">
        <v>74</v>
      </c>
      <c r="E16" s="7" t="s">
        <v>75</v>
      </c>
      <c r="F16" s="11">
        <v>50183.4251</v>
      </c>
      <c r="G16" s="11">
        <v>51295.807041436914</v>
      </c>
      <c r="H16" s="11">
        <v>28305.94022</v>
      </c>
      <c r="I16" s="11">
        <v>31926.52</v>
      </c>
      <c r="J16" s="11">
        <f t="shared" si="0"/>
        <v>-19369.287041436914</v>
      </c>
      <c r="K16" s="37">
        <f t="shared" si="1"/>
        <v>-0.37759981095122147</v>
      </c>
    </row>
    <row r="17" spans="1:11">
      <c r="A17" s="7">
        <v>11</v>
      </c>
      <c r="B17" s="10" t="s">
        <v>55</v>
      </c>
      <c r="C17" s="10" t="s">
        <v>26</v>
      </c>
      <c r="D17" s="36" t="s">
        <v>76</v>
      </c>
      <c r="E17" s="7" t="s">
        <v>77</v>
      </c>
      <c r="F17" s="11">
        <v>102075.88654000001</v>
      </c>
      <c r="G17" s="11">
        <v>103826.98173999999</v>
      </c>
      <c r="H17" s="11">
        <v>95255.186719999998</v>
      </c>
      <c r="I17" s="11">
        <f>86939.29545+8602.57045</f>
        <v>95541.865900000004</v>
      </c>
      <c r="J17" s="11">
        <f t="shared" si="0"/>
        <v>-8285.115839999984</v>
      </c>
      <c r="K17" s="37">
        <f t="shared" si="1"/>
        <v>-7.9797329183152896E-2</v>
      </c>
    </row>
    <row r="18" spans="1:11">
      <c r="A18" s="7">
        <v>12</v>
      </c>
      <c r="B18" s="10" t="s">
        <v>55</v>
      </c>
      <c r="C18" s="10" t="s">
        <v>26</v>
      </c>
      <c r="D18" s="36" t="s">
        <v>78</v>
      </c>
      <c r="E18" s="7" t="s">
        <v>79</v>
      </c>
      <c r="F18" s="11">
        <v>4307.38796</v>
      </c>
      <c r="G18" s="11">
        <v>4414.5169610195298</v>
      </c>
      <c r="H18" s="11">
        <v>5246.95658</v>
      </c>
      <c r="I18" s="11">
        <v>4805.9399999999996</v>
      </c>
      <c r="J18" s="11">
        <f t="shared" si="0"/>
        <v>391.42303898046976</v>
      </c>
      <c r="K18" s="37">
        <f t="shared" si="1"/>
        <v>8.8667240931852909E-2</v>
      </c>
    </row>
    <row r="19" spans="1:11">
      <c r="A19" s="7">
        <v>13</v>
      </c>
      <c r="B19" s="10" t="s">
        <v>55</v>
      </c>
      <c r="C19" s="10" t="s">
        <v>26</v>
      </c>
      <c r="D19" s="36" t="s">
        <v>80</v>
      </c>
      <c r="E19" s="7" t="s">
        <v>81</v>
      </c>
      <c r="F19" s="11">
        <v>9446.5681700000005</v>
      </c>
      <c r="G19" s="11">
        <v>9772.2332535544592</v>
      </c>
      <c r="H19" s="11">
        <v>4935.0604400000002</v>
      </c>
      <c r="I19" s="11">
        <v>4857.8343700000005</v>
      </c>
      <c r="J19" s="11">
        <f t="shared" si="0"/>
        <v>-4914.3988835544587</v>
      </c>
      <c r="K19" s="37">
        <f t="shared" si="1"/>
        <v>-0.50289414466922822</v>
      </c>
    </row>
    <row r="20" spans="1:11">
      <c r="A20" s="7">
        <v>14</v>
      </c>
      <c r="B20" s="10" t="s">
        <v>55</v>
      </c>
      <c r="C20" s="10" t="s">
        <v>26</v>
      </c>
      <c r="D20" s="36" t="s">
        <v>82</v>
      </c>
      <c r="E20" s="7" t="s">
        <v>83</v>
      </c>
      <c r="F20" s="11">
        <v>4592.7</v>
      </c>
      <c r="G20" s="11">
        <v>4670.9148174136826</v>
      </c>
      <c r="H20" s="11">
        <v>3453.7256499999999</v>
      </c>
      <c r="I20" s="11">
        <v>3070.7801899999999</v>
      </c>
      <c r="J20" s="11">
        <f t="shared" si="0"/>
        <v>-1600.1346274136827</v>
      </c>
      <c r="K20" s="37">
        <f t="shared" si="1"/>
        <v>-0.34257414017661064</v>
      </c>
    </row>
    <row r="21" spans="1:11">
      <c r="A21" s="7">
        <v>15</v>
      </c>
      <c r="B21" s="10" t="s">
        <v>55</v>
      </c>
      <c r="C21" s="10" t="s">
        <v>26</v>
      </c>
      <c r="D21" s="36" t="s">
        <v>84</v>
      </c>
      <c r="E21" s="7" t="s">
        <v>85</v>
      </c>
      <c r="F21" s="11">
        <v>4000.3330000000001</v>
      </c>
      <c r="G21" s="11">
        <v>4039.82474</v>
      </c>
      <c r="H21" s="11">
        <v>2130.05708</v>
      </c>
      <c r="I21" s="11">
        <v>1810.83</v>
      </c>
      <c r="J21" s="11">
        <f t="shared" si="0"/>
        <v>-2228.9947400000001</v>
      </c>
      <c r="K21" s="37">
        <f t="shared" si="1"/>
        <v>-0.5517553070879011</v>
      </c>
    </row>
    <row r="22" spans="1:11">
      <c r="A22" s="7">
        <v>16</v>
      </c>
      <c r="B22" s="10" t="s">
        <v>55</v>
      </c>
      <c r="C22" s="10" t="s">
        <v>26</v>
      </c>
      <c r="D22" s="36" t="s">
        <v>86</v>
      </c>
      <c r="E22" s="7" t="s">
        <v>87</v>
      </c>
      <c r="F22" s="11">
        <v>920.49301000000003</v>
      </c>
      <c r="G22" s="11">
        <v>952.22648933167591</v>
      </c>
      <c r="H22" s="11">
        <v>794.00840000000005</v>
      </c>
      <c r="I22" s="11">
        <v>794.44339000000002</v>
      </c>
      <c r="J22" s="11">
        <f t="shared" si="0"/>
        <v>-157.78309933167588</v>
      </c>
      <c r="K22" s="37">
        <f t="shared" si="1"/>
        <v>-0.16569912841052825</v>
      </c>
    </row>
    <row r="23" spans="1:11">
      <c r="A23" s="7">
        <v>17</v>
      </c>
      <c r="B23" s="10" t="s">
        <v>55</v>
      </c>
      <c r="C23" s="10" t="s">
        <v>26</v>
      </c>
      <c r="D23" s="36" t="s">
        <v>88</v>
      </c>
      <c r="E23" s="7" t="s">
        <v>89</v>
      </c>
      <c r="F23" s="11">
        <v>29530.486840000001</v>
      </c>
      <c r="G23" s="11">
        <v>30385.844282638071</v>
      </c>
      <c r="H23" s="11">
        <v>21211.736819999998</v>
      </c>
      <c r="I23" s="11">
        <v>11853.38</v>
      </c>
      <c r="J23" s="11">
        <f t="shared" si="0"/>
        <v>-18532.464282638073</v>
      </c>
      <c r="K23" s="37">
        <f t="shared" si="1"/>
        <v>-0.60990453680522516</v>
      </c>
    </row>
    <row r="24" spans="1:11">
      <c r="A24" s="7">
        <v>18</v>
      </c>
      <c r="B24" s="10" t="s">
        <v>55</v>
      </c>
      <c r="C24" s="10" t="s">
        <v>26</v>
      </c>
      <c r="D24" s="36" t="s">
        <v>90</v>
      </c>
      <c r="E24" s="7" t="s">
        <v>91</v>
      </c>
      <c r="F24" s="11">
        <v>13486.283869999999</v>
      </c>
      <c r="G24" s="11">
        <v>13546.996009999999</v>
      </c>
      <c r="H24" s="11">
        <v>5761.1383800000003</v>
      </c>
      <c r="I24" s="11">
        <v>6612.1237599999995</v>
      </c>
      <c r="J24" s="11">
        <f t="shared" si="0"/>
        <v>-6934.8722499999994</v>
      </c>
      <c r="K24" s="37">
        <f t="shared" si="1"/>
        <v>-0.51191217926696653</v>
      </c>
    </row>
    <row r="25" spans="1:11">
      <c r="A25" s="7">
        <v>19</v>
      </c>
      <c r="B25" s="10" t="s">
        <v>55</v>
      </c>
      <c r="C25" s="10" t="s">
        <v>26</v>
      </c>
      <c r="D25" s="36" t="s">
        <v>92</v>
      </c>
      <c r="E25" s="7" t="s">
        <v>93</v>
      </c>
      <c r="F25" s="11">
        <v>7188.8477400000002</v>
      </c>
      <c r="G25" s="11">
        <v>7308.6756322796373</v>
      </c>
      <c r="H25" s="11">
        <v>9298.3225299999995</v>
      </c>
      <c r="I25" s="11">
        <v>10556.36241</v>
      </c>
      <c r="J25" s="11">
        <f t="shared" si="0"/>
        <v>3247.6867777203624</v>
      </c>
      <c r="K25" s="37">
        <f t="shared" si="1"/>
        <v>0.44436050265749472</v>
      </c>
    </row>
    <row r="26" spans="1:11">
      <c r="A26" s="7">
        <v>20</v>
      </c>
      <c r="B26" s="10" t="s">
        <v>55</v>
      </c>
      <c r="C26" s="10" t="s">
        <v>26</v>
      </c>
      <c r="D26" s="36" t="s">
        <v>94</v>
      </c>
      <c r="E26" s="7" t="s">
        <v>95</v>
      </c>
      <c r="F26" s="11">
        <v>13394.35526</v>
      </c>
      <c r="G26" s="11">
        <v>13773.49862995647</v>
      </c>
      <c r="H26" s="11">
        <v>21468.799709999999</v>
      </c>
      <c r="I26" s="11">
        <v>18764.157460000002</v>
      </c>
      <c r="J26" s="11">
        <f t="shared" si="0"/>
        <v>4990.6588300435324</v>
      </c>
      <c r="K26" s="37">
        <f t="shared" si="1"/>
        <v>0.36233777372941189</v>
      </c>
    </row>
    <row r="27" spans="1:11">
      <c r="A27" s="7">
        <v>21</v>
      </c>
      <c r="B27" s="10" t="s">
        <v>55</v>
      </c>
      <c r="C27" s="10" t="s">
        <v>26</v>
      </c>
      <c r="D27" s="36" t="s">
        <v>96</v>
      </c>
      <c r="E27" s="7" t="s">
        <v>97</v>
      </c>
      <c r="F27" s="11">
        <v>27379.56422</v>
      </c>
      <c r="G27" s="11">
        <v>28168.781123401288</v>
      </c>
      <c r="H27" s="11">
        <v>14149.3799</v>
      </c>
      <c r="I27" s="11">
        <v>18937.740000000002</v>
      </c>
      <c r="J27" s="11">
        <f t="shared" si="0"/>
        <v>-9231.0411234012863</v>
      </c>
      <c r="K27" s="37">
        <f t="shared" si="1"/>
        <v>-0.32770467003744708</v>
      </c>
    </row>
    <row r="28" spans="1:11" s="40" customFormat="1">
      <c r="A28" s="145">
        <v>22</v>
      </c>
      <c r="B28" s="13" t="s">
        <v>55</v>
      </c>
      <c r="C28" s="13" t="s">
        <v>26</v>
      </c>
      <c r="D28" s="30" t="s">
        <v>98</v>
      </c>
      <c r="E28" s="145"/>
      <c r="F28" s="39">
        <f>SUM(F7:F27)</f>
        <v>539970.84012999991</v>
      </c>
      <c r="G28" s="39">
        <f>SUM(G7:G27)</f>
        <v>551980.7276596647</v>
      </c>
      <c r="H28" s="39">
        <f>SUM(H7:H27)</f>
        <v>398877.87037999992</v>
      </c>
      <c r="I28" s="39">
        <f>SUM(I7:I27)</f>
        <v>397039.82581000007</v>
      </c>
      <c r="J28" s="14">
        <f>I28-G28</f>
        <v>-154940.90184966463</v>
      </c>
      <c r="K28" s="15">
        <f>IF(G28=0,"100.0%",(I28-G28)/G28)</f>
        <v>-0.28069983984150382</v>
      </c>
    </row>
  </sheetData>
  <mergeCells count="1">
    <mergeCell ref="A3:K3"/>
  </mergeCells>
  <pageMargins left="0.2" right="0.2" top="0.25" bottom="0.25" header="0.05" footer="0.05"/>
  <pageSetup paperSize="5" scale="50" orientation="landscape" r:id="rId1"/>
  <headerFooter>
    <oddHeader>&amp;L&amp;"Arial,Regular"&amp;10RSARDiscovery2024_DR_ED_006-Q002Atch01</oddHeader>
    <oddFooter xml:space="preserve">&amp;C_x000D_&amp;1#&amp;"Calibri"&amp;12&amp;K000000 Public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0813D-FC03-47DE-863F-E36A59B3428E}">
  <dimension ref="A1:V21"/>
  <sheetViews>
    <sheetView showGridLines="0" view="pageLayout" topLeftCell="A8" zoomScaleNormal="100" workbookViewId="0">
      <selection activeCell="I21" sqref="I21"/>
    </sheetView>
  </sheetViews>
  <sheetFormatPr defaultRowHeight="14.45"/>
  <cols>
    <col min="1" max="1" width="7.5703125" bestFit="1" customWidth="1"/>
    <col min="2" max="2" width="11" customWidth="1"/>
    <col min="3" max="3" width="15.42578125" bestFit="1" customWidth="1"/>
    <col min="4" max="4" width="36" customWidth="1"/>
    <col min="5" max="5" width="5.5703125" bestFit="1" customWidth="1"/>
    <col min="6" max="7" width="12.5703125" customWidth="1"/>
    <col min="8" max="9" width="11" customWidth="1"/>
    <col min="10" max="10" width="12.5703125" customWidth="1"/>
    <col min="11" max="11" width="12.42578125" customWidth="1"/>
    <col min="18" max="19" width="9.28515625" bestFit="1" customWidth="1"/>
    <col min="20" max="20" width="10.85546875" bestFit="1" customWidth="1"/>
    <col min="21" max="21" width="14.42578125" bestFit="1" customWidth="1"/>
  </cols>
  <sheetData>
    <row r="1" spans="1:22">
      <c r="A1" s="17"/>
    </row>
    <row r="2" spans="1:22">
      <c r="A2" s="17"/>
    </row>
    <row r="3" spans="1:22" ht="68.849999999999994" customHeight="1">
      <c r="A3" s="166" t="s">
        <v>99</v>
      </c>
      <c r="B3" s="167"/>
      <c r="C3" s="167"/>
      <c r="D3" s="167"/>
      <c r="E3" s="167"/>
      <c r="F3" s="167"/>
      <c r="G3" s="167"/>
      <c r="H3" s="167"/>
      <c r="I3" s="167"/>
      <c r="J3" s="167"/>
      <c r="K3" s="168"/>
    </row>
    <row r="4" spans="1:22">
      <c r="F4" s="41"/>
      <c r="G4" s="40"/>
    </row>
    <row r="5" spans="1:22">
      <c r="A5" s="35"/>
      <c r="B5" s="7" t="s">
        <v>1</v>
      </c>
      <c r="C5" s="7" t="s">
        <v>40</v>
      </c>
      <c r="D5" s="22" t="s">
        <v>41</v>
      </c>
      <c r="E5" s="7" t="s">
        <v>42</v>
      </c>
      <c r="F5" s="7" t="s">
        <v>5</v>
      </c>
      <c r="G5" s="7" t="s">
        <v>6</v>
      </c>
      <c r="H5" s="7" t="s">
        <v>43</v>
      </c>
      <c r="I5" s="7" t="s">
        <v>44</v>
      </c>
      <c r="J5" s="7" t="s">
        <v>45</v>
      </c>
      <c r="K5" s="7" t="s">
        <v>46</v>
      </c>
    </row>
    <row r="6" spans="1:22" ht="67.349999999999994" customHeight="1">
      <c r="A6" s="148" t="s">
        <v>47</v>
      </c>
      <c r="B6" s="148" t="s">
        <v>48</v>
      </c>
      <c r="C6" s="148" t="s">
        <v>21</v>
      </c>
      <c r="D6" s="148" t="s">
        <v>49</v>
      </c>
      <c r="E6" s="147" t="s">
        <v>50</v>
      </c>
      <c r="F6" s="148" t="s">
        <v>22</v>
      </c>
      <c r="G6" s="148" t="s">
        <v>51</v>
      </c>
      <c r="H6" s="148" t="s">
        <v>24</v>
      </c>
      <c r="I6" s="148" t="s">
        <v>52</v>
      </c>
      <c r="J6" s="148" t="s">
        <v>53</v>
      </c>
      <c r="K6" s="148" t="s">
        <v>54</v>
      </c>
      <c r="T6" s="38"/>
    </row>
    <row r="7" spans="1:22">
      <c r="A7" s="7">
        <v>1</v>
      </c>
      <c r="B7" s="42" t="s">
        <v>100</v>
      </c>
      <c r="C7" s="10" t="s">
        <v>26</v>
      </c>
      <c r="D7" s="42" t="s">
        <v>101</v>
      </c>
      <c r="E7" s="43" t="s">
        <v>102</v>
      </c>
      <c r="F7" s="44">
        <v>6762.8335500000003</v>
      </c>
      <c r="G7" s="44">
        <v>7034.2475299999996</v>
      </c>
      <c r="H7" s="44">
        <v>4323.5060999999996</v>
      </c>
      <c r="I7" s="44">
        <v>9908.9716200000003</v>
      </c>
      <c r="J7" s="44">
        <f t="shared" ref="J7:J21" si="0">I7-G7</f>
        <v>2874.7240900000006</v>
      </c>
      <c r="K7" s="45">
        <f>(I7-G7)/G7</f>
        <v>0.40867542373789634</v>
      </c>
      <c r="T7" s="38"/>
      <c r="U7" s="38"/>
      <c r="V7" s="38"/>
    </row>
    <row r="8" spans="1:22">
      <c r="A8" s="7">
        <v>2</v>
      </c>
      <c r="B8" s="42" t="s">
        <v>100</v>
      </c>
      <c r="C8" s="10" t="s">
        <v>26</v>
      </c>
      <c r="D8" s="42" t="s">
        <v>103</v>
      </c>
      <c r="E8" s="7">
        <v>14</v>
      </c>
      <c r="F8" s="44">
        <v>510132.51669000002</v>
      </c>
      <c r="G8" s="44">
        <v>516272.80482541671</v>
      </c>
      <c r="H8" s="44">
        <v>470726.04433</v>
      </c>
      <c r="I8" s="44">
        <v>506521.51579999999</v>
      </c>
      <c r="J8" s="44">
        <f t="shared" si="0"/>
        <v>-9751.2890254167141</v>
      </c>
      <c r="K8" s="45">
        <f>(I8-G8)/G8</f>
        <v>-1.8887861096449229E-2</v>
      </c>
    </row>
    <row r="9" spans="1:22">
      <c r="A9" s="7">
        <v>3</v>
      </c>
      <c r="B9" s="42" t="s">
        <v>100</v>
      </c>
      <c r="C9" s="10" t="s">
        <v>26</v>
      </c>
      <c r="D9" s="42" t="s">
        <v>104</v>
      </c>
      <c r="E9" s="7">
        <v>27</v>
      </c>
      <c r="F9" s="44">
        <v>5475.67731</v>
      </c>
      <c r="G9" s="44">
        <v>5541.5861341079499</v>
      </c>
      <c r="H9" s="44">
        <v>3042.8423299999999</v>
      </c>
      <c r="I9" s="44">
        <v>7031.7995199999996</v>
      </c>
      <c r="J9" s="44">
        <f t="shared" si="0"/>
        <v>1490.2133858920497</v>
      </c>
      <c r="K9" s="45">
        <f>(I9-G9)/G9</f>
        <v>0.2689145940942656</v>
      </c>
    </row>
    <row r="10" spans="1:22">
      <c r="A10" s="7">
        <v>4</v>
      </c>
      <c r="B10" s="42" t="s">
        <v>100</v>
      </c>
      <c r="C10" s="10" t="s">
        <v>26</v>
      </c>
      <c r="D10" s="42" t="s">
        <v>105</v>
      </c>
      <c r="E10" s="7">
        <v>29</v>
      </c>
      <c r="F10" s="44">
        <v>72000</v>
      </c>
      <c r="G10" s="44">
        <v>72000</v>
      </c>
      <c r="H10" s="44">
        <v>101690.71034999999</v>
      </c>
      <c r="I10" s="44">
        <v>70824.246429999999</v>
      </c>
      <c r="J10" s="44">
        <f t="shared" si="0"/>
        <v>-1175.7535700000008</v>
      </c>
      <c r="K10" s="45">
        <f>(I10-G10)/G10</f>
        <v>-1.6329910694444456E-2</v>
      </c>
    </row>
    <row r="11" spans="1:22">
      <c r="A11" s="7">
        <v>5</v>
      </c>
      <c r="B11" s="42" t="s">
        <v>100</v>
      </c>
      <c r="C11" s="10" t="s">
        <v>26</v>
      </c>
      <c r="D11" s="42" t="s">
        <v>106</v>
      </c>
      <c r="E11" s="7" t="s">
        <v>107</v>
      </c>
      <c r="F11" s="44">
        <v>12365.31532</v>
      </c>
      <c r="G11" s="44">
        <v>12861.57468</v>
      </c>
      <c r="H11" s="44">
        <v>15187.76899</v>
      </c>
      <c r="I11" s="44">
        <v>10398.866560000002</v>
      </c>
      <c r="J11" s="44">
        <f t="shared" si="0"/>
        <v>-2462.7081199999975</v>
      </c>
      <c r="K11" s="45">
        <f>(I11-G11)/G11</f>
        <v>-0.19147796294566924</v>
      </c>
    </row>
    <row r="12" spans="1:22">
      <c r="A12" s="7">
        <v>6</v>
      </c>
      <c r="B12" s="42" t="s">
        <v>100</v>
      </c>
      <c r="C12" s="10" t="s">
        <v>26</v>
      </c>
      <c r="D12" s="36" t="s">
        <v>108</v>
      </c>
      <c r="E12" s="7" t="s">
        <v>109</v>
      </c>
      <c r="F12" s="44">
        <v>0</v>
      </c>
      <c r="G12" s="44">
        <v>0</v>
      </c>
      <c r="H12" s="44">
        <v>18630.554410000001</v>
      </c>
      <c r="I12" s="44">
        <v>17329.171420000002</v>
      </c>
      <c r="J12" s="44">
        <f t="shared" si="0"/>
        <v>17329.171420000002</v>
      </c>
      <c r="K12" s="45">
        <v>1</v>
      </c>
    </row>
    <row r="13" spans="1:22" ht="29.25" customHeight="1">
      <c r="A13" s="7">
        <v>7</v>
      </c>
      <c r="B13" s="42" t="s">
        <v>100</v>
      </c>
      <c r="C13" s="10" t="s">
        <v>26</v>
      </c>
      <c r="D13" s="36" t="s">
        <v>110</v>
      </c>
      <c r="E13" s="7">
        <v>31</v>
      </c>
      <c r="F13" s="44">
        <v>4889.4942499999997</v>
      </c>
      <c r="G13" s="44">
        <v>4948.3473994256228</v>
      </c>
      <c r="H13" s="44">
        <v>3489.69965</v>
      </c>
      <c r="I13" s="44">
        <v>4512.0681299999997</v>
      </c>
      <c r="J13" s="44">
        <f t="shared" si="0"/>
        <v>-436.27926942562317</v>
      </c>
      <c r="K13" s="45">
        <f t="shared" ref="K13:K19" si="1">(I13-G13)/G13</f>
        <v>-8.8166661353700451E-2</v>
      </c>
    </row>
    <row r="14" spans="1:22" ht="17.25" customHeight="1">
      <c r="A14" s="7">
        <v>8</v>
      </c>
      <c r="B14" s="42" t="s">
        <v>100</v>
      </c>
      <c r="C14" s="10" t="s">
        <v>26</v>
      </c>
      <c r="D14" s="36" t="s">
        <v>111</v>
      </c>
      <c r="E14" s="7">
        <v>47</v>
      </c>
      <c r="F14" s="44">
        <v>41830.503859999997</v>
      </c>
      <c r="G14" s="44">
        <v>42334.003122690658</v>
      </c>
      <c r="H14" s="44">
        <v>21979.27823</v>
      </c>
      <c r="I14" s="44">
        <v>9616.8959799999993</v>
      </c>
      <c r="J14" s="44">
        <f t="shared" si="0"/>
        <v>-32717.107142690656</v>
      </c>
      <c r="K14" s="45">
        <f t="shared" si="1"/>
        <v>-0.77283282301159395</v>
      </c>
    </row>
    <row r="15" spans="1:22">
      <c r="A15" s="7">
        <v>9</v>
      </c>
      <c r="B15" s="42" t="s">
        <v>100</v>
      </c>
      <c r="C15" s="10" t="s">
        <v>26</v>
      </c>
      <c r="D15" s="36" t="s">
        <v>112</v>
      </c>
      <c r="E15" s="7" t="s">
        <v>113</v>
      </c>
      <c r="F15" s="44">
        <v>530.51819999999998</v>
      </c>
      <c r="G15" s="44">
        <v>536.90385903201184</v>
      </c>
      <c r="H15" s="44">
        <v>11693.09159</v>
      </c>
      <c r="I15" s="44">
        <v>8764.2365600000012</v>
      </c>
      <c r="J15" s="44">
        <f t="shared" si="0"/>
        <v>8227.3327009679888</v>
      </c>
      <c r="K15" s="45">
        <f t="shared" si="1"/>
        <v>15.323660954497722</v>
      </c>
    </row>
    <row r="16" spans="1:22">
      <c r="A16" s="7">
        <v>10</v>
      </c>
      <c r="B16" s="42" t="s">
        <v>100</v>
      </c>
      <c r="C16" s="10" t="s">
        <v>26</v>
      </c>
      <c r="D16" s="46" t="s">
        <v>114</v>
      </c>
      <c r="E16" s="7" t="s">
        <v>115</v>
      </c>
      <c r="F16" s="44">
        <v>209328.34834999999</v>
      </c>
      <c r="G16" s="44">
        <v>211846.96059999999</v>
      </c>
      <c r="H16" s="44">
        <v>239016.27622</v>
      </c>
      <c r="I16" s="44">
        <f>216251.63415+2554.49417</f>
        <v>218806.12831999999</v>
      </c>
      <c r="J16" s="44">
        <f t="shared" si="0"/>
        <v>6959.1677199999976</v>
      </c>
      <c r="K16" s="45">
        <f t="shared" si="1"/>
        <v>3.2849976701530254E-2</v>
      </c>
    </row>
    <row r="17" spans="1:11">
      <c r="A17" s="7">
        <v>11</v>
      </c>
      <c r="B17" s="42" t="s">
        <v>100</v>
      </c>
      <c r="C17" s="10" t="s">
        <v>26</v>
      </c>
      <c r="D17" s="46" t="s">
        <v>116</v>
      </c>
      <c r="E17" s="7">
        <v>51</v>
      </c>
      <c r="F17" s="44">
        <v>74841.911470000006</v>
      </c>
      <c r="G17" s="44">
        <v>75742.757594360533</v>
      </c>
      <c r="H17" s="44">
        <v>71891.407860000007</v>
      </c>
      <c r="I17" s="44">
        <v>87088</v>
      </c>
      <c r="J17" s="44">
        <f t="shared" si="0"/>
        <v>11345.242405639467</v>
      </c>
      <c r="K17" s="45">
        <f t="shared" si="1"/>
        <v>0.14978649795665985</v>
      </c>
    </row>
    <row r="18" spans="1:11">
      <c r="A18" s="7">
        <v>12</v>
      </c>
      <c r="B18" s="42" t="s">
        <v>100</v>
      </c>
      <c r="C18" s="10" t="s">
        <v>26</v>
      </c>
      <c r="D18" s="46" t="s">
        <v>117</v>
      </c>
      <c r="E18" s="7">
        <v>52</v>
      </c>
      <c r="F18" s="44">
        <v>1640.4883600000001</v>
      </c>
      <c r="G18" s="44">
        <v>1660.2343520714176</v>
      </c>
      <c r="H18" s="44">
        <v>4647.6634700000004</v>
      </c>
      <c r="I18" s="44">
        <v>2253.1632199999999</v>
      </c>
      <c r="J18" s="44">
        <f t="shared" si="0"/>
        <v>592.92886792858235</v>
      </c>
      <c r="K18" s="45">
        <f t="shared" si="1"/>
        <v>0.3571356460543087</v>
      </c>
    </row>
    <row r="19" spans="1:11">
      <c r="A19" s="7">
        <v>13</v>
      </c>
      <c r="B19" s="42" t="s">
        <v>100</v>
      </c>
      <c r="C19" s="10" t="s">
        <v>26</v>
      </c>
      <c r="D19" s="47" t="s">
        <v>118</v>
      </c>
      <c r="E19" s="7">
        <v>74</v>
      </c>
      <c r="F19" s="44">
        <v>2257.39374</v>
      </c>
      <c r="G19" s="44">
        <v>2284.5652003461373</v>
      </c>
      <c r="H19" s="44">
        <v>10296.826950000001</v>
      </c>
      <c r="I19" s="44">
        <v>8882.9085399999985</v>
      </c>
      <c r="J19" s="44">
        <f t="shared" si="0"/>
        <v>6598.3433396538612</v>
      </c>
      <c r="K19" s="45">
        <f t="shared" si="1"/>
        <v>2.8882271946776297</v>
      </c>
    </row>
    <row r="20" spans="1:11">
      <c r="A20" s="7">
        <v>14</v>
      </c>
      <c r="B20" s="42" t="s">
        <v>100</v>
      </c>
      <c r="C20" s="10" t="s">
        <v>26</v>
      </c>
      <c r="D20" s="47" t="s">
        <v>119</v>
      </c>
      <c r="E20" s="7">
        <v>78</v>
      </c>
      <c r="F20" s="44">
        <v>0</v>
      </c>
      <c r="G20" s="44">
        <v>0</v>
      </c>
      <c r="H20" s="44">
        <v>7.3874399999999998</v>
      </c>
      <c r="I20" s="44">
        <v>46.502110000000002</v>
      </c>
      <c r="J20" s="44">
        <f t="shared" si="0"/>
        <v>46.502110000000002</v>
      </c>
      <c r="K20" s="45">
        <v>1</v>
      </c>
    </row>
    <row r="21" spans="1:11" s="40" customFormat="1" ht="15" customHeight="1">
      <c r="A21" s="145">
        <v>15</v>
      </c>
      <c r="B21" s="48" t="s">
        <v>100</v>
      </c>
      <c r="C21" s="13" t="s">
        <v>26</v>
      </c>
      <c r="D21" s="30" t="s">
        <v>120</v>
      </c>
      <c r="E21" s="145"/>
      <c r="F21" s="49">
        <f>SUM(F7:F20)</f>
        <v>942055.00110000011</v>
      </c>
      <c r="G21" s="49">
        <f>SUM(G7:G20)</f>
        <v>953063.9852974508</v>
      </c>
      <c r="H21" s="49">
        <f>SUM(H7:H20)</f>
        <v>976623.05792000005</v>
      </c>
      <c r="I21" s="49">
        <f>SUM(I7:I20)</f>
        <v>961984.47421000013</v>
      </c>
      <c r="J21" s="49">
        <f t="shared" si="0"/>
        <v>8920.4889125493355</v>
      </c>
      <c r="K21" s="50">
        <f>(I21-G21)/G21</f>
        <v>9.3598006536415868E-3</v>
      </c>
    </row>
  </sheetData>
  <mergeCells count="1">
    <mergeCell ref="A3:K3"/>
  </mergeCells>
  <pageMargins left="0.2" right="0.2" top="0.25" bottom="0.25" header="0.05" footer="0.05"/>
  <pageSetup paperSize="5" scale="50" orientation="landscape" r:id="rId1"/>
  <headerFooter>
    <oddHeader>&amp;L&amp;"Arial,Regular"&amp;10RSARDiscovery2024_DR_ED_006-Q002Atch01</oddHeader>
    <oddFooter xml:space="preserve">&amp;C_x000D_&amp;1#&amp;"Calibri"&amp;12&amp;K000000 Public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74CA8-6A5A-4ABD-B030-CF12EFFEC0E0}">
  <dimension ref="A2:S34"/>
  <sheetViews>
    <sheetView showGridLines="0" view="pageLayout" topLeftCell="A9" zoomScale="85" zoomScaleNormal="100" zoomScalePageLayoutView="85" workbookViewId="0">
      <selection activeCell="I30" sqref="I30"/>
    </sheetView>
  </sheetViews>
  <sheetFormatPr defaultRowHeight="14.45"/>
  <cols>
    <col min="1" max="1" width="12.5703125" customWidth="1"/>
    <col min="2" max="2" width="13.5703125" customWidth="1"/>
    <col min="3" max="3" width="11" customWidth="1"/>
    <col min="4" max="4" width="36" style="20" customWidth="1"/>
    <col min="5" max="5" width="8.42578125" bestFit="1" customWidth="1"/>
    <col min="6" max="6" width="11.42578125" customWidth="1"/>
    <col min="7" max="7" width="17.5703125" customWidth="1"/>
    <col min="8" max="8" width="11.42578125" customWidth="1"/>
    <col min="9" max="9" width="16.85546875" customWidth="1"/>
    <col min="10" max="10" width="16.42578125" customWidth="1"/>
    <col min="11" max="11" width="11.42578125" customWidth="1"/>
    <col min="13" max="13" width="16" customWidth="1"/>
    <col min="15" max="15" width="15.28515625" bestFit="1" customWidth="1"/>
  </cols>
  <sheetData>
    <row r="2" spans="1:14">
      <c r="A2" s="17"/>
    </row>
    <row r="3" spans="1:14" ht="68.849999999999994" customHeight="1">
      <c r="A3" s="166" t="s">
        <v>121</v>
      </c>
      <c r="B3" s="167"/>
      <c r="C3" s="167"/>
      <c r="D3" s="167"/>
      <c r="E3" s="167"/>
      <c r="F3" s="167"/>
      <c r="G3" s="167"/>
      <c r="H3" s="167"/>
      <c r="I3" s="167"/>
      <c r="J3" s="167"/>
      <c r="K3" s="168"/>
    </row>
    <row r="4" spans="1:14">
      <c r="F4" s="21"/>
      <c r="G4" s="19"/>
    </row>
    <row r="5" spans="1:14">
      <c r="A5" s="35"/>
      <c r="B5" s="7" t="s">
        <v>1</v>
      </c>
      <c r="C5" s="7" t="s">
        <v>40</v>
      </c>
      <c r="D5" s="22" t="s">
        <v>41</v>
      </c>
      <c r="E5" s="7" t="s">
        <v>42</v>
      </c>
      <c r="F5" s="7" t="s">
        <v>122</v>
      </c>
      <c r="G5" s="7"/>
      <c r="H5" s="7" t="s">
        <v>7</v>
      </c>
      <c r="I5" s="7"/>
      <c r="J5" s="7" t="s">
        <v>45</v>
      </c>
      <c r="K5" s="7" t="s">
        <v>46</v>
      </c>
    </row>
    <row r="6" spans="1:14" ht="69" customHeight="1">
      <c r="A6" s="150" t="s">
        <v>47</v>
      </c>
      <c r="B6" s="148" t="s">
        <v>48</v>
      </c>
      <c r="C6" s="148" t="s">
        <v>21</v>
      </c>
      <c r="D6" s="148" t="s">
        <v>49</v>
      </c>
      <c r="E6" s="147" t="s">
        <v>50</v>
      </c>
      <c r="F6" s="148" t="s">
        <v>22</v>
      </c>
      <c r="G6" s="148" t="s">
        <v>23</v>
      </c>
      <c r="H6" s="148" t="s">
        <v>24</v>
      </c>
      <c r="I6" s="148" t="s">
        <v>25</v>
      </c>
      <c r="J6" s="148" t="s">
        <v>53</v>
      </c>
      <c r="K6" s="148" t="s">
        <v>54</v>
      </c>
    </row>
    <row r="7" spans="1:14">
      <c r="A7" s="7">
        <v>1</v>
      </c>
      <c r="B7" s="10" t="s">
        <v>55</v>
      </c>
      <c r="C7" s="7" t="s">
        <v>123</v>
      </c>
      <c r="D7" s="36" t="s">
        <v>124</v>
      </c>
      <c r="E7" s="7" t="s">
        <v>125</v>
      </c>
      <c r="F7" s="11">
        <v>2738.27052</v>
      </c>
      <c r="G7" s="11">
        <v>2737.9369499999998</v>
      </c>
      <c r="H7" s="11">
        <v>2090.9096800000002</v>
      </c>
      <c r="I7" s="11">
        <v>1466.758</v>
      </c>
      <c r="J7" s="11">
        <f>I7-G7</f>
        <v>-1271.1789499999998</v>
      </c>
      <c r="K7" s="11">
        <f>IF(G7=0,"100.0%",(I7-G7)/G7)</f>
        <v>-0.46428350002727414</v>
      </c>
    </row>
    <row r="8" spans="1:14">
      <c r="A8" s="7">
        <v>2</v>
      </c>
      <c r="B8" s="10" t="s">
        <v>55</v>
      </c>
      <c r="C8" s="7" t="s">
        <v>123</v>
      </c>
      <c r="D8" s="36" t="s">
        <v>56</v>
      </c>
      <c r="E8" s="7" t="s">
        <v>57</v>
      </c>
      <c r="F8" s="11">
        <v>20062.531989999999</v>
      </c>
      <c r="G8" s="11">
        <v>20167.566939622156</v>
      </c>
      <c r="H8" s="11">
        <v>10713.14878</v>
      </c>
      <c r="I8" s="11">
        <v>11979.17</v>
      </c>
      <c r="J8" s="11">
        <f t="shared" ref="J8:J29" si="0">I8-G8</f>
        <v>-8188.3969396221564</v>
      </c>
      <c r="K8" s="11">
        <f t="shared" ref="K8:K29" si="1">IF(G8=0,"100.0%",(I8-G8)/G8)</f>
        <v>-0.40601808657120875</v>
      </c>
    </row>
    <row r="9" spans="1:14">
      <c r="A9" s="7">
        <v>3</v>
      </c>
      <c r="B9" s="10" t="s">
        <v>55</v>
      </c>
      <c r="C9" s="7" t="s">
        <v>123</v>
      </c>
      <c r="D9" s="36" t="s">
        <v>126</v>
      </c>
      <c r="E9" s="7" t="s">
        <v>127</v>
      </c>
      <c r="F9" s="11">
        <v>21521.462029999999</v>
      </c>
      <c r="G9" s="11">
        <v>21617.24145477093</v>
      </c>
      <c r="H9" s="11">
        <v>13554.50109</v>
      </c>
      <c r="I9" s="11">
        <v>15757.274469999998</v>
      </c>
      <c r="J9" s="11">
        <f t="shared" si="0"/>
        <v>-5859.966984770932</v>
      </c>
      <c r="K9" s="11">
        <f t="shared" si="1"/>
        <v>-0.27107838884214508</v>
      </c>
    </row>
    <row r="10" spans="1:14">
      <c r="A10" s="7">
        <v>4</v>
      </c>
      <c r="B10" s="10" t="s">
        <v>55</v>
      </c>
      <c r="C10" s="7" t="s">
        <v>123</v>
      </c>
      <c r="D10" s="36" t="s">
        <v>128</v>
      </c>
      <c r="E10" s="7" t="s">
        <v>129</v>
      </c>
      <c r="F10" s="11">
        <v>3157.26989</v>
      </c>
      <c r="G10" s="11">
        <v>3196.4704323199517</v>
      </c>
      <c r="H10" s="11">
        <v>3760.3806</v>
      </c>
      <c r="I10" s="11">
        <v>3709.2918799999998</v>
      </c>
      <c r="J10" s="11">
        <f t="shared" si="0"/>
        <v>512.8214476800481</v>
      </c>
      <c r="K10" s="11">
        <f t="shared" si="1"/>
        <v>0.16043365910563101</v>
      </c>
    </row>
    <row r="11" spans="1:14">
      <c r="A11" s="7">
        <v>5</v>
      </c>
      <c r="B11" s="10" t="s">
        <v>55</v>
      </c>
      <c r="C11" s="7" t="s">
        <v>123</v>
      </c>
      <c r="D11" s="36" t="s">
        <v>130</v>
      </c>
      <c r="E11" s="7" t="s">
        <v>131</v>
      </c>
      <c r="F11" s="11">
        <v>43454.193720000003</v>
      </c>
      <c r="G11" s="11">
        <v>44733.946572715446</v>
      </c>
      <c r="H11" s="11">
        <v>49298.391430000003</v>
      </c>
      <c r="I11" s="11">
        <v>54962.956709999991</v>
      </c>
      <c r="J11" s="11">
        <f t="shared" si="0"/>
        <v>10229.010137284546</v>
      </c>
      <c r="K11" s="11">
        <f t="shared" si="1"/>
        <v>0.22866326181744762</v>
      </c>
      <c r="M11" s="142"/>
      <c r="N11" s="80"/>
    </row>
    <row r="12" spans="1:14">
      <c r="A12" s="7">
        <v>6</v>
      </c>
      <c r="B12" s="10" t="s">
        <v>55</v>
      </c>
      <c r="C12" s="7" t="s">
        <v>123</v>
      </c>
      <c r="D12" s="36" t="s">
        <v>132</v>
      </c>
      <c r="E12" s="7" t="s">
        <v>133</v>
      </c>
      <c r="F12" s="11">
        <v>716.46127000000001</v>
      </c>
      <c r="G12" s="11">
        <v>716.19775171514891</v>
      </c>
      <c r="H12" s="11">
        <v>644.45455000000004</v>
      </c>
      <c r="I12" s="11">
        <v>561.18340999999998</v>
      </c>
      <c r="J12" s="11">
        <f t="shared" si="0"/>
        <v>-155.01434171514893</v>
      </c>
      <c r="K12" s="11">
        <f t="shared" si="1"/>
        <v>-0.21644069859744869</v>
      </c>
    </row>
    <row r="13" spans="1:14">
      <c r="A13" s="7">
        <v>7</v>
      </c>
      <c r="B13" s="10" t="s">
        <v>55</v>
      </c>
      <c r="C13" s="7" t="s">
        <v>123</v>
      </c>
      <c r="D13" s="36" t="s">
        <v>134</v>
      </c>
      <c r="E13" s="7" t="s">
        <v>135</v>
      </c>
      <c r="F13" s="11">
        <v>5786.7812299999996</v>
      </c>
      <c r="G13" s="11">
        <v>5974.8412177097889</v>
      </c>
      <c r="H13" s="11">
        <v>6171.8143099999998</v>
      </c>
      <c r="I13" s="11">
        <v>6884.8723600000003</v>
      </c>
      <c r="J13" s="11">
        <f t="shared" si="0"/>
        <v>910.03114229021139</v>
      </c>
      <c r="K13" s="11">
        <f t="shared" si="1"/>
        <v>0.15231051489583092</v>
      </c>
    </row>
    <row r="14" spans="1:14">
      <c r="A14" s="7">
        <v>8</v>
      </c>
      <c r="B14" s="10" t="s">
        <v>55</v>
      </c>
      <c r="C14" s="7" t="s">
        <v>123</v>
      </c>
      <c r="D14" s="36" t="s">
        <v>64</v>
      </c>
      <c r="E14" s="7" t="s">
        <v>65</v>
      </c>
      <c r="F14" s="11">
        <v>6767.0277800000003</v>
      </c>
      <c r="G14" s="11">
        <v>6966.9587999999994</v>
      </c>
      <c r="H14" s="11">
        <v>5876.5276899999999</v>
      </c>
      <c r="I14" s="11">
        <v>7926.0819800000008</v>
      </c>
      <c r="J14" s="11">
        <f t="shared" si="0"/>
        <v>959.12318000000141</v>
      </c>
      <c r="K14" s="11">
        <f t="shared" si="1"/>
        <v>0.13766741092253934</v>
      </c>
    </row>
    <row r="15" spans="1:14">
      <c r="A15" s="7">
        <v>9</v>
      </c>
      <c r="B15" s="10" t="s">
        <v>55</v>
      </c>
      <c r="C15" s="7" t="s">
        <v>123</v>
      </c>
      <c r="D15" s="36" t="s">
        <v>68</v>
      </c>
      <c r="E15" s="7" t="s">
        <v>69</v>
      </c>
      <c r="F15" s="11">
        <v>1931.8173200000001</v>
      </c>
      <c r="G15" s="11">
        <v>1943.03457</v>
      </c>
      <c r="H15" s="11">
        <v>567.82336999999995</v>
      </c>
      <c r="I15" s="11">
        <v>305.21691000000004</v>
      </c>
      <c r="J15" s="11">
        <f t="shared" si="0"/>
        <v>-1637.8176599999999</v>
      </c>
      <c r="K15" s="11">
        <f t="shared" si="1"/>
        <v>-0.84291740625078015</v>
      </c>
    </row>
    <row r="16" spans="1:14">
      <c r="A16" s="7">
        <v>10</v>
      </c>
      <c r="B16" s="10" t="s">
        <v>55</v>
      </c>
      <c r="C16" s="7" t="s">
        <v>123</v>
      </c>
      <c r="D16" s="36" t="s">
        <v>78</v>
      </c>
      <c r="E16" s="7" t="s">
        <v>79</v>
      </c>
      <c r="F16" s="11">
        <v>5563.2373299999999</v>
      </c>
      <c r="G16" s="11">
        <v>5701.600542348634</v>
      </c>
      <c r="H16" s="11">
        <v>3470.6924100000001</v>
      </c>
      <c r="I16" s="11">
        <v>4969.05</v>
      </c>
      <c r="J16" s="11">
        <f t="shared" si="0"/>
        <v>-732.55054234863383</v>
      </c>
      <c r="K16" s="11">
        <f t="shared" si="1"/>
        <v>-0.12848156178385617</v>
      </c>
    </row>
    <row r="17" spans="1:19">
      <c r="A17" s="7">
        <v>11</v>
      </c>
      <c r="B17" s="10" t="s">
        <v>55</v>
      </c>
      <c r="C17" s="7" t="s">
        <v>123</v>
      </c>
      <c r="D17" s="36" t="s">
        <v>136</v>
      </c>
      <c r="E17" s="7" t="s">
        <v>137</v>
      </c>
      <c r="F17" s="11">
        <v>24485.23631</v>
      </c>
      <c r="G17" s="11">
        <v>24700.948950519563</v>
      </c>
      <c r="H17" s="11">
        <v>17026.187620000001</v>
      </c>
      <c r="I17" s="11">
        <v>24932.462920000002</v>
      </c>
      <c r="J17" s="11">
        <f t="shared" si="0"/>
        <v>231.51396948043839</v>
      </c>
      <c r="K17" s="11">
        <f t="shared" si="1"/>
        <v>9.3726751123692637E-3</v>
      </c>
    </row>
    <row r="18" spans="1:19">
      <c r="A18" s="7">
        <v>12</v>
      </c>
      <c r="B18" s="10" t="s">
        <v>55</v>
      </c>
      <c r="C18" s="7" t="s">
        <v>123</v>
      </c>
      <c r="D18" s="36" t="s">
        <v>82</v>
      </c>
      <c r="E18" s="7" t="s">
        <v>83</v>
      </c>
      <c r="F18" s="11">
        <v>2650.8404</v>
      </c>
      <c r="G18" s="11">
        <v>2699.0032627990413</v>
      </c>
      <c r="H18" s="11">
        <v>3616.9923899999999</v>
      </c>
      <c r="I18" s="11">
        <v>3850.3411000000001</v>
      </c>
      <c r="J18" s="11">
        <f t="shared" si="0"/>
        <v>1151.3378372009588</v>
      </c>
      <c r="K18" s="11">
        <f t="shared" si="1"/>
        <v>0.42657889787318998</v>
      </c>
    </row>
    <row r="19" spans="1:19">
      <c r="A19" s="7">
        <v>13</v>
      </c>
      <c r="B19" s="10" t="s">
        <v>55</v>
      </c>
      <c r="C19" s="7" t="s">
        <v>123</v>
      </c>
      <c r="D19" s="36" t="s">
        <v>84</v>
      </c>
      <c r="E19" s="7" t="s">
        <v>85</v>
      </c>
      <c r="F19" s="11">
        <v>3861.2193699999998</v>
      </c>
      <c r="G19" s="11">
        <v>3899.3377599999999</v>
      </c>
      <c r="H19" s="11">
        <v>1402.77883</v>
      </c>
      <c r="I19" s="11">
        <v>1864.0465900000004</v>
      </c>
      <c r="J19" s="11">
        <f t="shared" si="0"/>
        <v>-2035.2911699999995</v>
      </c>
      <c r="K19" s="11">
        <f t="shared" si="1"/>
        <v>-0.52195816194183686</v>
      </c>
    </row>
    <row r="20" spans="1:19">
      <c r="A20" s="7">
        <v>14</v>
      </c>
      <c r="B20" s="10" t="s">
        <v>55</v>
      </c>
      <c r="C20" s="7" t="s">
        <v>123</v>
      </c>
      <c r="D20" s="36" t="s">
        <v>138</v>
      </c>
      <c r="E20" s="7" t="s">
        <v>139</v>
      </c>
      <c r="F20" s="11">
        <v>239910.24677</v>
      </c>
      <c r="G20" s="11">
        <v>241779.23109519764</v>
      </c>
      <c r="H20" s="11">
        <v>240518.51965999999</v>
      </c>
      <c r="I20" s="11">
        <v>192061.7236</v>
      </c>
      <c r="J20" s="11">
        <f>I20-G20</f>
        <v>-49717.507495197642</v>
      </c>
      <c r="K20" s="11">
        <f t="shared" si="1"/>
        <v>-0.20563183723428244</v>
      </c>
    </row>
    <row r="21" spans="1:19">
      <c r="A21" s="7">
        <v>15</v>
      </c>
      <c r="B21" s="10" t="s">
        <v>55</v>
      </c>
      <c r="C21" s="7" t="s">
        <v>123</v>
      </c>
      <c r="D21" s="36" t="s">
        <v>140</v>
      </c>
      <c r="E21" s="7" t="s">
        <v>141</v>
      </c>
      <c r="F21" s="11">
        <v>39076.558920000003</v>
      </c>
      <c r="G21" s="11">
        <v>39911.958532624587</v>
      </c>
      <c r="H21" s="11">
        <v>25653.638879999999</v>
      </c>
      <c r="I21" s="11">
        <v>24512.737949999995</v>
      </c>
      <c r="J21" s="11">
        <f t="shared" si="0"/>
        <v>-15399.220582624592</v>
      </c>
      <c r="K21" s="11">
        <f t="shared" si="1"/>
        <v>-0.38582973997723152</v>
      </c>
    </row>
    <row r="22" spans="1:19">
      <c r="A22" s="7">
        <v>16</v>
      </c>
      <c r="B22" s="10" t="s">
        <v>55</v>
      </c>
      <c r="C22" s="7" t="s">
        <v>123</v>
      </c>
      <c r="D22" s="36" t="s">
        <v>142</v>
      </c>
      <c r="E22" s="7" t="s">
        <v>143</v>
      </c>
      <c r="F22" s="11">
        <v>24953.11465</v>
      </c>
      <c r="G22" s="11">
        <v>25466.526766199033</v>
      </c>
      <c r="H22" s="11">
        <v>25824.676780000002</v>
      </c>
      <c r="I22" s="11">
        <v>25339.852920000001</v>
      </c>
      <c r="J22" s="11">
        <f t="shared" si="0"/>
        <v>-126.67384619903169</v>
      </c>
      <c r="K22" s="11">
        <f t="shared" si="1"/>
        <v>-4.9741312335988483E-3</v>
      </c>
    </row>
    <row r="23" spans="1:19">
      <c r="A23" s="7">
        <v>17</v>
      </c>
      <c r="B23" s="10" t="s">
        <v>55</v>
      </c>
      <c r="C23" s="7" t="s">
        <v>123</v>
      </c>
      <c r="D23" s="36" t="s">
        <v>144</v>
      </c>
      <c r="E23" s="7" t="s">
        <v>145</v>
      </c>
      <c r="F23" s="11">
        <v>101236.3072</v>
      </c>
      <c r="G23" s="11">
        <v>102337.62497479391</v>
      </c>
      <c r="H23" s="11">
        <v>55382.80816</v>
      </c>
      <c r="I23" s="11">
        <v>64617.65</v>
      </c>
      <c r="J23" s="11">
        <f t="shared" si="0"/>
        <v>-37719.974974793913</v>
      </c>
      <c r="K23" s="11">
        <f t="shared" si="1"/>
        <v>-0.36858364637721919</v>
      </c>
    </row>
    <row r="24" spans="1:19">
      <c r="A24" s="7">
        <v>18</v>
      </c>
      <c r="B24" s="10" t="s">
        <v>55</v>
      </c>
      <c r="C24" s="7" t="s">
        <v>123</v>
      </c>
      <c r="D24" s="36" t="s">
        <v>90</v>
      </c>
      <c r="E24" s="7" t="s">
        <v>91</v>
      </c>
      <c r="F24" s="11">
        <v>3203.2091500000001</v>
      </c>
      <c r="G24" s="11">
        <v>3217.6292599999997</v>
      </c>
      <c r="H24" s="11">
        <v>3495.7655</v>
      </c>
      <c r="I24" s="11">
        <v>3796.6840400000001</v>
      </c>
      <c r="J24" s="11">
        <f t="shared" si="0"/>
        <v>579.05478000000039</v>
      </c>
      <c r="K24" s="11">
        <f t="shared" si="1"/>
        <v>0.17996317574511381</v>
      </c>
    </row>
    <row r="25" spans="1:19">
      <c r="A25" s="7">
        <v>19</v>
      </c>
      <c r="B25" s="10" t="s">
        <v>55</v>
      </c>
      <c r="C25" s="7" t="s">
        <v>123</v>
      </c>
      <c r="D25" s="36" t="s">
        <v>146</v>
      </c>
      <c r="E25" s="7" t="s">
        <v>147</v>
      </c>
      <c r="F25" s="11">
        <v>0</v>
      </c>
      <c r="G25" s="11">
        <v>0</v>
      </c>
      <c r="H25" s="11">
        <v>207.42814999999999</v>
      </c>
      <c r="I25" s="11">
        <v>0</v>
      </c>
      <c r="J25" s="11">
        <f t="shared" si="0"/>
        <v>0</v>
      </c>
      <c r="K25" s="11" t="str">
        <f t="shared" si="1"/>
        <v>100.0%</v>
      </c>
    </row>
    <row r="26" spans="1:19">
      <c r="A26" s="7">
        <v>20</v>
      </c>
      <c r="B26" s="10" t="s">
        <v>55</v>
      </c>
      <c r="C26" s="7" t="s">
        <v>123</v>
      </c>
      <c r="D26" s="36" t="s">
        <v>148</v>
      </c>
      <c r="E26" s="7" t="s">
        <v>149</v>
      </c>
      <c r="F26" s="11">
        <v>0</v>
      </c>
      <c r="G26" s="11">
        <v>0</v>
      </c>
      <c r="H26" s="11">
        <v>467.65282000000002</v>
      </c>
      <c r="I26" s="11">
        <v>0</v>
      </c>
      <c r="J26" s="11">
        <f t="shared" si="0"/>
        <v>0</v>
      </c>
      <c r="K26" s="11" t="str">
        <f t="shared" si="1"/>
        <v>100.0%</v>
      </c>
    </row>
    <row r="27" spans="1:19">
      <c r="A27" s="7">
        <v>21</v>
      </c>
      <c r="B27" s="10" t="s">
        <v>55</v>
      </c>
      <c r="C27" s="7" t="s">
        <v>123</v>
      </c>
      <c r="D27" s="36" t="s">
        <v>150</v>
      </c>
      <c r="E27" s="7" t="s">
        <v>151</v>
      </c>
      <c r="F27" s="11">
        <v>5474.1818400000002</v>
      </c>
      <c r="G27" s="11">
        <v>5546.7649236263842</v>
      </c>
      <c r="H27" s="11">
        <v>3063.5189399999999</v>
      </c>
      <c r="I27" s="11">
        <v>2541.4854500000001</v>
      </c>
      <c r="J27" s="11">
        <f t="shared" si="0"/>
        <v>-3005.2794736263841</v>
      </c>
      <c r="K27" s="11">
        <f t="shared" si="1"/>
        <v>-0.54180761489015505</v>
      </c>
    </row>
    <row r="28" spans="1:19">
      <c r="A28" s="7">
        <v>22</v>
      </c>
      <c r="B28" s="10" t="s">
        <v>55</v>
      </c>
      <c r="C28" s="7" t="s">
        <v>123</v>
      </c>
      <c r="D28" s="36" t="s">
        <v>94</v>
      </c>
      <c r="E28" s="7" t="s">
        <v>95</v>
      </c>
      <c r="F28" s="11">
        <v>8663.7548999999999</v>
      </c>
      <c r="G28" s="11">
        <v>8908.9929288213661</v>
      </c>
      <c r="H28" s="11">
        <v>3708.9080600000002</v>
      </c>
      <c r="I28" s="11">
        <v>5415.1060700000007</v>
      </c>
      <c r="J28" s="11">
        <f t="shared" si="0"/>
        <v>-3493.8868588213654</v>
      </c>
      <c r="K28" s="11">
        <f t="shared" si="1"/>
        <v>-0.3921752870089657</v>
      </c>
    </row>
    <row r="29" spans="1:19">
      <c r="A29" s="7">
        <v>23</v>
      </c>
      <c r="B29" s="10" t="s">
        <v>55</v>
      </c>
      <c r="C29" s="7" t="s">
        <v>123</v>
      </c>
      <c r="D29" s="36" t="s">
        <v>96</v>
      </c>
      <c r="E29" s="7" t="s">
        <v>97</v>
      </c>
      <c r="F29" s="11">
        <v>10400.45794</v>
      </c>
      <c r="G29" s="11">
        <v>10700.25151</v>
      </c>
      <c r="H29" s="11">
        <v>-5176.2385400000003</v>
      </c>
      <c r="I29" s="11">
        <v>4990.72</v>
      </c>
      <c r="J29" s="11">
        <f t="shared" si="0"/>
        <v>-5709.5315099999998</v>
      </c>
      <c r="K29" s="11">
        <f t="shared" si="1"/>
        <v>-0.53358853337831491</v>
      </c>
      <c r="O29" s="40"/>
      <c r="P29" s="40"/>
      <c r="Q29" s="141"/>
      <c r="R29" s="40"/>
      <c r="S29" s="40"/>
    </row>
    <row r="30" spans="1:19" s="40" customFormat="1">
      <c r="A30" s="7">
        <v>24</v>
      </c>
      <c r="B30" s="13" t="s">
        <v>55</v>
      </c>
      <c r="C30" s="145" t="s">
        <v>123</v>
      </c>
      <c r="D30" s="30" t="s">
        <v>120</v>
      </c>
      <c r="E30" s="145"/>
      <c r="F30" s="39">
        <f>SUM(F7:F29)</f>
        <v>575614.1805299999</v>
      </c>
      <c r="G30" s="39">
        <f>SUM(G7:G29)</f>
        <v>582924.06519578351</v>
      </c>
      <c r="H30" s="39">
        <f>SUM(H7:H29)</f>
        <v>471341.2811599999</v>
      </c>
      <c r="I30" s="88">
        <f>SUM(I7:I29)</f>
        <v>462444.66635999992</v>
      </c>
      <c r="J30" s="14">
        <f>I30-G30</f>
        <v>-120479.39883578359</v>
      </c>
      <c r="K30" s="15">
        <f>IF(G30=0,"100.0%",(I30-G30)/G30)</f>
        <v>-0.20668112028505606</v>
      </c>
      <c r="O30"/>
      <c r="P30"/>
      <c r="Q30" s="144"/>
      <c r="R30"/>
      <c r="S30"/>
    </row>
    <row r="31" spans="1:19">
      <c r="I31" s="141"/>
      <c r="Q31" s="144"/>
    </row>
    <row r="32" spans="1:19">
      <c r="O32" s="143"/>
    </row>
    <row r="33" spans="15:15">
      <c r="O33" s="143"/>
    </row>
    <row r="34" spans="15:15">
      <c r="O34" s="143"/>
    </row>
  </sheetData>
  <mergeCells count="1">
    <mergeCell ref="A3:K3"/>
  </mergeCells>
  <pageMargins left="0.2" right="0.2" top="0.25" bottom="0.25" header="0.05" footer="0.05"/>
  <pageSetup paperSize="5" scale="50" orientation="landscape" r:id="rId1"/>
  <headerFooter>
    <oddHeader>&amp;L&amp;"Arial,Regular"&amp;10RSARDiscovery2024_DR_ED_006-Q002Atch01</oddHeader>
    <oddFooter xml:space="preserve">&amp;C_x000D_&amp;1#&amp;"Calibri"&amp;12&amp;K000000 Public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CBDD0-8EA8-4617-BE82-111C1AC93B0F}">
  <dimension ref="A2:U23"/>
  <sheetViews>
    <sheetView showGridLines="0" view="pageLayout" topLeftCell="A5" zoomScaleNormal="100" workbookViewId="0">
      <selection activeCell="N7" sqref="N7"/>
    </sheetView>
  </sheetViews>
  <sheetFormatPr defaultRowHeight="14.45"/>
  <cols>
    <col min="1" max="1" width="7.5703125" bestFit="1" customWidth="1"/>
    <col min="2" max="2" width="11" customWidth="1"/>
    <col min="3" max="3" width="15.42578125" bestFit="1" customWidth="1"/>
    <col min="4" max="4" width="36" customWidth="1"/>
    <col min="5" max="5" width="5.5703125" bestFit="1" customWidth="1"/>
    <col min="6" max="6" width="12.5703125" customWidth="1"/>
    <col min="7" max="7" width="14.85546875" customWidth="1"/>
    <col min="8" max="8" width="11" customWidth="1"/>
    <col min="9" max="9" width="15.140625" customWidth="1"/>
    <col min="10" max="10" width="12.5703125" customWidth="1"/>
    <col min="11" max="11" width="13" customWidth="1"/>
    <col min="17" max="17" width="12.42578125" customWidth="1"/>
    <col min="18" max="19" width="11.85546875" bestFit="1" customWidth="1"/>
    <col min="20" max="20" width="15.140625" customWidth="1"/>
  </cols>
  <sheetData>
    <row r="2" spans="1:21">
      <c r="A2" s="17"/>
    </row>
    <row r="3" spans="1:21" ht="68.849999999999994" customHeight="1">
      <c r="A3" s="166" t="s">
        <v>152</v>
      </c>
      <c r="B3" s="167"/>
      <c r="C3" s="167"/>
      <c r="D3" s="167"/>
      <c r="E3" s="167"/>
      <c r="F3" s="167"/>
      <c r="G3" s="167"/>
      <c r="H3" s="167"/>
      <c r="I3" s="167"/>
      <c r="J3" s="167"/>
      <c r="K3" s="168"/>
    </row>
    <row r="4" spans="1:21">
      <c r="F4" s="41"/>
      <c r="G4" s="40"/>
    </row>
    <row r="5" spans="1:21">
      <c r="A5" s="35"/>
      <c r="B5" s="7" t="s">
        <v>1</v>
      </c>
      <c r="C5" s="7" t="s">
        <v>40</v>
      </c>
      <c r="D5" s="22" t="s">
        <v>41</v>
      </c>
      <c r="E5" s="7" t="s">
        <v>42</v>
      </c>
      <c r="F5" s="7" t="s">
        <v>5</v>
      </c>
      <c r="G5" s="7" t="s">
        <v>6</v>
      </c>
      <c r="H5" s="7" t="s">
        <v>43</v>
      </c>
      <c r="I5" s="7" t="s">
        <v>44</v>
      </c>
      <c r="J5" s="7" t="s">
        <v>153</v>
      </c>
      <c r="K5" s="7" t="s">
        <v>154</v>
      </c>
    </row>
    <row r="6" spans="1:21" ht="48" customHeight="1">
      <c r="A6" s="150" t="s">
        <v>47</v>
      </c>
      <c r="B6" s="148" t="s">
        <v>48</v>
      </c>
      <c r="C6" s="148" t="s">
        <v>21</v>
      </c>
      <c r="D6" s="148" t="s">
        <v>49</v>
      </c>
      <c r="E6" s="147" t="s">
        <v>50</v>
      </c>
      <c r="F6" s="148" t="s">
        <v>22</v>
      </c>
      <c r="G6" s="147" t="s">
        <v>23</v>
      </c>
      <c r="H6" s="148" t="s">
        <v>24</v>
      </c>
      <c r="I6" s="148" t="s">
        <v>25</v>
      </c>
      <c r="J6" s="148" t="s">
        <v>155</v>
      </c>
      <c r="K6" s="148" t="s">
        <v>156</v>
      </c>
    </row>
    <row r="7" spans="1:21" ht="15.6" customHeight="1">
      <c r="A7" s="7">
        <v>1</v>
      </c>
      <c r="B7" s="42" t="s">
        <v>100</v>
      </c>
      <c r="C7" s="7" t="s">
        <v>123</v>
      </c>
      <c r="D7" s="42" t="s">
        <v>101</v>
      </c>
      <c r="E7" s="43" t="s">
        <v>102</v>
      </c>
      <c r="F7" s="51">
        <v>3502.2302</v>
      </c>
      <c r="G7" s="51">
        <v>3642.7858200000001</v>
      </c>
      <c r="H7" s="51">
        <v>445.44547999999998</v>
      </c>
      <c r="I7" s="51">
        <v>578.67372999999998</v>
      </c>
      <c r="J7" s="51">
        <f>I7-G7</f>
        <v>-3064.1120900000001</v>
      </c>
      <c r="K7" s="11">
        <f>IF(G7=0,"100.0%",(I7-G7)/G7)</f>
        <v>-0.8411452776545616</v>
      </c>
    </row>
    <row r="8" spans="1:21" ht="16.5" customHeight="1">
      <c r="A8" s="7">
        <v>2</v>
      </c>
      <c r="B8" s="42" t="s">
        <v>100</v>
      </c>
      <c r="C8" s="7" t="s">
        <v>123</v>
      </c>
      <c r="D8" s="42" t="s">
        <v>157</v>
      </c>
      <c r="E8" s="7">
        <v>12</v>
      </c>
      <c r="F8" s="51">
        <v>0</v>
      </c>
      <c r="G8" s="51">
        <v>0</v>
      </c>
      <c r="H8" s="51">
        <v>891.60461999999995</v>
      </c>
      <c r="I8" s="51">
        <v>-725.41282000000001</v>
      </c>
      <c r="J8" s="51">
        <f t="shared" ref="J8:J22" si="0">I8-G8</f>
        <v>-725.41282000000001</v>
      </c>
      <c r="K8" s="11" t="str">
        <f t="shared" ref="K8:K22" si="1">IF(G8=0,"100.0%",(I8-G8)/G8)</f>
        <v>100.0%</v>
      </c>
      <c r="R8" s="38"/>
      <c r="S8" s="38"/>
      <c r="T8" s="38"/>
      <c r="U8" s="38"/>
    </row>
    <row r="9" spans="1:21" ht="16.5" customHeight="1">
      <c r="A9" s="7">
        <v>3</v>
      </c>
      <c r="B9" s="42" t="s">
        <v>100</v>
      </c>
      <c r="C9" s="7" t="s">
        <v>123</v>
      </c>
      <c r="D9" s="42" t="s">
        <v>158</v>
      </c>
      <c r="E9" s="7">
        <v>21</v>
      </c>
      <c r="F9" s="51">
        <v>0</v>
      </c>
      <c r="G9" s="51">
        <v>0</v>
      </c>
      <c r="H9" s="51">
        <v>2914.9186800000002</v>
      </c>
      <c r="I9" s="51">
        <v>698.42718000000002</v>
      </c>
      <c r="J9" s="51">
        <f t="shared" si="0"/>
        <v>698.42718000000002</v>
      </c>
      <c r="K9" s="11" t="str">
        <f t="shared" si="1"/>
        <v>100.0%</v>
      </c>
      <c r="R9" s="38"/>
      <c r="S9" s="38"/>
      <c r="T9" s="38"/>
      <c r="U9" s="38"/>
    </row>
    <row r="10" spans="1:21" ht="16.5" customHeight="1">
      <c r="A10" s="7">
        <v>4</v>
      </c>
      <c r="B10" s="42" t="s">
        <v>100</v>
      </c>
      <c r="C10" s="7" t="s">
        <v>123</v>
      </c>
      <c r="D10" s="42" t="s">
        <v>159</v>
      </c>
      <c r="E10" s="7">
        <v>26</v>
      </c>
      <c r="F10" s="51">
        <v>8858.0380499999992</v>
      </c>
      <c r="G10" s="51">
        <v>8573.1821193342985</v>
      </c>
      <c r="H10" s="51">
        <v>405.39765999999997</v>
      </c>
      <c r="I10" s="51">
        <v>7233.5207300000002</v>
      </c>
      <c r="J10" s="51">
        <f t="shared" si="0"/>
        <v>-1339.6613893342983</v>
      </c>
      <c r="K10" s="11">
        <f t="shared" si="1"/>
        <v>-0.15626186061218564</v>
      </c>
      <c r="R10" s="38"/>
      <c r="S10" s="38"/>
      <c r="T10" s="38"/>
      <c r="U10" s="38"/>
    </row>
    <row r="11" spans="1:21" ht="16.5" customHeight="1">
      <c r="A11" s="7">
        <v>5</v>
      </c>
      <c r="B11" s="42" t="s">
        <v>100</v>
      </c>
      <c r="C11" s="7" t="s">
        <v>123</v>
      </c>
      <c r="D11" s="42" t="s">
        <v>106</v>
      </c>
      <c r="E11" s="7" t="s">
        <v>107</v>
      </c>
      <c r="F11" s="51">
        <v>12988.352349999999</v>
      </c>
      <c r="G11" s="51">
        <v>13509.616169999999</v>
      </c>
      <c r="H11" s="51">
        <v>11894.99165</v>
      </c>
      <c r="I11" s="51">
        <v>9016.7665699999998</v>
      </c>
      <c r="J11" s="51">
        <f t="shared" si="0"/>
        <v>-4492.8495999999996</v>
      </c>
      <c r="K11" s="11">
        <f t="shared" si="1"/>
        <v>-0.33256678379782567</v>
      </c>
      <c r="T11" s="38"/>
    </row>
    <row r="12" spans="1:21" ht="16.5" customHeight="1">
      <c r="A12" s="7">
        <v>6</v>
      </c>
      <c r="B12" s="42" t="s">
        <v>100</v>
      </c>
      <c r="C12" s="7" t="s">
        <v>123</v>
      </c>
      <c r="D12" s="36" t="s">
        <v>160</v>
      </c>
      <c r="E12" s="7" t="s">
        <v>161</v>
      </c>
      <c r="F12" s="51">
        <v>0</v>
      </c>
      <c r="G12" s="51">
        <v>0</v>
      </c>
      <c r="H12" s="51">
        <v>25.344429999999999</v>
      </c>
      <c r="I12" s="51">
        <v>0</v>
      </c>
      <c r="J12" s="51">
        <f t="shared" si="0"/>
        <v>0</v>
      </c>
      <c r="K12" s="11" t="str">
        <f t="shared" si="1"/>
        <v>100.0%</v>
      </c>
      <c r="T12" s="38"/>
    </row>
    <row r="13" spans="1:21" ht="16.5" customHeight="1">
      <c r="A13" s="7">
        <v>7</v>
      </c>
      <c r="B13" s="42" t="s">
        <v>100</v>
      </c>
      <c r="C13" s="7" t="s">
        <v>123</v>
      </c>
      <c r="D13" s="36" t="s">
        <v>162</v>
      </c>
      <c r="E13" s="7" t="s">
        <v>163</v>
      </c>
      <c r="F13" s="51">
        <v>44732.780010000002</v>
      </c>
      <c r="G13" s="51">
        <v>43346.862265867923</v>
      </c>
      <c r="H13" s="51">
        <v>35714.098239999999</v>
      </c>
      <c r="I13" s="51">
        <v>43538.763679999996</v>
      </c>
      <c r="J13" s="51">
        <f t="shared" si="0"/>
        <v>191.90141413207311</v>
      </c>
      <c r="K13" s="11">
        <f t="shared" si="1"/>
        <v>4.4271120007498129E-3</v>
      </c>
    </row>
    <row r="14" spans="1:21" ht="16.5" customHeight="1">
      <c r="A14" s="7">
        <v>8</v>
      </c>
      <c r="B14" s="42" t="s">
        <v>100</v>
      </c>
      <c r="C14" s="7" t="s">
        <v>123</v>
      </c>
      <c r="D14" s="36" t="s">
        <v>164</v>
      </c>
      <c r="E14" s="7" t="s">
        <v>165</v>
      </c>
      <c r="F14" s="51">
        <v>87630.003370000006</v>
      </c>
      <c r="G14" s="51">
        <v>113958.83229379661</v>
      </c>
      <c r="H14" s="51">
        <v>115635.87318</v>
      </c>
      <c r="I14" s="51">
        <v>131124.27295000001</v>
      </c>
      <c r="J14" s="51">
        <f t="shared" si="0"/>
        <v>17165.440656203398</v>
      </c>
      <c r="K14" s="11">
        <f t="shared" si="1"/>
        <v>0.15062843581925509</v>
      </c>
    </row>
    <row r="15" spans="1:21" ht="16.5" customHeight="1">
      <c r="A15" s="7">
        <v>9</v>
      </c>
      <c r="B15" s="42" t="s">
        <v>100</v>
      </c>
      <c r="C15" s="7" t="s">
        <v>123</v>
      </c>
      <c r="D15" s="36" t="s">
        <v>166</v>
      </c>
      <c r="E15" s="7">
        <v>44</v>
      </c>
      <c r="F15" s="51">
        <v>3242.5868999999998</v>
      </c>
      <c r="G15" s="51">
        <v>3060.9430000000002</v>
      </c>
      <c r="H15" s="51">
        <v>434.15046999999998</v>
      </c>
      <c r="I15" s="51">
        <v>474.54791999999998</v>
      </c>
      <c r="J15" s="51">
        <f t="shared" si="0"/>
        <v>-2586.3950800000002</v>
      </c>
      <c r="K15" s="11">
        <f t="shared" si="1"/>
        <v>-0.84496675697652657</v>
      </c>
    </row>
    <row r="16" spans="1:21" ht="16.5" customHeight="1">
      <c r="A16" s="7">
        <v>10</v>
      </c>
      <c r="B16" s="42" t="s">
        <v>100</v>
      </c>
      <c r="C16" s="7" t="s">
        <v>123</v>
      </c>
      <c r="D16" s="36" t="s">
        <v>167</v>
      </c>
      <c r="E16" s="7">
        <v>73</v>
      </c>
      <c r="F16" s="51">
        <v>12231.200349999999</v>
      </c>
      <c r="G16" s="51">
        <v>11837.870609917205</v>
      </c>
      <c r="H16" s="51">
        <v>30505.341280000001</v>
      </c>
      <c r="I16" s="51">
        <v>12835.855579999999</v>
      </c>
      <c r="J16" s="51">
        <f t="shared" si="0"/>
        <v>997.98497008279446</v>
      </c>
      <c r="K16" s="11">
        <f t="shared" si="1"/>
        <v>8.4304433032637655E-2</v>
      </c>
    </row>
    <row r="17" spans="1:11" ht="16.5" customHeight="1">
      <c r="A17" s="7">
        <v>11</v>
      </c>
      <c r="B17" s="42" t="s">
        <v>100</v>
      </c>
      <c r="C17" s="7" t="s">
        <v>123</v>
      </c>
      <c r="D17" s="46" t="s">
        <v>168</v>
      </c>
      <c r="E17" s="7">
        <v>75</v>
      </c>
      <c r="F17" s="51">
        <v>373015.27244999999</v>
      </c>
      <c r="G17" s="51">
        <v>361019.88358146686</v>
      </c>
      <c r="H17" s="51">
        <v>189478.66600999999</v>
      </c>
      <c r="I17" s="51">
        <v>234494.95624</v>
      </c>
      <c r="J17" s="51">
        <f t="shared" si="0"/>
        <v>-126524.92734146686</v>
      </c>
      <c r="K17" s="11">
        <f t="shared" si="1"/>
        <v>-0.35046525993606542</v>
      </c>
    </row>
    <row r="18" spans="1:11" ht="16.5" customHeight="1">
      <c r="A18" s="7">
        <v>12</v>
      </c>
      <c r="B18" s="42" t="s">
        <v>100</v>
      </c>
      <c r="C18" s="7" t="s">
        <v>123</v>
      </c>
      <c r="D18" s="46" t="s">
        <v>169</v>
      </c>
      <c r="E18" s="7">
        <v>76</v>
      </c>
      <c r="F18" s="51">
        <v>193484.63785999999</v>
      </c>
      <c r="G18" s="51">
        <v>188430.04920757469</v>
      </c>
      <c r="H18" s="51">
        <v>136834.64275</v>
      </c>
      <c r="I18" s="51">
        <v>177026.01678000001</v>
      </c>
      <c r="J18" s="51">
        <f t="shared" si="0"/>
        <v>-11404.032427574683</v>
      </c>
      <c r="K18" s="11">
        <f t="shared" si="1"/>
        <v>-6.0521304725723396E-2</v>
      </c>
    </row>
    <row r="19" spans="1:11" ht="16.5" customHeight="1">
      <c r="A19" s="7">
        <v>13</v>
      </c>
      <c r="B19" s="42" t="s">
        <v>100</v>
      </c>
      <c r="C19" s="7" t="s">
        <v>123</v>
      </c>
      <c r="D19" s="46" t="s">
        <v>119</v>
      </c>
      <c r="E19" s="7">
        <v>78</v>
      </c>
      <c r="F19" s="51">
        <v>0</v>
      </c>
      <c r="G19" s="51">
        <v>0</v>
      </c>
      <c r="H19" s="51">
        <v>846.02124000000003</v>
      </c>
      <c r="I19" s="51">
        <v>2401.5705600000001</v>
      </c>
      <c r="J19" s="51">
        <f t="shared" si="0"/>
        <v>2401.5705600000001</v>
      </c>
      <c r="K19" s="11" t="str">
        <f t="shared" si="1"/>
        <v>100.0%</v>
      </c>
    </row>
    <row r="20" spans="1:11" ht="16.5" customHeight="1">
      <c r="A20" s="7">
        <v>14</v>
      </c>
      <c r="B20" s="42" t="s">
        <v>100</v>
      </c>
      <c r="C20" s="7" t="s">
        <v>123</v>
      </c>
      <c r="D20" s="47" t="s">
        <v>170</v>
      </c>
      <c r="E20" s="7">
        <v>83</v>
      </c>
      <c r="F20" s="51">
        <v>17880.76168</v>
      </c>
      <c r="G20" s="51">
        <v>17305.753884451799</v>
      </c>
      <c r="H20" s="51">
        <v>9044.2990100000006</v>
      </c>
      <c r="I20" s="51">
        <v>25804.704280000002</v>
      </c>
      <c r="J20" s="51">
        <f t="shared" si="0"/>
        <v>8498.9503955482032</v>
      </c>
      <c r="K20" s="11">
        <f t="shared" si="1"/>
        <v>0.49110547002427962</v>
      </c>
    </row>
    <row r="21" spans="1:11" ht="16.5" customHeight="1">
      <c r="A21" s="7">
        <v>15</v>
      </c>
      <c r="B21" s="42" t="s">
        <v>100</v>
      </c>
      <c r="C21" s="7" t="s">
        <v>123</v>
      </c>
      <c r="D21" s="47" t="s">
        <v>171</v>
      </c>
      <c r="E21" s="7">
        <v>84</v>
      </c>
      <c r="F21" s="51">
        <v>12290.62862</v>
      </c>
      <c r="G21" s="51">
        <v>11895.387784937142</v>
      </c>
      <c r="H21" s="51">
        <v>3283.2405800000001</v>
      </c>
      <c r="I21" s="51">
        <v>10391.742920000001</v>
      </c>
      <c r="J21" s="51">
        <f t="shared" si="0"/>
        <v>-1503.6448649371414</v>
      </c>
      <c r="K21" s="11">
        <f t="shared" si="1"/>
        <v>-0.1264057038006926</v>
      </c>
    </row>
    <row r="22" spans="1:11" ht="16.5" customHeight="1">
      <c r="A22" s="7">
        <v>16</v>
      </c>
      <c r="B22" s="42" t="s">
        <v>100</v>
      </c>
      <c r="C22" s="7" t="s">
        <v>123</v>
      </c>
      <c r="D22" s="47" t="s">
        <v>172</v>
      </c>
      <c r="E22" s="7">
        <v>98</v>
      </c>
      <c r="F22" s="51">
        <v>61141.59274</v>
      </c>
      <c r="G22" s="51">
        <v>59175.407342556646</v>
      </c>
      <c r="H22" s="51">
        <v>145155.49635</v>
      </c>
      <c r="I22" s="51">
        <v>100827.31166000001</v>
      </c>
      <c r="J22" s="51">
        <f t="shared" si="0"/>
        <v>41651.904317443361</v>
      </c>
      <c r="K22" s="11">
        <f t="shared" si="1"/>
        <v>0.70387186481585795</v>
      </c>
    </row>
    <row r="23" spans="1:11" s="40" customFormat="1" ht="16.5" customHeight="1">
      <c r="A23" s="145">
        <v>17</v>
      </c>
      <c r="B23" s="48" t="s">
        <v>100</v>
      </c>
      <c r="C23" s="145" t="s">
        <v>123</v>
      </c>
      <c r="D23" s="30" t="s">
        <v>120</v>
      </c>
      <c r="E23" s="145"/>
      <c r="F23" s="39">
        <f>SUM(F7:F22)</f>
        <v>830998.08458000002</v>
      </c>
      <c r="G23" s="52">
        <f>SUM(G7:G22)</f>
        <v>835756.57407990319</v>
      </c>
      <c r="H23" s="39">
        <f>SUM(H7:H22)</f>
        <v>683509.53162999998</v>
      </c>
      <c r="I23" s="88">
        <f>SUM(I7:I22)</f>
        <v>755721.71795999992</v>
      </c>
      <c r="J23" s="14">
        <f>I23-G23</f>
        <v>-80034.85611990327</v>
      </c>
      <c r="K23" s="32">
        <f>ROUNDUP(IF(G23=0,"100.0%",(I23-G23)/G23),3)</f>
        <v>-9.6000000000000002E-2</v>
      </c>
    </row>
  </sheetData>
  <mergeCells count="1">
    <mergeCell ref="A3:K3"/>
  </mergeCells>
  <pageMargins left="0.2" right="0.2" top="0.25" bottom="0.25" header="0.05" footer="0.05"/>
  <pageSetup paperSize="5" scale="50" orientation="landscape" r:id="rId1"/>
  <headerFooter>
    <oddHeader>&amp;L&amp;"Arial,Regular"&amp;10RSARDiscovery2024_DR_ED_006-Q002Atch01</oddHeader>
    <oddFooter xml:space="preserve">&amp;C_x000D_&amp;1#&amp;"Calibri"&amp;12&amp;K000000 Public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1922E-430B-4885-A39E-AA8DFC40C6CB}">
  <sheetPr>
    <pageSetUpPr fitToPage="1"/>
  </sheetPr>
  <dimension ref="A1:S135"/>
  <sheetViews>
    <sheetView showGridLines="0" view="pageLayout" zoomScaleNormal="130" workbookViewId="0">
      <selection sqref="A1:O1"/>
    </sheetView>
  </sheetViews>
  <sheetFormatPr defaultColWidth="8.140625" defaultRowHeight="14.45"/>
  <cols>
    <col min="1" max="1" width="8" bestFit="1" customWidth="1"/>
    <col min="2" max="2" width="13.85546875" bestFit="1" customWidth="1"/>
    <col min="3" max="3" width="18.85546875" bestFit="1" customWidth="1"/>
    <col min="4" max="4" width="28.85546875" bestFit="1" customWidth="1"/>
    <col min="5" max="5" width="10.5703125" bestFit="1" customWidth="1"/>
    <col min="6" max="10" width="17.140625" customWidth="1"/>
    <col min="11" max="11" width="15.140625" customWidth="1"/>
    <col min="12" max="12" width="15" customWidth="1"/>
    <col min="13" max="13" width="16.140625" customWidth="1"/>
    <col min="14" max="14" width="18.140625" customWidth="1"/>
    <col min="15" max="15" width="19.85546875" customWidth="1"/>
    <col min="16" max="16" width="4.85546875" customWidth="1"/>
  </cols>
  <sheetData>
    <row r="1" spans="1:15" ht="65.25" customHeight="1">
      <c r="A1" s="171" t="s">
        <v>173</v>
      </c>
      <c r="B1" s="155"/>
      <c r="C1" s="155"/>
      <c r="D1" s="155"/>
      <c r="E1" s="155"/>
      <c r="F1" s="155"/>
      <c r="G1" s="155"/>
      <c r="H1" s="155"/>
      <c r="I1" s="155"/>
      <c r="J1" s="155"/>
      <c r="K1" s="155"/>
      <c r="L1" s="155"/>
      <c r="M1" s="155"/>
      <c r="N1" s="155"/>
      <c r="O1" s="155"/>
    </row>
    <row r="2" spans="1:15">
      <c r="D2" s="20"/>
      <c r="F2" s="21"/>
      <c r="G2" s="19"/>
      <c r="H2" s="19"/>
    </row>
    <row r="3" spans="1:15" s="2" customFormat="1" ht="12.6">
      <c r="A3" s="7"/>
      <c r="B3" s="7" t="s">
        <v>1</v>
      </c>
      <c r="C3" s="7" t="s">
        <v>40</v>
      </c>
      <c r="D3" s="22" t="s">
        <v>41</v>
      </c>
      <c r="E3" s="7" t="s">
        <v>42</v>
      </c>
      <c r="F3" s="7" t="s">
        <v>5</v>
      </c>
      <c r="G3" s="7" t="s">
        <v>6</v>
      </c>
      <c r="H3" s="7" t="s">
        <v>174</v>
      </c>
      <c r="I3" s="7" t="s">
        <v>43</v>
      </c>
      <c r="J3" s="7" t="s">
        <v>44</v>
      </c>
      <c r="K3" s="7" t="s">
        <v>175</v>
      </c>
      <c r="L3" s="7" t="s">
        <v>8</v>
      </c>
      <c r="M3" s="7" t="s">
        <v>9</v>
      </c>
      <c r="N3" s="7" t="s">
        <v>10</v>
      </c>
      <c r="O3" s="7" t="s">
        <v>11</v>
      </c>
    </row>
    <row r="4" spans="1:15" s="2" customFormat="1" ht="15" customHeight="1">
      <c r="A4" s="172" t="s">
        <v>47</v>
      </c>
      <c r="B4" s="173" t="s">
        <v>48</v>
      </c>
      <c r="C4" s="173" t="s">
        <v>21</v>
      </c>
      <c r="D4" s="173" t="s">
        <v>49</v>
      </c>
      <c r="E4" s="173" t="s">
        <v>50</v>
      </c>
      <c r="F4" s="164" t="s">
        <v>176</v>
      </c>
      <c r="G4" s="164"/>
      <c r="H4" s="169" t="s">
        <v>177</v>
      </c>
      <c r="I4" s="164" t="s">
        <v>178</v>
      </c>
      <c r="J4" s="164"/>
      <c r="K4" s="169" t="s">
        <v>179</v>
      </c>
      <c r="L4" s="169" t="s">
        <v>180</v>
      </c>
      <c r="M4" s="169" t="s">
        <v>181</v>
      </c>
      <c r="N4" s="169" t="s">
        <v>182</v>
      </c>
      <c r="O4" s="169" t="s">
        <v>183</v>
      </c>
    </row>
    <row r="5" spans="1:15" s="2" customFormat="1" ht="51.95">
      <c r="A5" s="172"/>
      <c r="B5" s="174"/>
      <c r="C5" s="174"/>
      <c r="D5" s="174"/>
      <c r="E5" s="174"/>
      <c r="F5" s="148" t="s">
        <v>184</v>
      </c>
      <c r="G5" s="148" t="s">
        <v>185</v>
      </c>
      <c r="H5" s="170"/>
      <c r="I5" s="148" t="s">
        <v>186</v>
      </c>
      <c r="J5" s="148" t="s">
        <v>187</v>
      </c>
      <c r="K5" s="170"/>
      <c r="L5" s="170"/>
      <c r="M5" s="170"/>
      <c r="N5" s="170"/>
      <c r="O5" s="170"/>
    </row>
    <row r="6" spans="1:15" s="2" customFormat="1" ht="12.75" customHeight="1">
      <c r="A6" s="7">
        <v>1</v>
      </c>
      <c r="B6" s="10" t="s">
        <v>55</v>
      </c>
      <c r="C6" s="23" t="s">
        <v>28</v>
      </c>
      <c r="D6" s="24" t="s">
        <v>56</v>
      </c>
      <c r="E6" s="25" t="s">
        <v>57</v>
      </c>
      <c r="F6" s="26">
        <v>256409.74027000001</v>
      </c>
      <c r="G6" s="26">
        <v>260195.56616000002</v>
      </c>
      <c r="H6" s="26">
        <f>F6+G6</f>
        <v>516605.30643</v>
      </c>
      <c r="I6" s="26">
        <v>107875.422125</v>
      </c>
      <c r="J6" s="26">
        <v>132136.58012</v>
      </c>
      <c r="K6" s="26">
        <f>I6+J6</f>
        <v>240012.00224499998</v>
      </c>
      <c r="L6" s="26">
        <f>J6-G6</f>
        <v>-128058.98604000002</v>
      </c>
      <c r="M6" s="26">
        <f>K6-H6</f>
        <v>-276593.30418500002</v>
      </c>
      <c r="N6" s="27">
        <f t="shared" ref="N6:O21" si="0">IF(AND(G6=0, J6&lt;&gt;0), J6/ABS(J6), (J6-G6)/G6)</f>
        <v>-0.49216436671043701</v>
      </c>
      <c r="O6" s="27">
        <f t="shared" si="0"/>
        <v>-0.53540546475683248</v>
      </c>
    </row>
    <row r="7" spans="1:15" s="2" customFormat="1" ht="12.6">
      <c r="A7" s="7">
        <v>2</v>
      </c>
      <c r="B7" s="10" t="s">
        <v>55</v>
      </c>
      <c r="C7" s="23" t="s">
        <v>28</v>
      </c>
      <c r="D7" s="24" t="s">
        <v>188</v>
      </c>
      <c r="E7" s="25" t="s">
        <v>189</v>
      </c>
      <c r="F7" s="26">
        <v>10437.649599999999</v>
      </c>
      <c r="G7" s="26">
        <v>10773.423839999999</v>
      </c>
      <c r="H7" s="26">
        <f t="shared" ref="H7:H36" si="1">F7+G7</f>
        <v>21211.07344</v>
      </c>
      <c r="I7" s="26">
        <v>9189.4821300000003</v>
      </c>
      <c r="J7" s="26">
        <v>9666.4487299999982</v>
      </c>
      <c r="K7" s="26">
        <f t="shared" ref="K7:K36" si="2">I7+J7</f>
        <v>18855.93086</v>
      </c>
      <c r="L7" s="26">
        <f t="shared" ref="L7:M36" si="3">J7-G7</f>
        <v>-1106.9751100000012</v>
      </c>
      <c r="M7" s="26">
        <f t="shared" si="3"/>
        <v>-2355.1425799999997</v>
      </c>
      <c r="N7" s="27">
        <f t="shared" si="0"/>
        <v>-0.10275053933086524</v>
      </c>
      <c r="O7" s="27">
        <f t="shared" si="0"/>
        <v>-0.11103363470321376</v>
      </c>
    </row>
    <row r="8" spans="1:15" s="2" customFormat="1" ht="12.6">
      <c r="A8" s="7">
        <v>3</v>
      </c>
      <c r="B8" s="10" t="s">
        <v>55</v>
      </c>
      <c r="C8" s="23" t="s">
        <v>28</v>
      </c>
      <c r="D8" s="24" t="s">
        <v>190</v>
      </c>
      <c r="E8" s="25" t="s">
        <v>191</v>
      </c>
      <c r="F8" s="26">
        <v>2185.0618899999999</v>
      </c>
      <c r="G8" s="26">
        <v>2210.4563700000003</v>
      </c>
      <c r="H8" s="26">
        <f t="shared" si="1"/>
        <v>4395.5182600000007</v>
      </c>
      <c r="I8" s="26">
        <v>0</v>
      </c>
      <c r="J8" s="26">
        <v>0</v>
      </c>
      <c r="K8" s="26">
        <f t="shared" si="2"/>
        <v>0</v>
      </c>
      <c r="L8" s="26">
        <f t="shared" si="3"/>
        <v>-2210.4563700000003</v>
      </c>
      <c r="M8" s="26">
        <f t="shared" si="3"/>
        <v>-4395.5182600000007</v>
      </c>
      <c r="N8" s="27">
        <f t="shared" si="0"/>
        <v>-1</v>
      </c>
      <c r="O8" s="27">
        <f t="shared" si="0"/>
        <v>-1</v>
      </c>
    </row>
    <row r="9" spans="1:15" s="2" customFormat="1" ht="12.6">
      <c r="A9" s="7">
        <v>4</v>
      </c>
      <c r="B9" s="10" t="s">
        <v>55</v>
      </c>
      <c r="C9" s="23" t="s">
        <v>28</v>
      </c>
      <c r="D9" s="24" t="s">
        <v>192</v>
      </c>
      <c r="E9" s="25" t="s">
        <v>193</v>
      </c>
      <c r="F9" s="26">
        <v>32067.80975</v>
      </c>
      <c r="G9" s="26">
        <v>33048.203159999997</v>
      </c>
      <c r="H9" s="26">
        <f t="shared" si="1"/>
        <v>65116.012909999998</v>
      </c>
      <c r="I9" s="26">
        <v>24383.00244</v>
      </c>
      <c r="J9" s="26">
        <v>26164.469390000002</v>
      </c>
      <c r="K9" s="26">
        <f t="shared" si="2"/>
        <v>50547.471830000002</v>
      </c>
      <c r="L9" s="26">
        <f t="shared" si="3"/>
        <v>-6883.7337699999953</v>
      </c>
      <c r="M9" s="26">
        <f t="shared" si="3"/>
        <v>-14568.541079999995</v>
      </c>
      <c r="N9" s="27">
        <f t="shared" si="0"/>
        <v>-0.2082937379885072</v>
      </c>
      <c r="O9" s="27">
        <f t="shared" si="0"/>
        <v>-0.22373208108020809</v>
      </c>
    </row>
    <row r="10" spans="1:15" s="2" customFormat="1" ht="12.6">
      <c r="A10" s="7">
        <v>5</v>
      </c>
      <c r="B10" s="10" t="s">
        <v>55</v>
      </c>
      <c r="C10" s="23" t="s">
        <v>28</v>
      </c>
      <c r="D10" s="24" t="s">
        <v>194</v>
      </c>
      <c r="E10" s="25" t="s">
        <v>195</v>
      </c>
      <c r="F10" s="26">
        <v>87153.556559999983</v>
      </c>
      <c r="G10" s="26">
        <v>87278.870750000002</v>
      </c>
      <c r="H10" s="26">
        <f t="shared" si="1"/>
        <v>174432.42731</v>
      </c>
      <c r="I10" s="26">
        <v>150040.65714</v>
      </c>
      <c r="J10" s="26">
        <v>129531.39554</v>
      </c>
      <c r="K10" s="26">
        <f t="shared" si="2"/>
        <v>279572.05267999996</v>
      </c>
      <c r="L10" s="26">
        <f t="shared" si="3"/>
        <v>42252.524789999996</v>
      </c>
      <c r="M10" s="26">
        <f t="shared" si="3"/>
        <v>105139.62536999997</v>
      </c>
      <c r="N10" s="27">
        <f t="shared" si="0"/>
        <v>0.48410943481415281</v>
      </c>
      <c r="O10" s="27">
        <f t="shared" si="0"/>
        <v>0.60275275068635381</v>
      </c>
    </row>
    <row r="11" spans="1:15" s="2" customFormat="1" ht="12.6">
      <c r="A11" s="7">
        <v>6</v>
      </c>
      <c r="B11" s="10" t="s">
        <v>55</v>
      </c>
      <c r="C11" s="23" t="s">
        <v>28</v>
      </c>
      <c r="D11" s="24" t="s">
        <v>196</v>
      </c>
      <c r="E11" s="25" t="s">
        <v>197</v>
      </c>
      <c r="F11" s="26">
        <v>193157.48937</v>
      </c>
      <c r="G11" s="26">
        <v>197204.9399</v>
      </c>
      <c r="H11" s="26">
        <f t="shared" si="1"/>
        <v>390362.42926999996</v>
      </c>
      <c r="I11" s="26">
        <v>119478.76820999999</v>
      </c>
      <c r="J11" s="26">
        <v>137877.13352</v>
      </c>
      <c r="K11" s="26">
        <f t="shared" si="2"/>
        <v>257355.90172999998</v>
      </c>
      <c r="L11" s="26">
        <f t="shared" si="3"/>
        <v>-59327.806379999995</v>
      </c>
      <c r="M11" s="26">
        <f t="shared" si="3"/>
        <v>-133006.52753999998</v>
      </c>
      <c r="N11" s="27">
        <f t="shared" si="0"/>
        <v>-0.30084340894342876</v>
      </c>
      <c r="O11" s="27">
        <f t="shared" si="0"/>
        <v>-0.34072573989440985</v>
      </c>
    </row>
    <row r="12" spans="1:15" s="2" customFormat="1" ht="12.6">
      <c r="A12" s="7">
        <v>7</v>
      </c>
      <c r="B12" s="10" t="s">
        <v>55</v>
      </c>
      <c r="C12" s="23" t="s">
        <v>28</v>
      </c>
      <c r="D12" s="24" t="s">
        <v>198</v>
      </c>
      <c r="E12" s="25" t="s">
        <v>199</v>
      </c>
      <c r="F12" s="26">
        <v>1975.3300099999999</v>
      </c>
      <c r="G12" s="26">
        <v>2019.55323</v>
      </c>
      <c r="H12" s="26">
        <f t="shared" si="1"/>
        <v>3994.8832400000001</v>
      </c>
      <c r="I12" s="26">
        <v>2001.2919899999999</v>
      </c>
      <c r="J12" s="26">
        <v>2105.11627</v>
      </c>
      <c r="K12" s="26">
        <f t="shared" si="2"/>
        <v>4106.4082600000002</v>
      </c>
      <c r="L12" s="26">
        <f t="shared" si="3"/>
        <v>85.563040000000001</v>
      </c>
      <c r="M12" s="26">
        <f t="shared" si="3"/>
        <v>111.52502000000004</v>
      </c>
      <c r="N12" s="27">
        <f t="shared" si="0"/>
        <v>4.2367311110685604E-2</v>
      </c>
      <c r="O12" s="27">
        <f t="shared" si="0"/>
        <v>2.7916966103870421E-2</v>
      </c>
    </row>
    <row r="13" spans="1:15" s="2" customFormat="1" ht="12.6">
      <c r="A13" s="7">
        <v>8</v>
      </c>
      <c r="B13" s="10" t="s">
        <v>55</v>
      </c>
      <c r="C13" s="23" t="s">
        <v>28</v>
      </c>
      <c r="D13" s="24" t="s">
        <v>200</v>
      </c>
      <c r="E13" s="25" t="s">
        <v>201</v>
      </c>
      <c r="F13" s="26">
        <v>0</v>
      </c>
      <c r="G13" s="26">
        <v>0</v>
      </c>
      <c r="H13" s="26">
        <f t="shared" si="1"/>
        <v>0</v>
      </c>
      <c r="I13" s="26">
        <v>0</v>
      </c>
      <c r="J13" s="26">
        <v>2018.70083</v>
      </c>
      <c r="K13" s="26">
        <f t="shared" si="2"/>
        <v>2018.70083</v>
      </c>
      <c r="L13" s="26">
        <f t="shared" si="3"/>
        <v>2018.70083</v>
      </c>
      <c r="M13" s="26">
        <f t="shared" si="3"/>
        <v>2018.70083</v>
      </c>
      <c r="N13" s="27">
        <f>IF(AND(G13=0, J13&lt;&gt;0), J13/ABS(J13), (J13-G13)/G13)</f>
        <v>1</v>
      </c>
      <c r="O13" s="27">
        <f t="shared" si="0"/>
        <v>1</v>
      </c>
    </row>
    <row r="14" spans="1:15" s="2" customFormat="1" ht="12.6">
      <c r="A14" s="7">
        <v>9</v>
      </c>
      <c r="B14" s="10" t="s">
        <v>55</v>
      </c>
      <c r="C14" s="23" t="s">
        <v>28</v>
      </c>
      <c r="D14" s="24" t="s">
        <v>60</v>
      </c>
      <c r="E14" s="25" t="s">
        <v>61</v>
      </c>
      <c r="F14" s="26">
        <v>24314.619718982252</v>
      </c>
      <c r="G14" s="26">
        <v>25147.10845</v>
      </c>
      <c r="H14" s="26">
        <f t="shared" si="1"/>
        <v>49461.728168982256</v>
      </c>
      <c r="I14" s="26">
        <v>31780.918570000002</v>
      </c>
      <c r="J14" s="26">
        <v>30027.929080000002</v>
      </c>
      <c r="K14" s="26">
        <f t="shared" si="2"/>
        <v>61808.847650000003</v>
      </c>
      <c r="L14" s="26">
        <f t="shared" si="3"/>
        <v>4880.820630000002</v>
      </c>
      <c r="M14" s="26">
        <f t="shared" si="3"/>
        <v>12347.119481017748</v>
      </c>
      <c r="N14" s="27">
        <f t="shared" ref="N14:O37" si="4">IF(AND(G14=0, J14&lt;&gt;0), J14/ABS(J14), (J14-G14)/G14)</f>
        <v>0.19409072974352254</v>
      </c>
      <c r="O14" s="27">
        <f t="shared" si="0"/>
        <v>0.24962976301262155</v>
      </c>
    </row>
    <row r="15" spans="1:15" s="2" customFormat="1" ht="12.6">
      <c r="A15" s="7">
        <v>10</v>
      </c>
      <c r="B15" s="10" t="s">
        <v>55</v>
      </c>
      <c r="C15" s="23" t="s">
        <v>28</v>
      </c>
      <c r="D15" s="24" t="s">
        <v>202</v>
      </c>
      <c r="E15" s="25" t="s">
        <v>203</v>
      </c>
      <c r="F15" s="26">
        <v>13917.386040000001</v>
      </c>
      <c r="G15" s="26">
        <v>14440.176619999998</v>
      </c>
      <c r="H15" s="28">
        <f t="shared" si="1"/>
        <v>28357.56266</v>
      </c>
      <c r="I15" s="26">
        <v>12446.388150000001</v>
      </c>
      <c r="J15" s="26">
        <v>13366.565269999999</v>
      </c>
      <c r="K15" s="28">
        <f t="shared" si="2"/>
        <v>25812.953419999998</v>
      </c>
      <c r="L15" s="28">
        <f t="shared" si="3"/>
        <v>-1073.6113499999992</v>
      </c>
      <c r="M15" s="28">
        <f t="shared" si="3"/>
        <v>-2544.6092400000016</v>
      </c>
      <c r="N15" s="27">
        <f t="shared" si="4"/>
        <v>-7.4348907098062855E-2</v>
      </c>
      <c r="O15" s="27">
        <f t="shared" si="0"/>
        <v>-8.9733002462490247E-2</v>
      </c>
    </row>
    <row r="16" spans="1:15" s="2" customFormat="1" ht="12.6">
      <c r="A16" s="7">
        <v>11</v>
      </c>
      <c r="B16" s="10" t="s">
        <v>55</v>
      </c>
      <c r="C16" s="23" t="s">
        <v>28</v>
      </c>
      <c r="D16" s="24" t="s">
        <v>204</v>
      </c>
      <c r="E16" s="25" t="s">
        <v>205</v>
      </c>
      <c r="F16" s="26">
        <v>11537.92836</v>
      </c>
      <c r="G16" s="26">
        <v>11970.658229999999</v>
      </c>
      <c r="H16" s="28">
        <f t="shared" si="1"/>
        <v>23508.586589999999</v>
      </c>
      <c r="I16" s="26">
        <v>8414.3757100000003</v>
      </c>
      <c r="J16" s="26">
        <v>22013.921849999999</v>
      </c>
      <c r="K16" s="28">
        <f t="shared" si="2"/>
        <v>30428.297559999999</v>
      </c>
      <c r="L16" s="28">
        <f t="shared" si="3"/>
        <v>10043.26362</v>
      </c>
      <c r="M16" s="28">
        <f t="shared" si="3"/>
        <v>6919.7109700000001</v>
      </c>
      <c r="N16" s="27">
        <f t="shared" si="4"/>
        <v>0.83899008951991438</v>
      </c>
      <c r="O16" s="27">
        <f t="shared" si="0"/>
        <v>0.29434823499527119</v>
      </c>
    </row>
    <row r="17" spans="1:15" s="2" customFormat="1" ht="12.6">
      <c r="A17" s="7">
        <v>12</v>
      </c>
      <c r="B17" s="10" t="s">
        <v>55</v>
      </c>
      <c r="C17" s="23" t="s">
        <v>28</v>
      </c>
      <c r="D17" s="24" t="s">
        <v>206</v>
      </c>
      <c r="E17" s="25" t="s">
        <v>207</v>
      </c>
      <c r="F17" s="26">
        <v>8478.8029200000001</v>
      </c>
      <c r="G17" s="26">
        <v>8499.0083400000003</v>
      </c>
      <c r="H17" s="26">
        <f t="shared" si="1"/>
        <v>16977.811260000002</v>
      </c>
      <c r="I17" s="26">
        <v>9001.3117199999997</v>
      </c>
      <c r="J17" s="26">
        <v>9684.3638499999997</v>
      </c>
      <c r="K17" s="26">
        <f t="shared" si="2"/>
        <v>18685.675569999999</v>
      </c>
      <c r="L17" s="26">
        <f t="shared" si="3"/>
        <v>1185.3555099999994</v>
      </c>
      <c r="M17" s="26">
        <f t="shared" si="3"/>
        <v>1707.8643099999972</v>
      </c>
      <c r="N17" s="27">
        <f t="shared" si="4"/>
        <v>0.13946986078613488</v>
      </c>
      <c r="O17" s="27">
        <f t="shared" si="0"/>
        <v>0.10059390364550425</v>
      </c>
    </row>
    <row r="18" spans="1:15" s="2" customFormat="1" ht="12.6">
      <c r="A18" s="7">
        <v>13</v>
      </c>
      <c r="B18" s="10" t="s">
        <v>55</v>
      </c>
      <c r="C18" s="23" t="s">
        <v>28</v>
      </c>
      <c r="D18" s="24" t="s">
        <v>208</v>
      </c>
      <c r="E18" s="25" t="s">
        <v>209</v>
      </c>
      <c r="F18" s="26">
        <v>25831.851599999998</v>
      </c>
      <c r="G18" s="26">
        <v>26585.251550000001</v>
      </c>
      <c r="H18" s="26">
        <f t="shared" si="1"/>
        <v>52417.103149999995</v>
      </c>
      <c r="I18" s="26">
        <v>24276.046540000003</v>
      </c>
      <c r="J18" s="26">
        <v>25783.892530000005</v>
      </c>
      <c r="K18" s="26">
        <f t="shared" si="2"/>
        <v>50059.939070000008</v>
      </c>
      <c r="L18" s="26">
        <f t="shared" si="3"/>
        <v>-801.35901999999624</v>
      </c>
      <c r="M18" s="26">
        <f t="shared" si="3"/>
        <v>-2357.1640799999877</v>
      </c>
      <c r="N18" s="27">
        <f t="shared" si="4"/>
        <v>-3.0142991819838403E-2</v>
      </c>
      <c r="O18" s="27">
        <f t="shared" si="0"/>
        <v>-4.4969369506257954E-2</v>
      </c>
    </row>
    <row r="19" spans="1:15" s="2" customFormat="1" ht="12.6">
      <c r="A19" s="7">
        <v>14</v>
      </c>
      <c r="B19" s="10" t="s">
        <v>55</v>
      </c>
      <c r="C19" s="23" t="s">
        <v>28</v>
      </c>
      <c r="D19" s="24" t="s">
        <v>210</v>
      </c>
      <c r="E19" s="25" t="s">
        <v>211</v>
      </c>
      <c r="F19" s="26">
        <v>44147.531839999996</v>
      </c>
      <c r="G19" s="26">
        <v>43916.701839999994</v>
      </c>
      <c r="H19" s="26">
        <f t="shared" si="1"/>
        <v>88064.23367999999</v>
      </c>
      <c r="I19" s="26">
        <v>49974.775920000007</v>
      </c>
      <c r="J19" s="26">
        <v>27271.285379999998</v>
      </c>
      <c r="K19" s="26">
        <f t="shared" si="2"/>
        <v>77246.061300000001</v>
      </c>
      <c r="L19" s="26">
        <f t="shared" si="3"/>
        <v>-16645.416459999997</v>
      </c>
      <c r="M19" s="26">
        <f t="shared" si="3"/>
        <v>-10818.172379999989</v>
      </c>
      <c r="N19" s="27">
        <f t="shared" si="4"/>
        <v>-0.37902246212941021</v>
      </c>
      <c r="O19" s="27">
        <f t="shared" si="0"/>
        <v>-0.12284410966783751</v>
      </c>
    </row>
    <row r="20" spans="1:15" s="2" customFormat="1" ht="12.6">
      <c r="A20" s="7">
        <v>15</v>
      </c>
      <c r="B20" s="10" t="s">
        <v>55</v>
      </c>
      <c r="C20" s="23" t="s">
        <v>28</v>
      </c>
      <c r="D20" s="24" t="s">
        <v>212</v>
      </c>
      <c r="E20" s="25" t="s">
        <v>213</v>
      </c>
      <c r="F20" s="26">
        <v>54755.082320000009</v>
      </c>
      <c r="G20" s="26">
        <v>55488.687909999986</v>
      </c>
      <c r="H20" s="26">
        <f t="shared" si="1"/>
        <v>110243.77022999999</v>
      </c>
      <c r="I20" s="26">
        <v>50107.889620000002</v>
      </c>
      <c r="J20" s="26">
        <v>49083.035680000008</v>
      </c>
      <c r="K20" s="26">
        <f t="shared" si="2"/>
        <v>99190.925300000003</v>
      </c>
      <c r="L20" s="26">
        <f t="shared" si="3"/>
        <v>-6405.6522299999779</v>
      </c>
      <c r="M20" s="26">
        <f t="shared" si="3"/>
        <v>-11052.844929999992</v>
      </c>
      <c r="N20" s="27">
        <f t="shared" si="4"/>
        <v>-0.11544068658443755</v>
      </c>
      <c r="O20" s="27">
        <f t="shared" si="0"/>
        <v>-0.1002582268997205</v>
      </c>
    </row>
    <row r="21" spans="1:15" s="2" customFormat="1" ht="12.6">
      <c r="A21" s="7">
        <v>16</v>
      </c>
      <c r="B21" s="10" t="s">
        <v>55</v>
      </c>
      <c r="C21" s="23" t="s">
        <v>28</v>
      </c>
      <c r="D21" s="24" t="s">
        <v>214</v>
      </c>
      <c r="E21" s="25" t="s">
        <v>215</v>
      </c>
      <c r="F21" s="26">
        <v>19272.230620000002</v>
      </c>
      <c r="G21" s="26">
        <v>19284.697110000001</v>
      </c>
      <c r="H21" s="26">
        <f t="shared" si="1"/>
        <v>38556.927730000003</v>
      </c>
      <c r="I21" s="26">
        <v>24668.353219999997</v>
      </c>
      <c r="J21" s="26">
        <v>29589.47867</v>
      </c>
      <c r="K21" s="26">
        <f t="shared" si="2"/>
        <v>54257.831890000001</v>
      </c>
      <c r="L21" s="26">
        <f t="shared" si="3"/>
        <v>10304.781559999999</v>
      </c>
      <c r="M21" s="26">
        <f t="shared" si="3"/>
        <v>15700.904159999998</v>
      </c>
      <c r="N21" s="27">
        <f t="shared" si="4"/>
        <v>0.53435018975001147</v>
      </c>
      <c r="O21" s="27">
        <f t="shared" si="0"/>
        <v>0.40721356924357827</v>
      </c>
    </row>
    <row r="22" spans="1:15" s="2" customFormat="1" ht="12.6">
      <c r="A22" s="7">
        <v>17</v>
      </c>
      <c r="B22" s="10" t="s">
        <v>55</v>
      </c>
      <c r="C22" s="23" t="s">
        <v>28</v>
      </c>
      <c r="D22" s="24" t="s">
        <v>216</v>
      </c>
      <c r="E22" s="25" t="s">
        <v>217</v>
      </c>
      <c r="F22" s="26">
        <v>23207.308529999998</v>
      </c>
      <c r="G22" s="26">
        <v>23113.821599999996</v>
      </c>
      <c r="H22" s="26">
        <f t="shared" si="1"/>
        <v>46321.13012999999</v>
      </c>
      <c r="I22" s="26">
        <v>18540.49164</v>
      </c>
      <c r="J22" s="26">
        <v>23009.000529999998</v>
      </c>
      <c r="K22" s="26">
        <f t="shared" si="2"/>
        <v>41549.492169999998</v>
      </c>
      <c r="L22" s="26">
        <f t="shared" si="3"/>
        <v>-104.82106999999814</v>
      </c>
      <c r="M22" s="26">
        <f t="shared" si="3"/>
        <v>-4771.6379599999927</v>
      </c>
      <c r="N22" s="27">
        <f t="shared" si="4"/>
        <v>-4.5349951995821477E-3</v>
      </c>
      <c r="O22" s="27">
        <f t="shared" si="4"/>
        <v>-0.10301212311980337</v>
      </c>
    </row>
    <row r="23" spans="1:15" s="2" customFormat="1" ht="12.6">
      <c r="A23" s="7">
        <v>18</v>
      </c>
      <c r="B23" s="10" t="s">
        <v>55</v>
      </c>
      <c r="C23" s="23" t="s">
        <v>28</v>
      </c>
      <c r="D23" s="24" t="s">
        <v>218</v>
      </c>
      <c r="E23" s="25" t="s">
        <v>219</v>
      </c>
      <c r="F23" s="26">
        <v>972012.98144</v>
      </c>
      <c r="G23" s="26">
        <v>965868.48003999994</v>
      </c>
      <c r="H23" s="26">
        <f t="shared" si="1"/>
        <v>1937881.4614800001</v>
      </c>
      <c r="I23" s="26">
        <v>859187.08523000008</v>
      </c>
      <c r="J23" s="26">
        <v>1002998.74742</v>
      </c>
      <c r="K23" s="26">
        <f t="shared" si="2"/>
        <v>1862185.8326500002</v>
      </c>
      <c r="L23" s="26">
        <f t="shared" si="3"/>
        <v>37130.267380000092</v>
      </c>
      <c r="M23" s="26">
        <f t="shared" si="3"/>
        <v>-75695.628829999827</v>
      </c>
      <c r="N23" s="27">
        <f t="shared" si="4"/>
        <v>3.844236368336857E-2</v>
      </c>
      <c r="O23" s="27">
        <f t="shared" si="4"/>
        <v>-3.9061021189701416E-2</v>
      </c>
    </row>
    <row r="24" spans="1:15" s="2" customFormat="1" ht="12.6">
      <c r="A24" s="7">
        <v>19</v>
      </c>
      <c r="B24" s="10" t="s">
        <v>55</v>
      </c>
      <c r="C24" s="23" t="s">
        <v>28</v>
      </c>
      <c r="D24" s="24" t="s">
        <v>220</v>
      </c>
      <c r="E24" s="25" t="s">
        <v>221</v>
      </c>
      <c r="F24" s="26">
        <v>3118.3174100000001</v>
      </c>
      <c r="G24" s="26">
        <v>3184.0000399999999</v>
      </c>
      <c r="H24" s="26">
        <f t="shared" si="1"/>
        <v>6302.3174500000005</v>
      </c>
      <c r="I24" s="26">
        <v>2693.8378600000005</v>
      </c>
      <c r="J24" s="26">
        <v>1990.0543499999999</v>
      </c>
      <c r="K24" s="26">
        <f t="shared" si="2"/>
        <v>4683.89221</v>
      </c>
      <c r="L24" s="26">
        <f t="shared" si="3"/>
        <v>-1193.94569</v>
      </c>
      <c r="M24" s="26">
        <f t="shared" si="3"/>
        <v>-1618.4252400000005</v>
      </c>
      <c r="N24" s="27">
        <f t="shared" si="4"/>
        <v>-0.37498293812835509</v>
      </c>
      <c r="O24" s="27">
        <f t="shared" si="4"/>
        <v>-0.2567984321386414</v>
      </c>
    </row>
    <row r="25" spans="1:15" s="2" customFormat="1" ht="12.6">
      <c r="A25" s="7">
        <v>20</v>
      </c>
      <c r="B25" s="10" t="s">
        <v>55</v>
      </c>
      <c r="C25" s="23" t="s">
        <v>28</v>
      </c>
      <c r="D25" s="24" t="s">
        <v>86</v>
      </c>
      <c r="E25" s="25" t="s">
        <v>87</v>
      </c>
      <c r="F25" s="26">
        <v>687.1</v>
      </c>
      <c r="G25" s="26">
        <v>710.30068000000006</v>
      </c>
      <c r="H25" s="26">
        <f t="shared" si="1"/>
        <v>1397.4006800000002</v>
      </c>
      <c r="I25" s="26">
        <v>250.6</v>
      </c>
      <c r="J25" s="26">
        <v>289.49583000000001</v>
      </c>
      <c r="K25" s="26">
        <f t="shared" si="2"/>
        <v>540.09582999999998</v>
      </c>
      <c r="L25" s="26">
        <f t="shared" si="3"/>
        <v>-420.80485000000004</v>
      </c>
      <c r="M25" s="26">
        <f t="shared" si="3"/>
        <v>-857.30485000000022</v>
      </c>
      <c r="N25" s="27">
        <f t="shared" si="4"/>
        <v>-0.59243199654546297</v>
      </c>
      <c r="O25" s="27">
        <f t="shared" si="4"/>
        <v>-0.61349966567928116</v>
      </c>
    </row>
    <row r="26" spans="1:15" s="2" customFormat="1" ht="15" customHeight="1">
      <c r="A26" s="7">
        <v>21</v>
      </c>
      <c r="B26" s="10" t="s">
        <v>55</v>
      </c>
      <c r="C26" s="23" t="s">
        <v>28</v>
      </c>
      <c r="D26" s="24" t="s">
        <v>222</v>
      </c>
      <c r="E26" s="25" t="s">
        <v>223</v>
      </c>
      <c r="F26" s="26">
        <v>45380.79982</v>
      </c>
      <c r="G26" s="26">
        <v>45908.209180000005</v>
      </c>
      <c r="H26" s="26">
        <f t="shared" si="1"/>
        <v>91289.009000000005</v>
      </c>
      <c r="I26" s="26">
        <v>38356.880509999995</v>
      </c>
      <c r="J26" s="26">
        <v>214333.80320999998</v>
      </c>
      <c r="K26" s="26">
        <f t="shared" si="2"/>
        <v>252690.68371999997</v>
      </c>
      <c r="L26" s="26">
        <f t="shared" si="3"/>
        <v>168425.59402999998</v>
      </c>
      <c r="M26" s="26">
        <f t="shared" si="3"/>
        <v>161401.67471999995</v>
      </c>
      <c r="N26" s="27">
        <f t="shared" si="4"/>
        <v>3.6687467674817271</v>
      </c>
      <c r="O26" s="27">
        <f t="shared" si="4"/>
        <v>1.7680296509736451</v>
      </c>
    </row>
    <row r="27" spans="1:15" s="2" customFormat="1" ht="12.75" customHeight="1">
      <c r="A27" s="7">
        <v>22</v>
      </c>
      <c r="B27" s="10" t="s">
        <v>55</v>
      </c>
      <c r="C27" s="23" t="s">
        <v>28</v>
      </c>
      <c r="D27" s="24" t="s">
        <v>224</v>
      </c>
      <c r="E27" s="25" t="s">
        <v>225</v>
      </c>
      <c r="F27" s="26">
        <v>286594.63756</v>
      </c>
      <c r="G27" s="26">
        <v>286066.72883000004</v>
      </c>
      <c r="H27" s="26">
        <f t="shared" si="1"/>
        <v>572661.3663900001</v>
      </c>
      <c r="I27" s="26">
        <v>430012.44407999993</v>
      </c>
      <c r="J27" s="26">
        <v>399067.89254999999</v>
      </c>
      <c r="K27" s="26">
        <f t="shared" si="2"/>
        <v>829080.33662999992</v>
      </c>
      <c r="L27" s="26">
        <f t="shared" si="3"/>
        <v>113001.16371999995</v>
      </c>
      <c r="M27" s="26">
        <f t="shared" si="3"/>
        <v>256418.97023999982</v>
      </c>
      <c r="N27" s="27">
        <f t="shared" si="4"/>
        <v>0.39501679968925291</v>
      </c>
      <c r="O27" s="27">
        <f t="shared" si="4"/>
        <v>0.4477671889347789</v>
      </c>
    </row>
    <row r="28" spans="1:15" s="2" customFormat="1" ht="12.6">
      <c r="A28" s="7">
        <v>23</v>
      </c>
      <c r="B28" s="10" t="s">
        <v>55</v>
      </c>
      <c r="C28" s="23" t="s">
        <v>28</v>
      </c>
      <c r="D28" s="24" t="s">
        <v>226</v>
      </c>
      <c r="E28" s="25" t="s">
        <v>227</v>
      </c>
      <c r="F28" s="26">
        <v>1830.6720399999999</v>
      </c>
      <c r="G28" s="26">
        <v>1819.0996</v>
      </c>
      <c r="H28" s="26">
        <f t="shared" si="1"/>
        <v>3649.7716399999999</v>
      </c>
      <c r="I28" s="26">
        <v>572.55266000000006</v>
      </c>
      <c r="J28" s="26">
        <v>672.96627999999998</v>
      </c>
      <c r="K28" s="26">
        <f t="shared" si="2"/>
        <v>1245.5189399999999</v>
      </c>
      <c r="L28" s="26">
        <f t="shared" si="3"/>
        <v>-1146.1333199999999</v>
      </c>
      <c r="M28" s="26">
        <f t="shared" si="3"/>
        <v>-2404.2527</v>
      </c>
      <c r="N28" s="27">
        <f t="shared" si="4"/>
        <v>-0.63005528669238342</v>
      </c>
      <c r="O28" s="27">
        <f t="shared" si="4"/>
        <v>-0.6587405835615513</v>
      </c>
    </row>
    <row r="29" spans="1:15" s="2" customFormat="1" ht="12.6">
      <c r="A29" s="7">
        <v>24</v>
      </c>
      <c r="B29" s="10" t="s">
        <v>55</v>
      </c>
      <c r="C29" s="23" t="s">
        <v>28</v>
      </c>
      <c r="D29" s="24" t="s">
        <v>228</v>
      </c>
      <c r="E29" s="25" t="s">
        <v>229</v>
      </c>
      <c r="F29" s="26">
        <v>1589.8683799999999</v>
      </c>
      <c r="G29" s="26">
        <v>1659.82593</v>
      </c>
      <c r="H29" s="26">
        <f t="shared" si="1"/>
        <v>3249.6943099999999</v>
      </c>
      <c r="I29" s="26">
        <v>1088.0358999999999</v>
      </c>
      <c r="J29" s="26">
        <v>1274.3271599999998</v>
      </c>
      <c r="K29" s="26">
        <f t="shared" si="2"/>
        <v>2362.3630599999997</v>
      </c>
      <c r="L29" s="26">
        <f t="shared" si="3"/>
        <v>-385.49877000000015</v>
      </c>
      <c r="M29" s="26">
        <f t="shared" si="3"/>
        <v>-887.33125000000018</v>
      </c>
      <c r="N29" s="27">
        <f t="shared" si="4"/>
        <v>-0.23225252903477664</v>
      </c>
      <c r="O29" s="27">
        <f t="shared" si="4"/>
        <v>-0.27305068272713939</v>
      </c>
    </row>
    <row r="30" spans="1:15" s="2" customFormat="1" ht="12.6">
      <c r="A30" s="7">
        <v>25</v>
      </c>
      <c r="B30" s="10" t="s">
        <v>55</v>
      </c>
      <c r="C30" s="23" t="s">
        <v>28</v>
      </c>
      <c r="D30" s="24" t="s">
        <v>90</v>
      </c>
      <c r="E30" s="25" t="s">
        <v>91</v>
      </c>
      <c r="F30" s="26">
        <v>8419.0282599999991</v>
      </c>
      <c r="G30" s="26">
        <v>8471.702580000001</v>
      </c>
      <c r="H30" s="26">
        <f t="shared" si="1"/>
        <v>16890.73084</v>
      </c>
      <c r="I30" s="26">
        <v>4430.1601200000005</v>
      </c>
      <c r="J30" s="26">
        <v>4715.7107099999994</v>
      </c>
      <c r="K30" s="26">
        <f t="shared" si="2"/>
        <v>9145.8708299999998</v>
      </c>
      <c r="L30" s="26">
        <f t="shared" si="3"/>
        <v>-3755.9918700000017</v>
      </c>
      <c r="M30" s="26">
        <f t="shared" si="3"/>
        <v>-7744.8600100000003</v>
      </c>
      <c r="N30" s="27">
        <f t="shared" si="4"/>
        <v>-0.44335738117945134</v>
      </c>
      <c r="O30" s="27">
        <f t="shared" si="4"/>
        <v>-0.45852722912728627</v>
      </c>
    </row>
    <row r="31" spans="1:15" s="2" customFormat="1" ht="12.6">
      <c r="A31" s="7">
        <v>26</v>
      </c>
      <c r="B31" s="10" t="s">
        <v>55</v>
      </c>
      <c r="C31" s="23" t="s">
        <v>28</v>
      </c>
      <c r="D31" s="24" t="s">
        <v>230</v>
      </c>
      <c r="E31" s="25" t="s">
        <v>231</v>
      </c>
      <c r="F31" s="26">
        <v>40243.13594</v>
      </c>
      <c r="G31" s="26">
        <v>40332.969690000005</v>
      </c>
      <c r="H31" s="26">
        <f t="shared" si="1"/>
        <v>80576.105630000005</v>
      </c>
      <c r="I31" s="26">
        <v>89175.93458999999</v>
      </c>
      <c r="J31" s="26">
        <v>161232.23501999999</v>
      </c>
      <c r="K31" s="26">
        <f t="shared" si="2"/>
        <v>250408.16960999998</v>
      </c>
      <c r="L31" s="26">
        <f t="shared" si="3"/>
        <v>120899.26532999999</v>
      </c>
      <c r="M31" s="26">
        <f t="shared" si="3"/>
        <v>169832.06397999998</v>
      </c>
      <c r="N31" s="27">
        <f t="shared" si="4"/>
        <v>2.9975294717754264</v>
      </c>
      <c r="O31" s="27">
        <f t="shared" si="4"/>
        <v>2.1077224153753131</v>
      </c>
    </row>
    <row r="32" spans="1:15" s="2" customFormat="1" ht="12.6">
      <c r="A32" s="7">
        <v>27</v>
      </c>
      <c r="B32" s="10" t="s">
        <v>55</v>
      </c>
      <c r="C32" s="23" t="s">
        <v>28</v>
      </c>
      <c r="D32" s="24" t="s">
        <v>232</v>
      </c>
      <c r="E32" s="25" t="s">
        <v>233</v>
      </c>
      <c r="F32" s="26">
        <v>20324.650679999995</v>
      </c>
      <c r="G32" s="26">
        <v>20485.034349999998</v>
      </c>
      <c r="H32" s="26">
        <f t="shared" si="1"/>
        <v>40809.685029999993</v>
      </c>
      <c r="I32" s="26">
        <v>16071.071409999999</v>
      </c>
      <c r="J32" s="26">
        <v>19371.60987</v>
      </c>
      <c r="K32" s="26">
        <f t="shared" si="2"/>
        <v>35442.681279999997</v>
      </c>
      <c r="L32" s="26">
        <f t="shared" si="3"/>
        <v>-1113.4244799999979</v>
      </c>
      <c r="M32" s="26">
        <f t="shared" si="3"/>
        <v>-5367.0037499999962</v>
      </c>
      <c r="N32" s="27">
        <f t="shared" si="4"/>
        <v>-5.4353068731856823E-2</v>
      </c>
      <c r="O32" s="27">
        <f t="shared" si="4"/>
        <v>-0.13151299124349056</v>
      </c>
    </row>
    <row r="33" spans="1:15" s="2" customFormat="1" ht="12.6">
      <c r="A33" s="7">
        <v>28</v>
      </c>
      <c r="B33" s="10" t="s">
        <v>55</v>
      </c>
      <c r="C33" s="23" t="s">
        <v>28</v>
      </c>
      <c r="D33" s="24" t="s">
        <v>234</v>
      </c>
      <c r="E33" s="25" t="s">
        <v>235</v>
      </c>
      <c r="F33" s="26">
        <v>5157.3003799999997</v>
      </c>
      <c r="G33" s="26">
        <v>5284.2482800000007</v>
      </c>
      <c r="H33" s="26">
        <f t="shared" si="1"/>
        <v>10441.54866</v>
      </c>
      <c r="I33" s="26">
        <v>6152.7682700000005</v>
      </c>
      <c r="J33" s="26">
        <v>7504.3631800000003</v>
      </c>
      <c r="K33" s="26">
        <f t="shared" si="2"/>
        <v>13657.131450000001</v>
      </c>
      <c r="L33" s="26">
        <f t="shared" si="3"/>
        <v>2220.1148999999996</v>
      </c>
      <c r="M33" s="26">
        <f t="shared" si="3"/>
        <v>3215.5827900000004</v>
      </c>
      <c r="N33" s="27">
        <f t="shared" si="4"/>
        <v>0.42013826420737355</v>
      </c>
      <c r="O33" s="27">
        <f t="shared" si="4"/>
        <v>0.30796033181537652</v>
      </c>
    </row>
    <row r="34" spans="1:15" s="2" customFormat="1" ht="12.6">
      <c r="A34" s="7">
        <v>29</v>
      </c>
      <c r="B34" s="10" t="s">
        <v>55</v>
      </c>
      <c r="C34" s="23" t="s">
        <v>28</v>
      </c>
      <c r="D34" s="24" t="s">
        <v>94</v>
      </c>
      <c r="E34" s="25" t="s">
        <v>95</v>
      </c>
      <c r="F34" s="26">
        <v>19950.377539999998</v>
      </c>
      <c r="G34" s="26">
        <v>20477.379420000001</v>
      </c>
      <c r="H34" s="26">
        <f t="shared" si="1"/>
        <v>40427.756959999999</v>
      </c>
      <c r="I34" s="26">
        <v>12752.989960000001</v>
      </c>
      <c r="J34" s="26">
        <v>20920.01815</v>
      </c>
      <c r="K34" s="26">
        <f t="shared" si="2"/>
        <v>33673.008110000002</v>
      </c>
      <c r="L34" s="26">
        <f t="shared" si="3"/>
        <v>442.63872999999876</v>
      </c>
      <c r="M34" s="26">
        <f t="shared" si="3"/>
        <v>-6754.7488499999963</v>
      </c>
      <c r="N34" s="27">
        <f t="shared" si="4"/>
        <v>2.1615985176681302E-2</v>
      </c>
      <c r="O34" s="27">
        <f t="shared" si="4"/>
        <v>-0.16708195947361795</v>
      </c>
    </row>
    <row r="35" spans="1:15" s="2" customFormat="1" ht="12.6">
      <c r="A35" s="7">
        <v>30</v>
      </c>
      <c r="B35" s="10" t="s">
        <v>55</v>
      </c>
      <c r="C35" s="23" t="s">
        <v>28</v>
      </c>
      <c r="D35" s="24" t="s">
        <v>96</v>
      </c>
      <c r="E35" s="25" t="s">
        <v>97</v>
      </c>
      <c r="F35" s="26">
        <v>62153.552990000004</v>
      </c>
      <c r="G35" s="26">
        <v>63851.719340000003</v>
      </c>
      <c r="H35" s="26">
        <f t="shared" si="1"/>
        <v>126005.27233000001</v>
      </c>
      <c r="I35" s="26">
        <v>2903.89896</v>
      </c>
      <c r="J35" s="26">
        <v>-11896.844440000001</v>
      </c>
      <c r="K35" s="26">
        <f t="shared" si="2"/>
        <v>-8992.9454800000003</v>
      </c>
      <c r="L35" s="26">
        <f t="shared" si="3"/>
        <v>-75748.563779999997</v>
      </c>
      <c r="M35" s="26">
        <f t="shared" si="3"/>
        <v>-134998.21781</v>
      </c>
      <c r="N35" s="27">
        <f t="shared" si="4"/>
        <v>-1.1863198761595006</v>
      </c>
      <c r="O35" s="27">
        <f t="shared" si="4"/>
        <v>-1.0713695967931249</v>
      </c>
    </row>
    <row r="36" spans="1:15" s="2" customFormat="1" ht="12.6">
      <c r="A36" s="7">
        <v>31</v>
      </c>
      <c r="B36" s="10" t="s">
        <v>55</v>
      </c>
      <c r="C36" s="23" t="s">
        <v>28</v>
      </c>
      <c r="D36" s="24" t="s">
        <v>236</v>
      </c>
      <c r="E36" s="25" t="s">
        <v>237</v>
      </c>
      <c r="F36" s="26">
        <v>0</v>
      </c>
      <c r="G36" s="28">
        <v>0</v>
      </c>
      <c r="H36" s="28">
        <f t="shared" si="1"/>
        <v>0</v>
      </c>
      <c r="I36" s="28">
        <v>68487.310615000009</v>
      </c>
      <c r="J36" s="28">
        <v>97034.174409999992</v>
      </c>
      <c r="K36" s="26">
        <f t="shared" si="2"/>
        <v>165521.485025</v>
      </c>
      <c r="L36" s="26">
        <f t="shared" si="3"/>
        <v>97034.174409999992</v>
      </c>
      <c r="M36" s="26">
        <f t="shared" si="3"/>
        <v>165521.485025</v>
      </c>
      <c r="N36" s="27">
        <f t="shared" si="4"/>
        <v>1</v>
      </c>
      <c r="O36" s="27">
        <f t="shared" si="4"/>
        <v>1</v>
      </c>
    </row>
    <row r="37" spans="1:15">
      <c r="A37" s="145">
        <v>32</v>
      </c>
      <c r="B37" s="13" t="s">
        <v>55</v>
      </c>
      <c r="C37" s="29" t="s">
        <v>28</v>
      </c>
      <c r="D37" s="30" t="s">
        <v>120</v>
      </c>
      <c r="E37" s="145"/>
      <c r="F37" s="31">
        <f t="shared" ref="F37:M37" si="5">SUM(F6:F36)</f>
        <v>2276311.8018389824</v>
      </c>
      <c r="G37" s="53">
        <f t="shared" si="5"/>
        <v>2285296.8230199995</v>
      </c>
      <c r="H37" s="53">
        <f t="shared" si="5"/>
        <v>4561608.6248589829</v>
      </c>
      <c r="I37" s="53">
        <f t="shared" si="5"/>
        <v>2174314.7452900005</v>
      </c>
      <c r="J37" s="53">
        <f t="shared" si="5"/>
        <v>2588837.8709399994</v>
      </c>
      <c r="K37" s="31">
        <f t="shared" si="5"/>
        <v>4763152.6162300007</v>
      </c>
      <c r="L37" s="31">
        <f t="shared" si="5"/>
        <v>303541.04792000004</v>
      </c>
      <c r="M37" s="31">
        <f t="shared" si="5"/>
        <v>201543.99137101756</v>
      </c>
      <c r="N37" s="32">
        <f t="shared" si="4"/>
        <v>0.13282346733361008</v>
      </c>
      <c r="O37" s="32">
        <f t="shared" si="4"/>
        <v>4.4182657467079035E-2</v>
      </c>
    </row>
    <row r="38" spans="1:15">
      <c r="L38" s="33"/>
    </row>
    <row r="135" spans="19:19">
      <c r="S135" s="34"/>
    </row>
  </sheetData>
  <mergeCells count="14">
    <mergeCell ref="L4:L5"/>
    <mergeCell ref="M4:M5"/>
    <mergeCell ref="N4:N5"/>
    <mergeCell ref="O4:O5"/>
    <mergeCell ref="A1:O1"/>
    <mergeCell ref="A4:A5"/>
    <mergeCell ref="B4:B5"/>
    <mergeCell ref="C4:C5"/>
    <mergeCell ref="D4:D5"/>
    <mergeCell ref="E4:E5"/>
    <mergeCell ref="F4:G4"/>
    <mergeCell ref="H4:H5"/>
    <mergeCell ref="I4:J4"/>
    <mergeCell ref="K4:K5"/>
  </mergeCells>
  <pageMargins left="0.34499999999999997" right="0.7" top="0.45750000000000002" bottom="0.75" header="0.3" footer="0.3"/>
  <pageSetup scale="33" fitToHeight="0" orientation="portrait" r:id="rId1"/>
  <headerFooter>
    <oddHeader>&amp;L&amp;"Arial,Regular"&amp;10RSARDiscovery2024_DR_ED_006-Q002Atch01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2D94F-5FFB-47B4-BFD4-E93F610AC958}">
  <dimension ref="A1:AM118"/>
  <sheetViews>
    <sheetView showGridLines="0" view="pageLayout" zoomScaleNormal="80" workbookViewId="0">
      <selection activeCell="C4" sqref="C4:C5"/>
    </sheetView>
  </sheetViews>
  <sheetFormatPr defaultColWidth="55.85546875" defaultRowHeight="14.45"/>
  <cols>
    <col min="1" max="1" width="8" bestFit="1" customWidth="1"/>
    <col min="2" max="2" width="11.140625" bestFit="1" customWidth="1"/>
    <col min="3" max="3" width="18.85546875" bestFit="1" customWidth="1"/>
    <col min="4" max="4" width="25.140625" bestFit="1" customWidth="1"/>
    <col min="5" max="5" width="7.85546875" bestFit="1" customWidth="1"/>
    <col min="6" max="6" width="15" bestFit="1" customWidth="1"/>
    <col min="7" max="9" width="13.85546875" bestFit="1" customWidth="1"/>
    <col min="10" max="10" width="14.140625" customWidth="1"/>
    <col min="11" max="11" width="15.42578125" bestFit="1" customWidth="1"/>
    <col min="12" max="12" width="14.85546875" customWidth="1"/>
    <col min="13" max="13" width="15.42578125" bestFit="1" customWidth="1"/>
    <col min="14" max="14" width="20.42578125" customWidth="1"/>
    <col min="15" max="15" width="18.42578125" bestFit="1" customWidth="1"/>
    <col min="16" max="16" width="18.140625" customWidth="1"/>
  </cols>
  <sheetData>
    <row r="1" spans="1:16" ht="62.25" customHeight="1">
      <c r="A1" s="155" t="s">
        <v>238</v>
      </c>
      <c r="B1" s="155"/>
      <c r="C1" s="155"/>
      <c r="D1" s="155"/>
      <c r="E1" s="155"/>
      <c r="F1" s="155"/>
      <c r="G1" s="155"/>
      <c r="H1" s="155"/>
      <c r="I1" s="155"/>
      <c r="J1" s="155"/>
      <c r="K1" s="155"/>
      <c r="L1" s="155"/>
      <c r="M1" s="155"/>
      <c r="N1" s="155"/>
      <c r="O1" s="155"/>
    </row>
    <row r="2" spans="1:16">
      <c r="A2" t="s">
        <v>239</v>
      </c>
      <c r="F2" s="41"/>
    </row>
    <row r="3" spans="1:16">
      <c r="A3" s="7"/>
      <c r="B3" s="7" t="s">
        <v>1</v>
      </c>
      <c r="C3" s="7" t="s">
        <v>40</v>
      </c>
      <c r="D3" s="22" t="s">
        <v>41</v>
      </c>
      <c r="E3" s="7" t="s">
        <v>42</v>
      </c>
      <c r="F3" s="7" t="s">
        <v>5</v>
      </c>
      <c r="G3" s="7" t="s">
        <v>6</v>
      </c>
      <c r="H3" s="7" t="s">
        <v>174</v>
      </c>
      <c r="I3" s="7" t="s">
        <v>43</v>
      </c>
      <c r="J3" s="7" t="s">
        <v>44</v>
      </c>
      <c r="K3" s="7" t="s">
        <v>175</v>
      </c>
      <c r="L3" s="7" t="s">
        <v>8</v>
      </c>
      <c r="M3" s="7" t="s">
        <v>9</v>
      </c>
      <c r="N3" s="7" t="s">
        <v>10</v>
      </c>
      <c r="O3" s="7" t="s">
        <v>11</v>
      </c>
    </row>
    <row r="4" spans="1:16" ht="45.75" customHeight="1">
      <c r="A4" s="172" t="s">
        <v>47</v>
      </c>
      <c r="B4" s="173" t="s">
        <v>48</v>
      </c>
      <c r="C4" s="173" t="s">
        <v>21</v>
      </c>
      <c r="D4" s="173" t="s">
        <v>49</v>
      </c>
      <c r="E4" s="173" t="s">
        <v>50</v>
      </c>
      <c r="F4" s="164" t="s">
        <v>176</v>
      </c>
      <c r="G4" s="164"/>
      <c r="H4" s="169" t="s">
        <v>177</v>
      </c>
      <c r="I4" s="164" t="s">
        <v>178</v>
      </c>
      <c r="J4" s="164"/>
      <c r="K4" s="169" t="s">
        <v>179</v>
      </c>
      <c r="L4" s="169" t="s">
        <v>180</v>
      </c>
      <c r="M4" s="169" t="s">
        <v>181</v>
      </c>
      <c r="N4" s="169" t="s">
        <v>182</v>
      </c>
      <c r="O4" s="169" t="s">
        <v>183</v>
      </c>
    </row>
    <row r="5" spans="1:16" ht="51.95">
      <c r="A5" s="172"/>
      <c r="B5" s="174"/>
      <c r="C5" s="174"/>
      <c r="D5" s="174"/>
      <c r="E5" s="174"/>
      <c r="F5" s="148" t="s">
        <v>184</v>
      </c>
      <c r="G5" s="148" t="s">
        <v>185</v>
      </c>
      <c r="H5" s="170"/>
      <c r="I5" s="148" t="s">
        <v>186</v>
      </c>
      <c r="J5" s="148" t="s">
        <v>187</v>
      </c>
      <c r="K5" s="170"/>
      <c r="L5" s="170"/>
      <c r="M5" s="170"/>
      <c r="N5" s="170"/>
      <c r="O5" s="170"/>
    </row>
    <row r="6" spans="1:16">
      <c r="A6" s="7">
        <v>1</v>
      </c>
      <c r="B6" s="10" t="s">
        <v>100</v>
      </c>
      <c r="C6" s="10" t="s">
        <v>28</v>
      </c>
      <c r="D6" s="36" t="s">
        <v>101</v>
      </c>
      <c r="E6" s="7" t="s">
        <v>102</v>
      </c>
      <c r="F6" s="54">
        <v>7607.7394199999999</v>
      </c>
      <c r="G6" s="54">
        <v>7913.0621600000004</v>
      </c>
      <c r="H6" s="54">
        <f>F6+G6</f>
        <v>15520.801579999999</v>
      </c>
      <c r="I6" s="54">
        <v>9412.664319999998</v>
      </c>
      <c r="J6" s="54">
        <v>12978.764999999999</v>
      </c>
      <c r="K6" s="54">
        <f>I6+J6</f>
        <v>22391.429319999996</v>
      </c>
      <c r="L6" s="54">
        <f>J6-G6</f>
        <v>5065.702839999999</v>
      </c>
      <c r="M6" s="54">
        <f>K6-H6</f>
        <v>6870.6277399999963</v>
      </c>
      <c r="N6" s="27">
        <f t="shared" ref="N6:O33" si="0">IF(AND(G6=0, J6&lt;&gt;0), J6/ABS(J6), (J6-G6)/G6)</f>
        <v>0.64016972665863636</v>
      </c>
      <c r="O6" s="27">
        <f t="shared" si="0"/>
        <v>0.44267222311851734</v>
      </c>
      <c r="P6" s="55"/>
    </row>
    <row r="7" spans="1:16">
      <c r="A7" s="7">
        <f>A6+1</f>
        <v>2</v>
      </c>
      <c r="B7" s="10" t="s">
        <v>100</v>
      </c>
      <c r="C7" s="10" t="s">
        <v>28</v>
      </c>
      <c r="D7" s="36" t="s">
        <v>240</v>
      </c>
      <c r="E7" s="7" t="s">
        <v>241</v>
      </c>
      <c r="F7" s="54">
        <v>143580.28050999998</v>
      </c>
      <c r="G7" s="54">
        <v>149953.77707000001</v>
      </c>
      <c r="H7" s="54">
        <f t="shared" ref="H7:H32" si="1">F7+G7</f>
        <v>293534.05758000002</v>
      </c>
      <c r="I7" s="54">
        <v>155262.02214000002</v>
      </c>
      <c r="J7" s="54">
        <v>217722.25898000001</v>
      </c>
      <c r="K7" s="54">
        <f t="shared" ref="K7:K32" si="2">I7+J7</f>
        <v>372984.28112000006</v>
      </c>
      <c r="L7" s="54">
        <f t="shared" ref="L7:M22" si="3">J7-G7</f>
        <v>67768.481910000002</v>
      </c>
      <c r="M7" s="54">
        <f t="shared" si="3"/>
        <v>79450.223540000035</v>
      </c>
      <c r="N7" s="27">
        <f t="shared" si="0"/>
        <v>0.45192914266084111</v>
      </c>
      <c r="O7" s="27">
        <f t="shared" si="0"/>
        <v>0.27066782026936209</v>
      </c>
      <c r="P7" s="55"/>
    </row>
    <row r="8" spans="1:16">
      <c r="A8" s="7">
        <f>A7+1</f>
        <v>3</v>
      </c>
      <c r="B8" s="10" t="s">
        <v>100</v>
      </c>
      <c r="C8" s="10" t="s">
        <v>28</v>
      </c>
      <c r="D8" s="36" t="s">
        <v>242</v>
      </c>
      <c r="E8" s="7" t="s">
        <v>243</v>
      </c>
      <c r="F8" s="54">
        <v>362645.32064999995</v>
      </c>
      <c r="G8" s="54">
        <v>378743.06534999993</v>
      </c>
      <c r="H8" s="54">
        <f t="shared" si="1"/>
        <v>741388.38599999994</v>
      </c>
      <c r="I8" s="54">
        <v>360984.41959000006</v>
      </c>
      <c r="J8" s="54">
        <v>571615.25040999998</v>
      </c>
      <c r="K8" s="54">
        <f t="shared" si="2"/>
        <v>932599.67</v>
      </c>
      <c r="L8" s="56">
        <f t="shared" si="3"/>
        <v>192872.18506000005</v>
      </c>
      <c r="M8" s="54">
        <f t="shared" si="3"/>
        <v>191211.2840000001</v>
      </c>
      <c r="N8" s="27">
        <f t="shared" si="0"/>
        <v>0.50924281579060748</v>
      </c>
      <c r="O8" s="27">
        <f t="shared" si="0"/>
        <v>0.25790973747463064</v>
      </c>
      <c r="P8" s="55"/>
    </row>
    <row r="9" spans="1:16">
      <c r="A9" s="7" t="s">
        <v>244</v>
      </c>
      <c r="B9" s="10" t="s">
        <v>100</v>
      </c>
      <c r="C9" s="10" t="s">
        <v>28</v>
      </c>
      <c r="D9" s="36" t="s">
        <v>245</v>
      </c>
      <c r="E9" s="7" t="s">
        <v>246</v>
      </c>
      <c r="F9" s="54">
        <v>45202.939619999997</v>
      </c>
      <c r="G9" s="54">
        <v>47209.488010000001</v>
      </c>
      <c r="H9" s="54">
        <f t="shared" si="1"/>
        <v>92412.427629999991</v>
      </c>
      <c r="I9" s="54">
        <v>17044.382089999999</v>
      </c>
      <c r="J9" s="56">
        <v>4101.4170699999995</v>
      </c>
      <c r="K9" s="54">
        <f t="shared" si="2"/>
        <v>21145.799159999999</v>
      </c>
      <c r="L9" s="56">
        <f t="shared" si="3"/>
        <v>-43108.070940000005</v>
      </c>
      <c r="M9" s="54">
        <f t="shared" si="3"/>
        <v>-71266.628469999996</v>
      </c>
      <c r="N9" s="27">
        <f t="shared" si="0"/>
        <v>-0.91312303431184794</v>
      </c>
      <c r="O9" s="27">
        <f t="shared" si="0"/>
        <v>-0.77118013559103382</v>
      </c>
      <c r="P9" s="55"/>
    </row>
    <row r="10" spans="1:16">
      <c r="A10" s="7" t="s">
        <v>247</v>
      </c>
      <c r="B10" s="10" t="s">
        <v>100</v>
      </c>
      <c r="C10" s="10" t="s">
        <v>28</v>
      </c>
      <c r="D10" s="36" t="s">
        <v>245</v>
      </c>
      <c r="E10" s="7" t="s">
        <v>248</v>
      </c>
      <c r="F10" s="54">
        <v>768193.11399999994</v>
      </c>
      <c r="G10" s="54">
        <v>1011990.476</v>
      </c>
      <c r="H10" s="54">
        <f t="shared" si="1"/>
        <v>1780183.5899999999</v>
      </c>
      <c r="I10" s="54">
        <v>1091088.06911</v>
      </c>
      <c r="J10" s="54">
        <v>990537.84563</v>
      </c>
      <c r="K10" s="54">
        <f t="shared" si="2"/>
        <v>2081625.9147399999</v>
      </c>
      <c r="L10" s="56">
        <f t="shared" si="3"/>
        <v>-21452.630370000028</v>
      </c>
      <c r="M10" s="54">
        <f t="shared" si="3"/>
        <v>301442.32474000007</v>
      </c>
      <c r="N10" s="27">
        <f t="shared" si="0"/>
        <v>-2.1198450853800354E-2</v>
      </c>
      <c r="O10" s="27">
        <f t="shared" si="0"/>
        <v>0.16933215564581183</v>
      </c>
      <c r="P10" s="55"/>
    </row>
    <row r="11" spans="1:16" ht="26.1">
      <c r="A11" s="7">
        <f>A8+3</f>
        <v>6</v>
      </c>
      <c r="B11" s="10" t="s">
        <v>100</v>
      </c>
      <c r="C11" s="10" t="s">
        <v>28</v>
      </c>
      <c r="D11" s="36" t="s">
        <v>249</v>
      </c>
      <c r="E11" s="7" t="s">
        <v>250</v>
      </c>
      <c r="F11" s="54">
        <v>29595.135719999998</v>
      </c>
      <c r="G11" s="54">
        <v>30795.79218</v>
      </c>
      <c r="H11" s="54">
        <f t="shared" si="1"/>
        <v>60390.927899999995</v>
      </c>
      <c r="I11" s="54">
        <v>28545.50834</v>
      </c>
      <c r="J11" s="54">
        <v>43755.731250000004</v>
      </c>
      <c r="K11" s="54">
        <f t="shared" si="2"/>
        <v>72301.239590000012</v>
      </c>
      <c r="L11" s="56">
        <f t="shared" si="3"/>
        <v>12959.939070000004</v>
      </c>
      <c r="M11" s="54">
        <f t="shared" si="3"/>
        <v>11910.311690000017</v>
      </c>
      <c r="N11" s="27">
        <f t="shared" si="0"/>
        <v>0.42083473593566784</v>
      </c>
      <c r="O11" s="27">
        <f t="shared" si="0"/>
        <v>0.19722021343540275</v>
      </c>
      <c r="P11" s="55"/>
    </row>
    <row r="12" spans="1:16">
      <c r="A12" s="7">
        <f t="shared" ref="A12:A24" si="4">A11+1</f>
        <v>7</v>
      </c>
      <c r="B12" s="10" t="s">
        <v>100</v>
      </c>
      <c r="C12" s="10" t="s">
        <v>28</v>
      </c>
      <c r="D12" s="36" t="s">
        <v>251</v>
      </c>
      <c r="E12" s="7" t="s">
        <v>252</v>
      </c>
      <c r="F12" s="54">
        <v>138483.86231999999</v>
      </c>
      <c r="G12" s="54">
        <v>144631.13</v>
      </c>
      <c r="H12" s="54">
        <f t="shared" si="1"/>
        <v>283114.99231999996</v>
      </c>
      <c r="I12" s="54">
        <v>242275.55806000001</v>
      </c>
      <c r="J12" s="54">
        <v>238616.90987999999</v>
      </c>
      <c r="K12" s="54">
        <f t="shared" si="2"/>
        <v>480892.46794</v>
      </c>
      <c r="L12" s="56">
        <f t="shared" si="3"/>
        <v>93985.779879999987</v>
      </c>
      <c r="M12" s="54">
        <f t="shared" si="3"/>
        <v>197777.47562000004</v>
      </c>
      <c r="N12" s="27">
        <f t="shared" si="0"/>
        <v>0.64983091731358233</v>
      </c>
      <c r="O12" s="27">
        <f t="shared" si="0"/>
        <v>0.69857648300184538</v>
      </c>
      <c r="P12" s="55"/>
    </row>
    <row r="13" spans="1:16">
      <c r="A13" s="7">
        <f t="shared" si="4"/>
        <v>8</v>
      </c>
      <c r="B13" s="10" t="s">
        <v>100</v>
      </c>
      <c r="C13" s="10" t="s">
        <v>28</v>
      </c>
      <c r="D13" s="36" t="s">
        <v>253</v>
      </c>
      <c r="E13" s="7" t="s">
        <v>254</v>
      </c>
      <c r="F13" s="54">
        <v>653710.20157999999</v>
      </c>
      <c r="G13" s="54">
        <v>682728.25127999997</v>
      </c>
      <c r="H13" s="54">
        <f t="shared" si="1"/>
        <v>1336438.4528600001</v>
      </c>
      <c r="I13" s="54">
        <v>1069650.21221</v>
      </c>
      <c r="J13" s="54">
        <v>1184148.7452199999</v>
      </c>
      <c r="K13" s="54">
        <f t="shared" si="2"/>
        <v>2253798.95743</v>
      </c>
      <c r="L13" s="56">
        <f t="shared" si="3"/>
        <v>501420.49393999996</v>
      </c>
      <c r="M13" s="54">
        <f t="shared" si="3"/>
        <v>917360.50456999987</v>
      </c>
      <c r="N13" s="27">
        <f t="shared" si="0"/>
        <v>0.73443642181193081</v>
      </c>
      <c r="O13" s="27">
        <f t="shared" si="0"/>
        <v>0.68642181209829267</v>
      </c>
      <c r="P13" s="55"/>
    </row>
    <row r="14" spans="1:16">
      <c r="A14" s="7">
        <f t="shared" si="4"/>
        <v>9</v>
      </c>
      <c r="B14" s="10" t="s">
        <v>100</v>
      </c>
      <c r="C14" s="10" t="s">
        <v>28</v>
      </c>
      <c r="D14" s="36" t="s">
        <v>196</v>
      </c>
      <c r="E14" s="7" t="s">
        <v>255</v>
      </c>
      <c r="F14" s="54">
        <v>249483.03133000003</v>
      </c>
      <c r="G14" s="54">
        <v>260557.52731999999</v>
      </c>
      <c r="H14" s="54">
        <f t="shared" si="1"/>
        <v>510040.55865000002</v>
      </c>
      <c r="I14" s="54">
        <v>395409.83264000004</v>
      </c>
      <c r="J14" s="54">
        <v>480188.87968000001</v>
      </c>
      <c r="K14" s="54">
        <f t="shared" si="2"/>
        <v>875598.71232000005</v>
      </c>
      <c r="L14" s="56">
        <f t="shared" si="3"/>
        <v>219631.35236000002</v>
      </c>
      <c r="M14" s="54">
        <f t="shared" si="3"/>
        <v>365558.15367000003</v>
      </c>
      <c r="N14" s="27">
        <f t="shared" si="0"/>
        <v>0.84292844892660856</v>
      </c>
      <c r="O14" s="27">
        <f t="shared" si="0"/>
        <v>0.71672369475395648</v>
      </c>
      <c r="P14" s="55"/>
    </row>
    <row r="15" spans="1:16">
      <c r="A15" s="7">
        <f t="shared" si="4"/>
        <v>10</v>
      </c>
      <c r="B15" s="10" t="s">
        <v>100</v>
      </c>
      <c r="C15" s="10" t="s">
        <v>28</v>
      </c>
      <c r="D15" s="36" t="s">
        <v>158</v>
      </c>
      <c r="E15" s="7" t="s">
        <v>256</v>
      </c>
      <c r="F15" s="54">
        <v>28274.919809999999</v>
      </c>
      <c r="G15" s="54">
        <v>29475.831310000001</v>
      </c>
      <c r="H15" s="54">
        <f t="shared" si="1"/>
        <v>57750.751120000001</v>
      </c>
      <c r="I15" s="54">
        <v>33687.571859999996</v>
      </c>
      <c r="J15" s="54">
        <v>40138.277560000002</v>
      </c>
      <c r="K15" s="54">
        <f t="shared" si="2"/>
        <v>73825.849419999999</v>
      </c>
      <c r="L15" s="56">
        <f t="shared" si="3"/>
        <v>10662.446250000001</v>
      </c>
      <c r="M15" s="54">
        <f t="shared" si="3"/>
        <v>16075.098299999998</v>
      </c>
      <c r="N15" s="27">
        <f t="shared" si="0"/>
        <v>0.36173521750284438</v>
      </c>
      <c r="O15" s="27">
        <f t="shared" si="0"/>
        <v>0.278353060146311</v>
      </c>
      <c r="P15" s="55"/>
    </row>
    <row r="16" spans="1:16">
      <c r="A16" s="7">
        <f t="shared" si="4"/>
        <v>11</v>
      </c>
      <c r="B16" s="10" t="s">
        <v>100</v>
      </c>
      <c r="C16" s="10" t="s">
        <v>28</v>
      </c>
      <c r="D16" s="36" t="s">
        <v>257</v>
      </c>
      <c r="E16" s="7" t="s">
        <v>258</v>
      </c>
      <c r="F16" s="54">
        <v>31396.123749999999</v>
      </c>
      <c r="G16" s="54">
        <v>32789.790659999999</v>
      </c>
      <c r="H16" s="54">
        <f t="shared" si="1"/>
        <v>64185.914409999998</v>
      </c>
      <c r="I16" s="54">
        <v>30468.953249999999</v>
      </c>
      <c r="J16" s="54">
        <v>31179.43031</v>
      </c>
      <c r="K16" s="54">
        <f t="shared" si="2"/>
        <v>61648.383560000002</v>
      </c>
      <c r="L16" s="56">
        <f t="shared" si="3"/>
        <v>-1610.360349999999</v>
      </c>
      <c r="M16" s="54">
        <f t="shared" si="3"/>
        <v>-2537.5308499999956</v>
      </c>
      <c r="N16" s="27">
        <f t="shared" si="0"/>
        <v>-4.9111638640757307E-2</v>
      </c>
      <c r="O16" s="27">
        <f t="shared" si="0"/>
        <v>-3.9534076492094887E-2</v>
      </c>
      <c r="P16" s="55"/>
    </row>
    <row r="17" spans="1:16">
      <c r="A17" s="7">
        <f t="shared" si="4"/>
        <v>12</v>
      </c>
      <c r="B17" s="10" t="s">
        <v>100</v>
      </c>
      <c r="C17" s="10" t="s">
        <v>28</v>
      </c>
      <c r="D17" s="36" t="s">
        <v>259</v>
      </c>
      <c r="E17" s="7" t="s">
        <v>260</v>
      </c>
      <c r="F17" s="54">
        <v>232654.33540000004</v>
      </c>
      <c r="G17" s="54">
        <v>242981.80935000003</v>
      </c>
      <c r="H17" s="54">
        <f t="shared" si="1"/>
        <v>475636.14475000009</v>
      </c>
      <c r="I17" s="54">
        <v>397122.65242000011</v>
      </c>
      <c r="J17" s="54">
        <v>357728.38883999997</v>
      </c>
      <c r="K17" s="54">
        <f t="shared" si="2"/>
        <v>754851.04126000009</v>
      </c>
      <c r="L17" s="56">
        <f t="shared" si="3"/>
        <v>114746.57948999995</v>
      </c>
      <c r="M17" s="54">
        <f t="shared" si="3"/>
        <v>279214.89650999999</v>
      </c>
      <c r="N17" s="27">
        <f t="shared" si="0"/>
        <v>0.47224349755629119</v>
      </c>
      <c r="O17" s="27">
        <f t="shared" si="0"/>
        <v>0.58703464737054123</v>
      </c>
      <c r="P17" s="55"/>
    </row>
    <row r="18" spans="1:16">
      <c r="A18" s="7">
        <f t="shared" si="4"/>
        <v>13</v>
      </c>
      <c r="B18" s="10" t="s">
        <v>100</v>
      </c>
      <c r="C18" s="10" t="s">
        <v>28</v>
      </c>
      <c r="D18" s="36" t="s">
        <v>261</v>
      </c>
      <c r="E18" s="7" t="s">
        <v>262</v>
      </c>
      <c r="F18" s="54">
        <v>66474.181289999993</v>
      </c>
      <c r="G18" s="54">
        <v>69424.955350000004</v>
      </c>
      <c r="H18" s="54">
        <f t="shared" si="1"/>
        <v>135899.13663999998</v>
      </c>
      <c r="I18" s="54">
        <v>86589.406960000008</v>
      </c>
      <c r="J18" s="54">
        <v>108148.12866999999</v>
      </c>
      <c r="K18" s="54">
        <f t="shared" si="2"/>
        <v>194737.53563</v>
      </c>
      <c r="L18" s="56">
        <f t="shared" si="3"/>
        <v>38723.173319999987</v>
      </c>
      <c r="M18" s="54">
        <f t="shared" si="3"/>
        <v>58838.398990000016</v>
      </c>
      <c r="N18" s="27">
        <f t="shared" si="0"/>
        <v>0.55777023009637394</v>
      </c>
      <c r="O18" s="27">
        <f t="shared" si="0"/>
        <v>0.43295638548362764</v>
      </c>
      <c r="P18" s="55"/>
    </row>
    <row r="19" spans="1:16">
      <c r="A19" s="7">
        <f t="shared" si="4"/>
        <v>14</v>
      </c>
      <c r="B19" s="10" t="s">
        <v>100</v>
      </c>
      <c r="C19" s="10" t="s">
        <v>28</v>
      </c>
      <c r="D19" s="36" t="s">
        <v>263</v>
      </c>
      <c r="E19" s="7" t="s">
        <v>264</v>
      </c>
      <c r="F19" s="54">
        <v>14135.32303</v>
      </c>
      <c r="G19" s="54">
        <v>14762.78685</v>
      </c>
      <c r="H19" s="54">
        <f t="shared" si="1"/>
        <v>28898.10988</v>
      </c>
      <c r="I19" s="54">
        <v>16064.18168</v>
      </c>
      <c r="J19" s="54">
        <v>16175.727500000001</v>
      </c>
      <c r="K19" s="54">
        <f t="shared" si="2"/>
        <v>32239.909180000002</v>
      </c>
      <c r="L19" s="56">
        <f t="shared" si="3"/>
        <v>1412.9406500000005</v>
      </c>
      <c r="M19" s="54">
        <f t="shared" si="3"/>
        <v>3341.7993000000024</v>
      </c>
      <c r="N19" s="27">
        <f t="shared" si="0"/>
        <v>9.5709615288525313E-2</v>
      </c>
      <c r="O19" s="27">
        <f t="shared" si="0"/>
        <v>0.11564075691721339</v>
      </c>
      <c r="P19" s="55"/>
    </row>
    <row r="20" spans="1:16">
      <c r="A20" s="7">
        <f t="shared" si="4"/>
        <v>15</v>
      </c>
      <c r="B20" s="10" t="s">
        <v>100</v>
      </c>
      <c r="C20" s="10" t="s">
        <v>28</v>
      </c>
      <c r="D20" s="36" t="s">
        <v>106</v>
      </c>
      <c r="E20" s="7" t="s">
        <v>107</v>
      </c>
      <c r="F20" s="54">
        <v>70173.5</v>
      </c>
      <c r="G20" s="54">
        <v>72989.78112</v>
      </c>
      <c r="H20" s="54">
        <f t="shared" si="1"/>
        <v>143163.28112</v>
      </c>
      <c r="I20" s="54">
        <v>105258.77456999999</v>
      </c>
      <c r="J20" s="54">
        <v>139198.30816000002</v>
      </c>
      <c r="K20" s="54">
        <f t="shared" si="2"/>
        <v>244457.08273000002</v>
      </c>
      <c r="L20" s="56">
        <f t="shared" si="3"/>
        <v>66208.527040000015</v>
      </c>
      <c r="M20" s="54">
        <f t="shared" si="3"/>
        <v>101293.80161000002</v>
      </c>
      <c r="N20" s="27">
        <f t="shared" si="0"/>
        <v>0.90709310295298518</v>
      </c>
      <c r="O20" s="27">
        <f t="shared" si="0"/>
        <v>0.70754037500087175</v>
      </c>
      <c r="P20" s="55"/>
    </row>
    <row r="21" spans="1:16">
      <c r="A21" s="7">
        <f t="shared" si="4"/>
        <v>16</v>
      </c>
      <c r="B21" s="10" t="s">
        <v>100</v>
      </c>
      <c r="C21" s="10" t="s">
        <v>28</v>
      </c>
      <c r="D21" s="36" t="s">
        <v>265</v>
      </c>
      <c r="E21" s="7" t="s">
        <v>266</v>
      </c>
      <c r="F21" s="54">
        <v>30456.74336</v>
      </c>
      <c r="G21" s="54">
        <v>31808.711380000001</v>
      </c>
      <c r="H21" s="54">
        <f t="shared" si="1"/>
        <v>62265.454740000001</v>
      </c>
      <c r="I21" s="54">
        <v>23890.441910000001</v>
      </c>
      <c r="J21" s="54">
        <v>17226.145919999999</v>
      </c>
      <c r="K21" s="54">
        <f t="shared" si="2"/>
        <v>41116.587830000004</v>
      </c>
      <c r="L21" s="56">
        <f t="shared" si="3"/>
        <v>-14582.565460000002</v>
      </c>
      <c r="M21" s="54">
        <f t="shared" si="3"/>
        <v>-21148.866909999997</v>
      </c>
      <c r="N21" s="27">
        <f t="shared" si="0"/>
        <v>-0.45844565300966306</v>
      </c>
      <c r="O21" s="27">
        <f t="shared" si="0"/>
        <v>-0.33965650774270723</v>
      </c>
      <c r="P21" s="55"/>
    </row>
    <row r="22" spans="1:16" ht="16.7" customHeight="1">
      <c r="A22" s="7">
        <f t="shared" si="4"/>
        <v>17</v>
      </c>
      <c r="B22" s="10" t="s">
        <v>100</v>
      </c>
      <c r="C22" s="10" t="s">
        <v>28</v>
      </c>
      <c r="D22" s="36" t="s">
        <v>267</v>
      </c>
      <c r="E22" s="7" t="s">
        <v>268</v>
      </c>
      <c r="F22" s="54">
        <v>0</v>
      </c>
      <c r="G22" s="54">
        <v>0</v>
      </c>
      <c r="H22" s="54">
        <f t="shared" si="1"/>
        <v>0</v>
      </c>
      <c r="I22" s="54">
        <v>0</v>
      </c>
      <c r="J22" s="54">
        <v>19284.861579999997</v>
      </c>
      <c r="K22" s="54">
        <f t="shared" si="2"/>
        <v>19284.861579999997</v>
      </c>
      <c r="L22" s="56">
        <f t="shared" si="3"/>
        <v>19284.861579999997</v>
      </c>
      <c r="M22" s="54">
        <f t="shared" si="3"/>
        <v>19284.861579999997</v>
      </c>
      <c r="N22" s="27">
        <f t="shared" si="0"/>
        <v>1</v>
      </c>
      <c r="O22" s="27">
        <f t="shared" si="0"/>
        <v>1</v>
      </c>
      <c r="P22" s="55"/>
    </row>
    <row r="23" spans="1:16">
      <c r="A23" s="7">
        <f t="shared" si="4"/>
        <v>18</v>
      </c>
      <c r="B23" s="10" t="s">
        <v>100</v>
      </c>
      <c r="C23" s="10" t="s">
        <v>28</v>
      </c>
      <c r="D23" s="36" t="s">
        <v>269</v>
      </c>
      <c r="E23" s="7" t="s">
        <v>270</v>
      </c>
      <c r="F23" s="54">
        <v>60582.398029999997</v>
      </c>
      <c r="G23" s="54">
        <v>63271.637139999999</v>
      </c>
      <c r="H23" s="54">
        <f t="shared" si="1"/>
        <v>123854.03516999999</v>
      </c>
      <c r="I23" s="54">
        <v>67282.597250000006</v>
      </c>
      <c r="J23" s="54">
        <v>100240.05886</v>
      </c>
      <c r="K23" s="54">
        <f t="shared" si="2"/>
        <v>167522.65611000001</v>
      </c>
      <c r="L23" s="56">
        <f t="shared" ref="L23:M32" si="5">J23-G23</f>
        <v>36968.421720000006</v>
      </c>
      <c r="M23" s="54">
        <f t="shared" si="5"/>
        <v>43668.620940000023</v>
      </c>
      <c r="N23" s="27">
        <f t="shared" si="0"/>
        <v>0.58428109957389995</v>
      </c>
      <c r="O23" s="27">
        <f t="shared" si="0"/>
        <v>0.35258133398771546</v>
      </c>
      <c r="P23" s="55"/>
    </row>
    <row r="24" spans="1:16" ht="26.1">
      <c r="A24" s="7">
        <f t="shared" si="4"/>
        <v>19</v>
      </c>
      <c r="B24" s="10" t="s">
        <v>100</v>
      </c>
      <c r="C24" s="10" t="s">
        <v>28</v>
      </c>
      <c r="D24" s="36" t="s">
        <v>271</v>
      </c>
      <c r="E24" s="7" t="s">
        <v>272</v>
      </c>
      <c r="F24" s="54">
        <v>100521.33408999999</v>
      </c>
      <c r="G24" s="54">
        <v>104983.45363000002</v>
      </c>
      <c r="H24" s="54">
        <f t="shared" si="1"/>
        <v>205504.78772000002</v>
      </c>
      <c r="I24" s="54">
        <v>57355.879939999999</v>
      </c>
      <c r="J24" s="54">
        <v>76122.209640000001</v>
      </c>
      <c r="K24" s="54">
        <f t="shared" si="2"/>
        <v>133478.08958</v>
      </c>
      <c r="L24" s="56">
        <f t="shared" si="5"/>
        <v>-28861.243990000017</v>
      </c>
      <c r="M24" s="54">
        <f t="shared" si="5"/>
        <v>-72026.698140000022</v>
      </c>
      <c r="N24" s="27">
        <f t="shared" si="0"/>
        <v>-0.27491231229368362</v>
      </c>
      <c r="O24" s="27">
        <f t="shared" si="0"/>
        <v>-0.35048671585275326</v>
      </c>
      <c r="P24" s="55"/>
    </row>
    <row r="25" spans="1:16">
      <c r="A25" s="7" t="s">
        <v>273</v>
      </c>
      <c r="B25" s="10" t="s">
        <v>100</v>
      </c>
      <c r="C25" s="10" t="s">
        <v>28</v>
      </c>
      <c r="D25" s="36" t="s">
        <v>274</v>
      </c>
      <c r="E25" s="7" t="s">
        <v>275</v>
      </c>
      <c r="F25" s="54">
        <v>30363.20751</v>
      </c>
      <c r="G25" s="54">
        <v>31711.023510000003</v>
      </c>
      <c r="H25" s="54">
        <f t="shared" si="1"/>
        <v>62074.231020000007</v>
      </c>
      <c r="I25" s="54">
        <v>23773.61996</v>
      </c>
      <c r="J25" s="54">
        <v>42337.032769999998</v>
      </c>
      <c r="K25" s="54">
        <f t="shared" si="2"/>
        <v>66110.652730000002</v>
      </c>
      <c r="L25" s="56">
        <f t="shared" si="5"/>
        <v>10626.009259999995</v>
      </c>
      <c r="M25" s="54">
        <f t="shared" si="5"/>
        <v>4036.4217099999951</v>
      </c>
      <c r="N25" s="27">
        <f t="shared" si="0"/>
        <v>0.33508881404124674</v>
      </c>
      <c r="O25" s="27">
        <f t="shared" si="0"/>
        <v>6.5025722327506238E-2</v>
      </c>
      <c r="P25" s="55"/>
    </row>
    <row r="26" spans="1:16" ht="14.45" customHeight="1">
      <c r="A26" s="7" t="s">
        <v>276</v>
      </c>
      <c r="B26" s="10" t="s">
        <v>100</v>
      </c>
      <c r="C26" s="10" t="s">
        <v>28</v>
      </c>
      <c r="D26" s="36" t="s">
        <v>267</v>
      </c>
      <c r="E26" s="7" t="s">
        <v>277</v>
      </c>
      <c r="F26" s="54">
        <v>57936.553970947862</v>
      </c>
      <c r="G26" s="54">
        <v>60508.344975033484</v>
      </c>
      <c r="H26" s="54">
        <f>F26+G26</f>
        <v>118444.89894598135</v>
      </c>
      <c r="I26" s="54">
        <v>38291.96271</v>
      </c>
      <c r="J26" s="54">
        <v>27186.813560000002</v>
      </c>
      <c r="K26" s="54">
        <f>I26+J26</f>
        <v>65478.776270000002</v>
      </c>
      <c r="L26" s="56">
        <f>J26-G26</f>
        <v>-33321.531415033482</v>
      </c>
      <c r="M26" s="54">
        <f>K26-H26</f>
        <v>-52966.122675981343</v>
      </c>
      <c r="N26" s="27">
        <f t="shared" si="0"/>
        <v>-0.55069315527936469</v>
      </c>
      <c r="O26" s="27">
        <f t="shared" si="0"/>
        <v>-0.44717943235476415</v>
      </c>
      <c r="P26" s="55"/>
    </row>
    <row r="27" spans="1:16" ht="26.1">
      <c r="A27" s="7">
        <f>A24+3</f>
        <v>22</v>
      </c>
      <c r="B27" s="10" t="s">
        <v>100</v>
      </c>
      <c r="C27" s="10" t="s">
        <v>28</v>
      </c>
      <c r="D27" s="36" t="s">
        <v>278</v>
      </c>
      <c r="E27" s="7" t="s">
        <v>279</v>
      </c>
      <c r="F27" s="54">
        <v>22156.958129999999</v>
      </c>
      <c r="G27" s="54">
        <v>23140.500550000001</v>
      </c>
      <c r="H27" s="54">
        <f t="shared" si="1"/>
        <v>45297.458679999996</v>
      </c>
      <c r="I27" s="54">
        <v>24821.526470000001</v>
      </c>
      <c r="J27" s="54">
        <v>7598.5799100000004</v>
      </c>
      <c r="K27" s="54">
        <f t="shared" si="2"/>
        <v>32420.106380000001</v>
      </c>
      <c r="L27" s="56">
        <f t="shared" si="5"/>
        <v>-15541.92064</v>
      </c>
      <c r="M27" s="54">
        <f t="shared" si="5"/>
        <v>-12877.352299999995</v>
      </c>
      <c r="N27" s="27">
        <f t="shared" si="0"/>
        <v>-0.67163286318800053</v>
      </c>
      <c r="O27" s="27">
        <f t="shared" si="0"/>
        <v>-0.28428421097463641</v>
      </c>
      <c r="P27" s="55"/>
    </row>
    <row r="28" spans="1:16" ht="26.1">
      <c r="A28" s="7">
        <f>A27+1</f>
        <v>23</v>
      </c>
      <c r="B28" s="10" t="s">
        <v>100</v>
      </c>
      <c r="C28" s="10" t="s">
        <v>28</v>
      </c>
      <c r="D28" s="36" t="s">
        <v>280</v>
      </c>
      <c r="E28" s="7" t="s">
        <v>281</v>
      </c>
      <c r="F28" s="54">
        <v>126794.30386000001</v>
      </c>
      <c r="G28" s="54">
        <v>132422.67465</v>
      </c>
      <c r="H28" s="54">
        <f t="shared" si="1"/>
        <v>259216.97851000002</v>
      </c>
      <c r="I28" s="54">
        <v>31270.176760000002</v>
      </c>
      <c r="J28" s="54">
        <v>41736.958029999994</v>
      </c>
      <c r="K28" s="54">
        <f t="shared" si="2"/>
        <v>73007.134789999996</v>
      </c>
      <c r="L28" s="56">
        <f t="shared" si="5"/>
        <v>-90685.716620000007</v>
      </c>
      <c r="M28" s="54">
        <f t="shared" si="5"/>
        <v>-186209.84372</v>
      </c>
      <c r="N28" s="27">
        <f t="shared" si="0"/>
        <v>-0.68482015530714102</v>
      </c>
      <c r="O28" s="27">
        <f t="shared" si="0"/>
        <v>-0.71835512006331192</v>
      </c>
      <c r="P28" s="57"/>
    </row>
    <row r="29" spans="1:16">
      <c r="A29" s="7">
        <f t="shared" ref="A29:A33" si="6">A28+1</f>
        <v>24</v>
      </c>
      <c r="B29" s="10" t="s">
        <v>100</v>
      </c>
      <c r="C29" s="10" t="s">
        <v>28</v>
      </c>
      <c r="D29" s="36" t="s">
        <v>282</v>
      </c>
      <c r="E29" s="7" t="s">
        <v>283</v>
      </c>
      <c r="F29" s="54">
        <v>8586.6854199999998</v>
      </c>
      <c r="G29" s="54">
        <v>8967.8464700000004</v>
      </c>
      <c r="H29" s="54">
        <f t="shared" si="1"/>
        <v>17554.531889999998</v>
      </c>
      <c r="I29" s="54">
        <v>3410.14993</v>
      </c>
      <c r="J29" s="54">
        <v>7883.6689699999997</v>
      </c>
      <c r="K29" s="54">
        <f t="shared" si="2"/>
        <v>11293.8189</v>
      </c>
      <c r="L29" s="54">
        <f t="shared" si="5"/>
        <v>-1084.1775000000007</v>
      </c>
      <c r="M29" s="54">
        <f t="shared" si="5"/>
        <v>-6260.7129899999982</v>
      </c>
      <c r="N29" s="27">
        <f t="shared" si="0"/>
        <v>-0.12089608175462004</v>
      </c>
      <c r="O29" s="27">
        <f t="shared" si="0"/>
        <v>-0.35664368775144811</v>
      </c>
      <c r="P29" s="55"/>
    </row>
    <row r="30" spans="1:16" ht="16.350000000000001" customHeight="1">
      <c r="A30" s="7">
        <f t="shared" si="6"/>
        <v>25</v>
      </c>
      <c r="B30" s="10" t="s">
        <v>100</v>
      </c>
      <c r="C30" s="10" t="s">
        <v>28</v>
      </c>
      <c r="D30" s="36" t="s">
        <v>284</v>
      </c>
      <c r="E30" s="7" t="s">
        <v>285</v>
      </c>
      <c r="F30" s="54">
        <v>85866.847970000003</v>
      </c>
      <c r="G30" s="54">
        <v>89678.458150000006</v>
      </c>
      <c r="H30" s="54">
        <f t="shared" si="1"/>
        <v>175545.30612000002</v>
      </c>
      <c r="I30" s="54">
        <v>172615.21356</v>
      </c>
      <c r="J30" s="54">
        <v>184247.22584999999</v>
      </c>
      <c r="K30" s="54">
        <f t="shared" si="2"/>
        <v>356862.43940999999</v>
      </c>
      <c r="L30" s="54">
        <f t="shared" si="5"/>
        <v>94568.767699999982</v>
      </c>
      <c r="M30" s="54">
        <f t="shared" si="5"/>
        <v>181317.13328999997</v>
      </c>
      <c r="N30" s="27">
        <f t="shared" si="0"/>
        <v>1.0545315971180085</v>
      </c>
      <c r="O30" s="27">
        <f t="shared" si="0"/>
        <v>1.0328794161323482</v>
      </c>
      <c r="P30" s="55"/>
    </row>
    <row r="31" spans="1:16" ht="26.1">
      <c r="A31" s="7">
        <f t="shared" si="6"/>
        <v>26</v>
      </c>
      <c r="B31" s="10" t="s">
        <v>100</v>
      </c>
      <c r="C31" s="10" t="s">
        <v>28</v>
      </c>
      <c r="D31" s="36" t="s">
        <v>286</v>
      </c>
      <c r="E31" s="7" t="s">
        <v>287</v>
      </c>
      <c r="F31" s="54">
        <v>118519.20817</v>
      </c>
      <c r="G31" s="54">
        <v>123759.91803999999</v>
      </c>
      <c r="H31" s="54">
        <f t="shared" si="1"/>
        <v>242279.12620999999</v>
      </c>
      <c r="I31" s="54">
        <v>124367.67045000001</v>
      </c>
      <c r="J31" s="54">
        <v>118609.95874</v>
      </c>
      <c r="K31" s="54">
        <f t="shared" si="2"/>
        <v>242977.62919000001</v>
      </c>
      <c r="L31" s="54">
        <f t="shared" si="5"/>
        <v>-5149.9592999999877</v>
      </c>
      <c r="M31" s="54">
        <f t="shared" si="5"/>
        <v>698.50298000001931</v>
      </c>
      <c r="N31" s="27">
        <f t="shared" si="0"/>
        <v>-4.1612497661282291E-2</v>
      </c>
      <c r="O31" s="27">
        <f t="shared" si="0"/>
        <v>2.8830505992273503E-3</v>
      </c>
      <c r="P31" s="55"/>
    </row>
    <row r="32" spans="1:16">
      <c r="A32" s="7">
        <f t="shared" si="6"/>
        <v>27</v>
      </c>
      <c r="B32" s="10" t="s">
        <v>100</v>
      </c>
      <c r="C32" s="10" t="s">
        <v>28</v>
      </c>
      <c r="D32" s="36" t="s">
        <v>222</v>
      </c>
      <c r="E32" s="7" t="s">
        <v>288</v>
      </c>
      <c r="F32" s="54">
        <v>66359.716350000002</v>
      </c>
      <c r="G32" s="54">
        <v>69305.409329999995</v>
      </c>
      <c r="H32" s="54">
        <f t="shared" si="1"/>
        <v>135665.12568</v>
      </c>
      <c r="I32" s="54">
        <v>49287.467700000001</v>
      </c>
      <c r="J32" s="54">
        <v>192225.3094</v>
      </c>
      <c r="K32" s="54">
        <f t="shared" si="2"/>
        <v>241512.77710000001</v>
      </c>
      <c r="L32" s="56">
        <f t="shared" si="5"/>
        <v>122919.90007</v>
      </c>
      <c r="M32" s="54">
        <f t="shared" si="5"/>
        <v>105847.65142000001</v>
      </c>
      <c r="N32" s="27">
        <f t="shared" si="0"/>
        <v>1.7735974905611311</v>
      </c>
      <c r="O32" s="27">
        <f t="shared" si="0"/>
        <v>0.7802126809631833</v>
      </c>
      <c r="P32" s="55"/>
    </row>
    <row r="33" spans="1:15">
      <c r="A33" s="145">
        <f t="shared" si="6"/>
        <v>28</v>
      </c>
      <c r="B33" s="48" t="s">
        <v>100</v>
      </c>
      <c r="C33" s="29" t="s">
        <v>28</v>
      </c>
      <c r="D33" s="30" t="s">
        <v>98</v>
      </c>
      <c r="E33" s="145"/>
      <c r="F33" s="58">
        <f t="shared" ref="F33:M33" si="7">SUM(F6:F32)</f>
        <v>3549753.9652909483</v>
      </c>
      <c r="G33" s="58">
        <f t="shared" si="7"/>
        <v>3916505.5018350333</v>
      </c>
      <c r="H33" s="58">
        <f t="shared" si="7"/>
        <v>7466259.467125983</v>
      </c>
      <c r="I33" s="58">
        <f t="shared" si="7"/>
        <v>4655230.9158800002</v>
      </c>
      <c r="J33" s="58">
        <f t="shared" si="7"/>
        <v>5270932.8873899989</v>
      </c>
      <c r="K33" s="58">
        <f t="shared" si="7"/>
        <v>9926163.8032699972</v>
      </c>
      <c r="L33" s="58">
        <f t="shared" si="7"/>
        <v>1354427.3855549667</v>
      </c>
      <c r="M33" s="58">
        <f t="shared" si="7"/>
        <v>2459904.336144018</v>
      </c>
      <c r="N33" s="32">
        <f t="shared" si="0"/>
        <v>0.34582547756421234</v>
      </c>
      <c r="O33" s="32">
        <f t="shared" si="0"/>
        <v>0.32946944142177192</v>
      </c>
    </row>
    <row r="34" spans="1:15">
      <c r="A34" s="59" t="s">
        <v>289</v>
      </c>
      <c r="B34" s="60"/>
      <c r="C34" s="61"/>
      <c r="D34" s="62"/>
      <c r="E34" s="5"/>
      <c r="F34" s="63"/>
      <c r="G34" s="63"/>
      <c r="H34" s="63"/>
      <c r="I34" s="63"/>
      <c r="J34" s="63"/>
      <c r="K34" s="63"/>
      <c r="L34" s="33"/>
      <c r="M34" s="63"/>
      <c r="N34" s="64"/>
      <c r="O34" s="64"/>
    </row>
    <row r="35" spans="1:15">
      <c r="A35" s="65" t="s">
        <v>290</v>
      </c>
      <c r="B35" s="60"/>
      <c r="C35" s="61"/>
      <c r="D35" s="62"/>
      <c r="E35" s="5"/>
      <c r="F35" s="63"/>
      <c r="G35" s="63"/>
      <c r="H35" s="63"/>
      <c r="I35" s="63"/>
      <c r="J35" s="63"/>
      <c r="K35" s="63"/>
      <c r="L35" s="63"/>
      <c r="M35" s="63"/>
      <c r="N35" s="64"/>
      <c r="O35" s="64"/>
    </row>
    <row r="36" spans="1:15">
      <c r="A36" s="65" t="s">
        <v>291</v>
      </c>
      <c r="B36" s="60"/>
      <c r="C36" s="61"/>
      <c r="D36" s="62"/>
      <c r="E36" s="5"/>
      <c r="F36" s="63"/>
      <c r="G36" s="63"/>
      <c r="H36" s="63"/>
      <c r="I36" s="63"/>
      <c r="J36" s="63"/>
      <c r="K36" s="63"/>
      <c r="L36" s="63"/>
      <c r="M36" s="63"/>
      <c r="N36" s="64"/>
      <c r="O36" s="64"/>
    </row>
    <row r="37" spans="1:15">
      <c r="L37" s="66"/>
    </row>
    <row r="114" spans="23:39">
      <c r="X114" s="34"/>
    </row>
    <row r="115" spans="23:39">
      <c r="X115" s="34"/>
    </row>
    <row r="116" spans="23:39">
      <c r="W116" s="34"/>
      <c r="X116" s="34"/>
    </row>
    <row r="117" spans="23:39">
      <c r="W117" s="34"/>
      <c r="X117" s="34"/>
    </row>
    <row r="118" spans="23:39">
      <c r="AM118" s="34"/>
    </row>
  </sheetData>
  <mergeCells count="14">
    <mergeCell ref="L4:L5"/>
    <mergeCell ref="M4:M5"/>
    <mergeCell ref="N4:N5"/>
    <mergeCell ref="O4:O5"/>
    <mergeCell ref="A1:O1"/>
    <mergeCell ref="A4:A5"/>
    <mergeCell ref="B4:B5"/>
    <mergeCell ref="C4:C5"/>
    <mergeCell ref="D4:D5"/>
    <mergeCell ref="E4:E5"/>
    <mergeCell ref="F4:G4"/>
    <mergeCell ref="H4:H5"/>
    <mergeCell ref="I4:J4"/>
    <mergeCell ref="K4:K5"/>
  </mergeCells>
  <pageMargins left="0.42499999999999999" right="0.7" top="0.5083333333333333" bottom="0.75" header="0.3" footer="0.3"/>
  <pageSetup scale="40" orientation="portrait" horizontalDpi="1200" verticalDpi="1200" r:id="rId1"/>
  <headerFooter>
    <oddHeader>&amp;L&amp;"Arial,Regular"&amp;10RSARDiscovery2024_DR_ED_006-Q002Atch01</oddHeader>
  </headerFooter>
  <colBreaks count="1" manualBreakCount="1">
    <brk id="1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EB83-0A63-4E1B-957B-51649E13C154}">
  <dimension ref="A1:O20"/>
  <sheetViews>
    <sheetView showGridLines="0" view="pageLayout" zoomScaleNormal="70" workbookViewId="0">
      <selection activeCell="D6" sqref="D6:D7"/>
    </sheetView>
  </sheetViews>
  <sheetFormatPr defaultRowHeight="14.45"/>
  <cols>
    <col min="1" max="1" width="7.140625" customWidth="1"/>
    <col min="2" max="2" width="13.85546875" customWidth="1"/>
    <col min="3" max="3" width="30.5703125" customWidth="1"/>
    <col min="4" max="4" width="36" style="20" customWidth="1"/>
    <col min="5" max="5" width="8.140625" bestFit="1" customWidth="1"/>
    <col min="6" max="6" width="15.140625" customWidth="1"/>
    <col min="7" max="7" width="12.42578125" customWidth="1"/>
    <col min="8" max="8" width="12.85546875" customWidth="1"/>
    <col min="9" max="9" width="11.42578125" customWidth="1"/>
    <col min="11" max="11" width="9.85546875" customWidth="1"/>
    <col min="12" max="12" width="10.85546875" customWidth="1"/>
    <col min="13" max="13" width="11.42578125" customWidth="1"/>
    <col min="15" max="15" width="11.140625" customWidth="1"/>
  </cols>
  <sheetData>
    <row r="1" spans="1:15">
      <c r="A1" s="17"/>
      <c r="C1" s="20"/>
      <c r="E1" s="20"/>
      <c r="F1" s="20"/>
      <c r="G1" s="20"/>
      <c r="H1" s="20"/>
    </row>
    <row r="2" spans="1:15">
      <c r="A2" s="17"/>
    </row>
    <row r="3" spans="1:15" ht="68.849999999999994" customHeight="1">
      <c r="A3" s="155" t="s">
        <v>292</v>
      </c>
      <c r="B3" s="155"/>
      <c r="C3" s="155"/>
      <c r="D3" s="155"/>
      <c r="E3" s="155"/>
      <c r="F3" s="155"/>
      <c r="G3" s="155"/>
      <c r="H3" s="155"/>
      <c r="I3" s="155"/>
      <c r="J3" s="155"/>
      <c r="K3" s="155"/>
      <c r="L3" s="155"/>
      <c r="M3" s="155"/>
      <c r="N3" s="155"/>
      <c r="O3" s="155"/>
    </row>
    <row r="4" spans="1:15">
      <c r="F4" s="21"/>
    </row>
    <row r="5" spans="1:15" ht="14.85" customHeight="1">
      <c r="A5" s="35"/>
      <c r="B5" s="7" t="s">
        <v>1</v>
      </c>
      <c r="C5" s="7" t="s">
        <v>40</v>
      </c>
      <c r="D5" s="22" t="s">
        <v>41</v>
      </c>
      <c r="E5" s="7" t="s">
        <v>42</v>
      </c>
      <c r="F5" s="7" t="s">
        <v>5</v>
      </c>
      <c r="G5" s="7" t="s">
        <v>6</v>
      </c>
      <c r="H5" s="7" t="s">
        <v>7</v>
      </c>
      <c r="I5" s="7" t="s">
        <v>8</v>
      </c>
      <c r="J5" s="7" t="s">
        <v>9</v>
      </c>
      <c r="K5" s="7" t="s">
        <v>46</v>
      </c>
      <c r="L5" s="7" t="s">
        <v>293</v>
      </c>
      <c r="M5" s="7" t="s">
        <v>294</v>
      </c>
      <c r="N5" s="7" t="s">
        <v>295</v>
      </c>
      <c r="O5" s="7" t="s">
        <v>296</v>
      </c>
    </row>
    <row r="6" spans="1:15" ht="14.85" customHeight="1">
      <c r="A6" s="67"/>
      <c r="B6" s="169" t="s">
        <v>48</v>
      </c>
      <c r="C6" s="169" t="s">
        <v>21</v>
      </c>
      <c r="D6" s="169" t="s">
        <v>49</v>
      </c>
      <c r="E6" s="169" t="s">
        <v>50</v>
      </c>
      <c r="F6" s="156" t="s">
        <v>12</v>
      </c>
      <c r="G6" s="157"/>
      <c r="H6" s="169" t="s">
        <v>297</v>
      </c>
      <c r="I6" s="156" t="s">
        <v>14</v>
      </c>
      <c r="J6" s="157"/>
      <c r="K6" s="169" t="s">
        <v>298</v>
      </c>
      <c r="L6" s="169" t="s">
        <v>299</v>
      </c>
      <c r="M6" s="158" t="s">
        <v>300</v>
      </c>
      <c r="N6" s="169" t="s">
        <v>301</v>
      </c>
      <c r="O6" s="169" t="s">
        <v>302</v>
      </c>
    </row>
    <row r="7" spans="1:15" ht="65.099999999999994" customHeight="1">
      <c r="A7" s="150" t="s">
        <v>47</v>
      </c>
      <c r="B7" s="170"/>
      <c r="C7" s="170"/>
      <c r="D7" s="170"/>
      <c r="E7" s="170"/>
      <c r="F7" s="148" t="s">
        <v>22</v>
      </c>
      <c r="G7" s="148" t="s">
        <v>23</v>
      </c>
      <c r="H7" s="170"/>
      <c r="I7" s="148" t="s">
        <v>24</v>
      </c>
      <c r="J7" s="148" t="s">
        <v>25</v>
      </c>
      <c r="K7" s="170"/>
      <c r="L7" s="170"/>
      <c r="M7" s="160"/>
      <c r="N7" s="170"/>
      <c r="O7" s="170"/>
    </row>
    <row r="8" spans="1:15">
      <c r="A8" s="68">
        <v>1</v>
      </c>
      <c r="B8" s="69" t="s">
        <v>55</v>
      </c>
      <c r="C8" s="70" t="s">
        <v>303</v>
      </c>
      <c r="D8" s="71" t="s">
        <v>56</v>
      </c>
      <c r="E8" s="68" t="s">
        <v>57</v>
      </c>
      <c r="F8" s="72">
        <v>816.34960999999998</v>
      </c>
      <c r="G8" s="72">
        <v>827.28067999999996</v>
      </c>
      <c r="H8" s="72">
        <f>F8+G8</f>
        <v>1643.6302900000001</v>
      </c>
      <c r="I8" s="72">
        <v>281.08067999999997</v>
      </c>
      <c r="J8" s="72">
        <v>761.94081000000006</v>
      </c>
      <c r="K8" s="11">
        <f>I8+J8</f>
        <v>1043.0214900000001</v>
      </c>
      <c r="L8" s="11">
        <f>J8-G8</f>
        <v>-65.339869999999905</v>
      </c>
      <c r="M8" s="11">
        <f>K8-H8</f>
        <v>-600.60879999999997</v>
      </c>
      <c r="N8" s="12">
        <f>IF(G8=0,"100.0%",(J8-G8)/G8)</f>
        <v>-7.8981501175634738E-2</v>
      </c>
      <c r="O8" s="12">
        <f>IF(H8=0,"100.0%",(K8-H8)/H8)</f>
        <v>-0.36541599631873417</v>
      </c>
    </row>
    <row r="9" spans="1:15">
      <c r="A9" s="68">
        <v>2</v>
      </c>
      <c r="B9" s="69" t="s">
        <v>55</v>
      </c>
      <c r="C9" s="70" t="s">
        <v>303</v>
      </c>
      <c r="D9" s="73" t="s">
        <v>304</v>
      </c>
      <c r="E9" s="68" t="s">
        <v>305</v>
      </c>
      <c r="F9" s="72">
        <v>30346.875019999999</v>
      </c>
      <c r="G9" s="72">
        <v>31384.440989999999</v>
      </c>
      <c r="H9" s="72">
        <f t="shared" ref="H9:H12" si="0">F9+G9</f>
        <v>61731.316009999995</v>
      </c>
      <c r="I9" s="72">
        <v>31594.10613</v>
      </c>
      <c r="J9" s="72">
        <v>31087.235000000001</v>
      </c>
      <c r="K9" s="11">
        <f t="shared" ref="K9:K13" si="1">I9+J9</f>
        <v>62681.341130000001</v>
      </c>
      <c r="L9" s="11">
        <f>J9-G9</f>
        <v>-297.20598999999856</v>
      </c>
      <c r="M9" s="11">
        <f t="shared" ref="M9:M13" si="2">K9-H9</f>
        <v>950.0251200000057</v>
      </c>
      <c r="N9" s="12">
        <f t="shared" ref="N9:O13" si="3">IF(G9=0,"100.0%",(J9-G9)/G9)</f>
        <v>-9.4698513220196311E-3</v>
      </c>
      <c r="O9" s="12">
        <f t="shared" si="3"/>
        <v>1.5389678714221951E-2</v>
      </c>
    </row>
    <row r="10" spans="1:15">
      <c r="A10" s="68">
        <v>3</v>
      </c>
      <c r="B10" s="69" t="s">
        <v>55</v>
      </c>
      <c r="C10" s="70" t="s">
        <v>303</v>
      </c>
      <c r="D10" s="73" t="s">
        <v>306</v>
      </c>
      <c r="E10" s="68" t="s">
        <v>307</v>
      </c>
      <c r="F10" s="72">
        <v>2456.3777300000002</v>
      </c>
      <c r="G10" s="72">
        <v>2538.1222499999999</v>
      </c>
      <c r="H10" s="72">
        <f t="shared" si="0"/>
        <v>4994.4999800000005</v>
      </c>
      <c r="I10" s="72">
        <v>2481.5938900000001</v>
      </c>
      <c r="J10" s="72">
        <v>2550.9231799999998</v>
      </c>
      <c r="K10" s="11">
        <f t="shared" si="1"/>
        <v>5032.5170699999999</v>
      </c>
      <c r="L10" s="11">
        <f t="shared" ref="L10:L13" si="4">J10-G10</f>
        <v>12.80092999999988</v>
      </c>
      <c r="M10" s="11">
        <f t="shared" si="2"/>
        <v>38.017089999999371</v>
      </c>
      <c r="N10" s="12">
        <f t="shared" si="3"/>
        <v>5.0434647109688594E-3</v>
      </c>
      <c r="O10" s="12">
        <f t="shared" si="3"/>
        <v>7.6117910005476398E-3</v>
      </c>
    </row>
    <row r="11" spans="1:15">
      <c r="A11" s="68">
        <v>4</v>
      </c>
      <c r="B11" s="69" t="s">
        <v>55</v>
      </c>
      <c r="C11" s="70" t="s">
        <v>303</v>
      </c>
      <c r="D11" s="73" t="s">
        <v>200</v>
      </c>
      <c r="E11" s="68" t="s">
        <v>201</v>
      </c>
      <c r="F11" s="72">
        <v>10533.690559999999</v>
      </c>
      <c r="G11" s="72">
        <v>10778.86923</v>
      </c>
      <c r="H11" s="72">
        <f t="shared" si="0"/>
        <v>21312.559789999999</v>
      </c>
      <c r="I11" s="72">
        <v>13693.3</v>
      </c>
      <c r="J11" s="72">
        <v>12564.041300000001</v>
      </c>
      <c r="K11" s="11">
        <f t="shared" si="1"/>
        <v>26257.3413</v>
      </c>
      <c r="L11" s="11">
        <f t="shared" si="4"/>
        <v>1785.1720700000005</v>
      </c>
      <c r="M11" s="11">
        <f t="shared" si="2"/>
        <v>4944.7815100000007</v>
      </c>
      <c r="N11" s="12">
        <f t="shared" si="3"/>
        <v>0.1656177500541029</v>
      </c>
      <c r="O11" s="12">
        <f t="shared" si="3"/>
        <v>0.23201255779327487</v>
      </c>
    </row>
    <row r="12" spans="1:15">
      <c r="A12" s="68">
        <v>5</v>
      </c>
      <c r="B12" s="69" t="s">
        <v>55</v>
      </c>
      <c r="C12" s="70" t="s">
        <v>303</v>
      </c>
      <c r="D12" s="73" t="s">
        <v>90</v>
      </c>
      <c r="E12" s="68" t="s">
        <v>91</v>
      </c>
      <c r="F12" s="72">
        <v>1538.6792600000001</v>
      </c>
      <c r="G12" s="72">
        <v>1561.27971</v>
      </c>
      <c r="H12" s="72">
        <f t="shared" si="0"/>
        <v>3099.9589700000001</v>
      </c>
      <c r="I12" s="72">
        <v>282.27919000000003</v>
      </c>
      <c r="J12" s="72">
        <v>312.15307999999999</v>
      </c>
      <c r="K12" s="11">
        <f t="shared" si="1"/>
        <v>594.43227000000002</v>
      </c>
      <c r="L12" s="11">
        <f t="shared" si="4"/>
        <v>-1249.12663</v>
      </c>
      <c r="M12" s="11">
        <f t="shared" si="2"/>
        <v>-2505.5267000000003</v>
      </c>
      <c r="N12" s="12">
        <f t="shared" si="3"/>
        <v>-0.80006588313377869</v>
      </c>
      <c r="O12" s="12">
        <f t="shared" si="3"/>
        <v>-0.80824511687004685</v>
      </c>
    </row>
    <row r="13" spans="1:15" s="40" customFormat="1" ht="17.25" customHeight="1">
      <c r="A13" s="74">
        <v>6</v>
      </c>
      <c r="B13" s="75" t="s">
        <v>55</v>
      </c>
      <c r="C13" s="76" t="s">
        <v>303</v>
      </c>
      <c r="D13" s="77" t="s">
        <v>98</v>
      </c>
      <c r="E13" s="74"/>
      <c r="F13" s="78">
        <f>SUM(F8:F12)</f>
        <v>45691.972180000004</v>
      </c>
      <c r="G13" s="78">
        <f>SUM(G8:G12)</f>
        <v>47089.992859999998</v>
      </c>
      <c r="H13" s="78">
        <f>SUM(H8:H12)</f>
        <v>92781.96504000001</v>
      </c>
      <c r="I13" s="78">
        <f>SUM(I8:I12)</f>
        <v>48332.359890000007</v>
      </c>
      <c r="J13" s="78">
        <f>SUM(J8:J12)</f>
        <v>47276.293369999992</v>
      </c>
      <c r="K13" s="11">
        <f t="shared" si="1"/>
        <v>95608.653259999992</v>
      </c>
      <c r="L13" s="11">
        <f t="shared" si="4"/>
        <v>186.30050999999366</v>
      </c>
      <c r="M13" s="11">
        <f t="shared" si="2"/>
        <v>2826.6882199999818</v>
      </c>
      <c r="N13" s="12">
        <f t="shared" si="3"/>
        <v>3.9562654119288327E-3</v>
      </c>
      <c r="O13" s="12">
        <f t="shared" si="3"/>
        <v>3.0465923186487207E-2</v>
      </c>
    </row>
    <row r="14" spans="1:15" ht="15.75" customHeight="1">
      <c r="A14" s="79"/>
      <c r="B14" s="79"/>
      <c r="C14" s="79"/>
      <c r="D14" s="79"/>
      <c r="E14" s="79"/>
      <c r="F14" s="79"/>
      <c r="G14" s="79"/>
      <c r="H14" s="79"/>
      <c r="I14" s="79"/>
    </row>
    <row r="15" spans="1:15">
      <c r="G15" s="80" t="s">
        <v>308</v>
      </c>
      <c r="J15" s="80" t="s">
        <v>308</v>
      </c>
      <c r="K15" s="80"/>
      <c r="L15" s="80"/>
      <c r="M15" s="80"/>
      <c r="N15" s="80"/>
    </row>
    <row r="16" spans="1:15" ht="26.85" customHeight="1">
      <c r="B16" t="s">
        <v>308</v>
      </c>
      <c r="K16" s="80"/>
      <c r="L16" s="80"/>
      <c r="M16" s="80"/>
      <c r="N16" s="81"/>
    </row>
    <row r="17" spans="3:15">
      <c r="C17" t="s">
        <v>308</v>
      </c>
      <c r="L17" s="80"/>
    </row>
    <row r="18" spans="3:15">
      <c r="L18" s="80"/>
      <c r="O18" s="82"/>
    </row>
    <row r="19" spans="3:15">
      <c r="L19" s="80"/>
    </row>
    <row r="20" spans="3:15">
      <c r="L20" s="80"/>
    </row>
  </sheetData>
  <mergeCells count="13">
    <mergeCell ref="M6:M7"/>
    <mergeCell ref="N6:N7"/>
    <mergeCell ref="O6:O7"/>
    <mergeCell ref="A3:O3"/>
    <mergeCell ref="B6:B7"/>
    <mergeCell ref="C6:C7"/>
    <mergeCell ref="D6:D7"/>
    <mergeCell ref="E6:E7"/>
    <mergeCell ref="F6:G6"/>
    <mergeCell ref="H6:H7"/>
    <mergeCell ref="I6:J6"/>
    <mergeCell ref="K6:K7"/>
    <mergeCell ref="L6:L7"/>
  </mergeCells>
  <pageMargins left="0.2" right="0.2" top="0.25" bottom="0.25" header="0.05" footer="0.05"/>
  <pageSetup paperSize="5" scale="50" orientation="landscape" r:id="rId1"/>
  <headerFooter>
    <oddHeader>&amp;L&amp;"Arial,Regular"&amp;10RSARDiscovery2024_DR_ED_006-Q002Atch01</oddHeader>
    <oddFooter xml:space="preserve">&amp;C_x000D_&amp;1#&amp;"Calibri"&amp;12&amp;K000000 Confidential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4DA85C20AF134C868B8CB1E97A6450" ma:contentTypeVersion="5" ma:contentTypeDescription="Create a new document." ma:contentTypeScope="" ma:versionID="71cee3d621cef8dfc9a9e53dafdd89e7">
  <xsd:schema xmlns:xsd="http://www.w3.org/2001/XMLSchema" xmlns:xs="http://www.w3.org/2001/XMLSchema" xmlns:p="http://schemas.microsoft.com/office/2006/metadata/properties" xmlns:ns2="94101f45-30ab-407f-a6c4-c0f9059f6020" targetNamespace="http://schemas.microsoft.com/office/2006/metadata/properties" ma:root="true" ma:fieldsID="0152b70fbfbe4423eb826f909625fd8c" ns2:_="">
    <xsd:import namespace="94101f45-30ab-407f-a6c4-c0f9059f60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101f45-30ab-407f-a6c4-c0f9059f60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F411AA-FC97-46D3-95B4-D6400833EDC3}"/>
</file>

<file path=customXml/itemProps2.xml><?xml version="1.0" encoding="utf-8"?>
<ds:datastoreItem xmlns:ds="http://schemas.openxmlformats.org/officeDocument/2006/customXml" ds:itemID="{4B83CEBD-2489-4C7C-B476-A823B1E04ECD}"/>
</file>

<file path=customXml/itemProps3.xml><?xml version="1.0" encoding="utf-8"?>
<ds:datastoreItem xmlns:ds="http://schemas.openxmlformats.org/officeDocument/2006/customXml" ds:itemID="{5A241689-28E6-47B0-B870-9865BD22D58C}"/>
</file>

<file path=docMetadata/LabelInfo.xml><?xml version="1.0" encoding="utf-8"?>
<clbl:labelList xmlns:clbl="http://schemas.microsoft.com/office/2020/mipLabelMetadata">
  <clbl:label id="{d3837e6c-d705-437e-b3ab-e6d8024f5cad}"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Jinturkar, Sejal</cp:lastModifiedBy>
  <cp:revision/>
  <dcterms:created xsi:type="dcterms:W3CDTF">2025-12-18T04:32:32Z</dcterms:created>
  <dcterms:modified xsi:type="dcterms:W3CDTF">2025-12-18T17:16:48Z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0x010100B94DA85C20AF134C868B8CB1E97A6450</vt:lpwstr>
  </property>
  <property fmtid="{D5CDD505-2E9C-101B-9397-08002B2CF9AE}" pid="4" name="pgeRecordCategory">
    <vt:lpwstr/>
  </property>
</Properties>
</file>