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B3FCD058-4C45-4D76-894E-9092AE998AC5}" xr6:coauthVersionLast="47" xr6:coauthVersionMax="47" xr10:uidLastSave="{00000000-0000-0000-0000-000000000000}"/>
  <bookViews>
    <workbookView xWindow="-120" yWindow="-120" windowWidth="20730" windowHeight="11160" tabRatio="852" activeTab="6" xr2:uid="{00000000-000D-0000-FFFF-FFFF00000000}"/>
  </bookViews>
  <sheets>
    <sheet name="Pipeline Leaks" sheetId="1" r:id="rId1"/>
    <sheet name="Unknown Leaks" sheetId="12" r:id="rId2"/>
    <sheet name="Pipeline Leaks Summary" sheetId="3" r:id="rId3"/>
    <sheet name="All Damages" sheetId="4" r:id="rId4"/>
    <sheet name="Blowdowns" sheetId="5" r:id="rId5"/>
    <sheet name="Component Vented Emissions" sheetId="6" r:id="rId6"/>
    <sheet name="Component Fugitive Leaks" sheetId="9" r:id="rId7"/>
    <sheet name="Column Header &amp; Description" sheetId="10" r:id="rId8"/>
  </sheets>
  <externalReferences>
    <externalReference r:id="rId9"/>
  </externalReferences>
  <definedNames>
    <definedName name="Alpha_N">'[1]SE Emission Factors'!$B$23</definedName>
    <definedName name="EF_NSE">'[1]SE Emission Factors'!$B$19</definedName>
  </definedNames>
  <calcPr calcId="191029"/>
  <customWorkbookViews>
    <customWorkbookView name="Andrew Mrowka1 - Personal View" guid="{716CCAD8-0CAC-42C1-A495-4B426EDBA128}" mergeInterval="0" personalView="1" maximized="1" windowWidth="1916" windowHeight="7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3" l="1"/>
  <c r="I36" i="3"/>
  <c r="H36" i="3"/>
  <c r="F36" i="3"/>
  <c r="E36" i="3"/>
  <c r="D36" i="3"/>
  <c r="C36" i="3"/>
  <c r="B36" i="3"/>
  <c r="K35" i="3"/>
  <c r="G35" i="3"/>
  <c r="K34" i="3"/>
  <c r="G34" i="3"/>
  <c r="K33" i="3"/>
  <c r="G33" i="3"/>
  <c r="K32" i="3"/>
  <c r="G32" i="3"/>
  <c r="K31" i="3"/>
  <c r="G31" i="3"/>
  <c r="K30" i="3"/>
  <c r="G30" i="3"/>
  <c r="K36" i="3" l="1"/>
  <c r="G36" i="3"/>
  <c r="F87" i="12"/>
  <c r="G86" i="12"/>
  <c r="G85" i="12"/>
  <c r="E87" i="12"/>
  <c r="G84" i="12"/>
  <c r="G83" i="12"/>
  <c r="G82" i="12"/>
  <c r="G81" i="12"/>
  <c r="D87" i="12"/>
  <c r="C87" i="12"/>
  <c r="G87" i="12" l="1"/>
  <c r="J29" i="12" l="1"/>
  <c r="K29" i="12" s="1"/>
  <c r="L29" i="12" s="1"/>
  <c r="F63" i="12" s="1"/>
  <c r="G63" i="12" s="1"/>
  <c r="J18" i="12"/>
  <c r="K18" i="12" s="1"/>
  <c r="L18" i="12" s="1"/>
  <c r="F52" i="12" s="1"/>
  <c r="G52" i="12" s="1"/>
  <c r="J22" i="12"/>
  <c r="K22" i="12" s="1"/>
  <c r="L22" i="12" s="1"/>
  <c r="F56" i="12" s="1"/>
  <c r="G56" i="12" s="1"/>
  <c r="J12" i="12"/>
  <c r="K12" i="12" s="1"/>
  <c r="L12" i="12" s="1"/>
  <c r="F46" i="12" s="1"/>
  <c r="G46" i="12" s="1"/>
  <c r="J13" i="12" l="1"/>
  <c r="K13" i="12" s="1"/>
  <c r="L13" i="12" s="1"/>
  <c r="F47" i="12" s="1"/>
  <c r="G47" i="12" s="1"/>
  <c r="J14" i="12"/>
  <c r="K14" i="12" s="1"/>
  <c r="L14" i="12" s="1"/>
  <c r="F48" i="12" s="1"/>
  <c r="G48" i="12" s="1"/>
  <c r="J15" i="12"/>
  <c r="K15" i="12" s="1"/>
  <c r="L15" i="12" s="1"/>
  <c r="F49" i="12" s="1"/>
  <c r="G49" i="12" s="1"/>
  <c r="J16" i="12"/>
  <c r="K16" i="12" s="1"/>
  <c r="L16" i="12" s="1"/>
  <c r="F50" i="12" s="1"/>
  <c r="G50" i="12" s="1"/>
  <c r="J17" i="12"/>
  <c r="K17" i="12" s="1"/>
  <c r="L17" i="12" s="1"/>
  <c r="F51" i="12" s="1"/>
  <c r="G51" i="12" s="1"/>
  <c r="J19" i="12"/>
  <c r="K19" i="12" s="1"/>
  <c r="L19" i="12" s="1"/>
  <c r="F53" i="12" s="1"/>
  <c r="G53" i="12" s="1"/>
  <c r="J20" i="12"/>
  <c r="K20" i="12" s="1"/>
  <c r="L20" i="12" s="1"/>
  <c r="F54" i="12" s="1"/>
  <c r="G54" i="12" s="1"/>
  <c r="J21" i="12"/>
  <c r="K21" i="12" s="1"/>
  <c r="L21" i="12" s="1"/>
  <c r="F55" i="12" s="1"/>
  <c r="G55" i="12" s="1"/>
  <c r="J23" i="12"/>
  <c r="K23" i="12" s="1"/>
  <c r="L23" i="12" s="1"/>
  <c r="F57" i="12" s="1"/>
  <c r="G57" i="12" s="1"/>
  <c r="J24" i="12"/>
  <c r="K24" i="12" s="1"/>
  <c r="L24" i="12" s="1"/>
  <c r="F58" i="12" s="1"/>
  <c r="G58" i="12" s="1"/>
  <c r="J25" i="12"/>
  <c r="K25" i="12" s="1"/>
  <c r="L25" i="12" s="1"/>
  <c r="F59" i="12" s="1"/>
  <c r="G59" i="12" s="1"/>
  <c r="J26" i="12"/>
  <c r="K26" i="12" s="1"/>
  <c r="L26" i="12" s="1"/>
  <c r="F60" i="12" s="1"/>
  <c r="G60" i="12" s="1"/>
  <c r="J27" i="12"/>
  <c r="K27" i="12" s="1"/>
  <c r="L27" i="12" s="1"/>
  <c r="F61" i="12" s="1"/>
  <c r="G61" i="12" s="1"/>
  <c r="J28" i="12"/>
  <c r="K28" i="12" s="1"/>
  <c r="L28" i="12" s="1"/>
  <c r="F62" i="12" s="1"/>
  <c r="G62" i="12" s="1"/>
  <c r="J30" i="12"/>
  <c r="K30" i="12" s="1"/>
  <c r="L30" i="12" s="1"/>
  <c r="F64" i="12" s="1"/>
  <c r="G64" i="12" s="1"/>
  <c r="J31" i="12"/>
  <c r="K31" i="12" s="1"/>
  <c r="L31" i="12" s="1"/>
  <c r="F65" i="12" s="1"/>
  <c r="G65" i="12" s="1"/>
  <c r="J32" i="12"/>
  <c r="K32" i="12" s="1"/>
  <c r="L32" i="12" s="1"/>
  <c r="F66" i="12" s="1"/>
  <c r="G66" i="12" s="1"/>
  <c r="J33" i="12"/>
  <c r="K33" i="12" s="1"/>
  <c r="L33" i="12" s="1"/>
  <c r="F67" i="12" s="1"/>
  <c r="G67" i="12" s="1"/>
  <c r="J34" i="12"/>
  <c r="K34" i="12" s="1"/>
  <c r="L34" i="12" s="1"/>
  <c r="F68" i="12" s="1"/>
  <c r="G68" i="12" s="1"/>
  <c r="J35" i="12"/>
  <c r="K35" i="12" s="1"/>
  <c r="L35" i="12" s="1"/>
  <c r="F69" i="12" s="1"/>
  <c r="G69" i="12" s="1"/>
  <c r="J11" i="12"/>
  <c r="K11" i="12" s="1"/>
  <c r="L11" i="12" s="1"/>
  <c r="E70" i="12"/>
  <c r="D70" i="12"/>
  <c r="C70" i="12"/>
  <c r="O36" i="12"/>
  <c r="G36" i="12"/>
  <c r="F36" i="12"/>
  <c r="D36" i="12"/>
  <c r="C36" i="12"/>
  <c r="B36" i="12"/>
  <c r="K11" i="3"/>
  <c r="K10" i="3"/>
  <c r="K9" i="3"/>
  <c r="T28" i="1"/>
  <c r="T23" i="1"/>
  <c r="I24" i="9"/>
  <c r="O23" i="4"/>
  <c r="G24" i="5"/>
  <c r="F24" i="6"/>
  <c r="K17" i="3"/>
  <c r="J17" i="3"/>
  <c r="I17" i="3"/>
  <c r="H17" i="3"/>
  <c r="F17" i="3"/>
  <c r="E17" i="3"/>
  <c r="D17" i="3"/>
  <c r="C17" i="3"/>
  <c r="B17" i="3"/>
  <c r="T18" i="1"/>
  <c r="C27" i="3"/>
  <c r="C37" i="3" s="1"/>
  <c r="C38" i="3" s="1"/>
  <c r="D27" i="3"/>
  <c r="D37" i="3" s="1"/>
  <c r="D38" i="3" s="1"/>
  <c r="E27" i="3"/>
  <c r="E37" i="3" s="1"/>
  <c r="F27" i="3"/>
  <c r="F37" i="3" s="1"/>
  <c r="F38" i="3" s="1"/>
  <c r="G27" i="3"/>
  <c r="G37" i="3" s="1"/>
  <c r="G38" i="3" s="1"/>
  <c r="H27" i="3"/>
  <c r="H37" i="3" s="1"/>
  <c r="H38" i="3" s="1"/>
  <c r="I27" i="3"/>
  <c r="I37" i="3" s="1"/>
  <c r="I38" i="3" s="1"/>
  <c r="J27" i="3"/>
  <c r="J37" i="3" s="1"/>
  <c r="J38" i="3" s="1"/>
  <c r="K27" i="3"/>
  <c r="K37" i="3" s="1"/>
  <c r="K38" i="3" s="1"/>
  <c r="B27" i="3"/>
  <c r="B37" i="3" s="1"/>
  <c r="B38" i="3" s="1"/>
  <c r="J12" i="3"/>
  <c r="J18" i="3" s="1"/>
  <c r="I12" i="3"/>
  <c r="H12" i="3"/>
  <c r="H18" i="3" s="1"/>
  <c r="F12" i="3"/>
  <c r="E12" i="3"/>
  <c r="D12" i="3"/>
  <c r="D18" i="3" s="1"/>
  <c r="C12" i="3"/>
  <c r="C18" i="3" s="1"/>
  <c r="B12" i="3"/>
  <c r="G11" i="3"/>
  <c r="G10" i="3"/>
  <c r="G9" i="3"/>
  <c r="I18" i="3" l="1"/>
  <c r="B18" i="3"/>
  <c r="T30" i="1"/>
  <c r="E18" i="3"/>
  <c r="K12" i="3"/>
  <c r="K18" i="3" s="1"/>
  <c r="G12" i="3"/>
  <c r="F18" i="3"/>
  <c r="G14" i="3"/>
  <c r="L36" i="12"/>
  <c r="F45" i="12"/>
  <c r="G15" i="3" l="1"/>
  <c r="F70" i="12"/>
  <c r="G45" i="12"/>
  <c r="G70" i="12" s="1"/>
  <c r="G16" i="3" l="1"/>
  <c r="G17"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Magee, Charles H.</author>
    <author>Charkowicz, Ed</author>
  </authors>
  <commentList>
    <comment ref="B13" authorId="0" shapeId="0" xr:uid="{00000000-0006-0000-0000-000001000000}">
      <text>
        <r>
          <rPr>
            <sz val="9"/>
            <color indexed="81"/>
            <rFont val="Tahoma"/>
            <family val="2"/>
          </rPr>
          <t>GIS, zip code, or equivalent</t>
        </r>
      </text>
    </comment>
    <comment ref="C13" authorId="0" shapeId="0" xr:uid="{00000000-0006-0000-0000-000002000000}">
      <text>
        <r>
          <rPr>
            <sz val="9"/>
            <color indexed="81"/>
            <rFont val="Tahoma"/>
            <family val="2"/>
          </rPr>
          <t>MA = distribution main, above ground
MB = distribution main, below ground
DA = distribution service, above ground
DB = distribution service, below ground</t>
        </r>
      </text>
    </comment>
    <comment ref="D13" authorId="0" shapeId="0" xr:uid="{00000000-0006-0000-0000-000003000000}">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 ref="G13" authorId="0" shapeId="0" xr:uid="{00000000-0006-0000-0000-000004000000}">
      <text>
        <r>
          <rPr>
            <sz val="9"/>
            <color indexed="81"/>
            <rFont val="Tahoma"/>
            <family val="2"/>
          </rPr>
          <t>MOP = maximum operating pressure over the past year</t>
        </r>
      </text>
    </comment>
    <comment ref="H13" authorId="0" shapeId="0" xr:uid="{00000000-0006-0000-0000-000005000000}">
      <text>
        <r>
          <rPr>
            <sz val="9"/>
            <color indexed="81"/>
            <rFont val="Tahoma"/>
            <family val="2"/>
          </rPr>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r>
      </text>
    </comment>
    <comment ref="I13" authorId="1" shapeId="0" xr:uid="{00000000-0006-0000-0000-000006000000}">
      <text>
        <r>
          <rPr>
            <sz val="9"/>
            <color indexed="81"/>
            <rFont val="Tahoma"/>
            <family val="2"/>
          </rPr>
          <t>U: Upgraded Leak such as a grade 2 or 3 leak that was surveyed again and changed designation to grade 1 or 2. 
D: downgraded leak, such as a grade 1 or 2 leak that was surveyed again and changed designation to grade 2 or 3.</t>
        </r>
      </text>
    </comment>
    <comment ref="J13" authorId="2" shapeId="0" xr:uid="{00000000-0006-0000-0000-000007000000}">
      <text>
        <r>
          <rPr>
            <sz val="9"/>
            <color indexed="81"/>
            <rFont val="Tahoma"/>
            <family val="2"/>
          </rPr>
          <t>A = Above Ground
B = below ground</t>
        </r>
      </text>
    </comment>
    <comment ref="K13" authorId="3" shapeId="0" xr:uid="{00000000-0006-0000-0000-000008000000}">
      <text>
        <r>
          <rPr>
            <sz val="9"/>
            <color indexed="81"/>
            <rFont val="Tahoma"/>
            <family val="2"/>
          </rPr>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r>
      </text>
    </comment>
    <comment ref="N13" authorId="3" shapeId="0" xr:uid="{00000000-0006-0000-0000-000009000000}">
      <text>
        <r>
          <rPr>
            <sz val="9"/>
            <color indexed="81"/>
            <rFont val="Tahoma"/>
            <family val="2"/>
          </rPr>
          <t xml:space="preserve">Date that the pipeline repair stopped the leak.  Any associated blowdowns resulting from the repair should be included in the blowdowns tab.
</t>
        </r>
      </text>
    </comment>
    <comment ref="O13" authorId="0" shapeId="0" xr:uid="{00000000-0006-0000-0000-00000A000000}">
      <text>
        <r>
          <rPr>
            <sz val="9"/>
            <color indexed="81"/>
            <rFont val="Tahoma"/>
            <family val="2"/>
          </rPr>
          <t>If leak is open, specify the scheduled date of repair;
Otherwise type "M," signifying that the leak is being monitored with no scheduled date of repair;
Then, provide the reason for not scheduling a repair in Column P.</t>
        </r>
      </text>
    </comment>
    <comment ref="P13" authorId="0" shapeId="0" xr:uid="{00000000-0006-0000-0000-00000B000000}">
      <text>
        <r>
          <rPr>
            <sz val="9"/>
            <color indexed="81"/>
            <rFont val="Tahoma"/>
            <family val="2"/>
          </rPr>
          <t>If Repair Date is blank, and Scheduled Repair Date (Column O) = "M," provide the reason for not scheduling a repair.</t>
        </r>
      </text>
    </comment>
    <comment ref="Q13" authorId="0" shapeId="0" xr:uid="{00000000-0006-0000-0000-00000C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thru repair date or December 31st of subject year, whichever is earlier.</t>
        </r>
      </text>
    </comment>
    <comment ref="R13" authorId="1" shapeId="0" xr:uid="{00000000-0006-0000-0000-00000D000000}">
      <text>
        <r>
          <rPr>
            <sz val="9"/>
            <color indexed="81"/>
            <rFont val="Tahoma"/>
            <family val="2"/>
          </rPr>
          <t xml:space="preserve">Use only Repair-Discovery +1. Do not use January 1st for time to repair.
For regraded leaks, use Repair Date - Regrade Date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Newton, Ed</author>
    <author>Charkowicz, Ed</author>
    <author>Author</author>
  </authors>
  <commentList>
    <comment ref="L10" authorId="0" shapeId="0" xr:uid="{00000000-0006-0000-0100-000001000000}">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43" authorId="1" shapeId="0" xr:uid="{FBB397AD-2D52-493C-A90A-BC3EAB3D4A17}">
      <text>
        <r>
          <rPr>
            <b/>
            <sz val="9"/>
            <color indexed="81"/>
            <rFont val="Tahoma"/>
            <family val="2"/>
          </rPr>
          <t>Charkowicz, Ed:</t>
        </r>
        <r>
          <rPr>
            <sz val="9"/>
            <color indexed="81"/>
            <rFont val="Tahoma"/>
            <family val="2"/>
          </rPr>
          <t xml:space="preserve">
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t>
        </r>
      </text>
    </comment>
    <comment ref="E43" authorId="1" shapeId="0" xr:uid="{00000000-0006-0000-0100-000002000000}">
      <text>
        <r>
          <rPr>
            <sz val="9"/>
            <color indexed="81"/>
            <rFont val="Tahoma"/>
            <family val="2"/>
          </rPr>
          <t>O&amp;M Sources Include:
O&amp;M Activities
Customer Odor Reports
Third Party Reports
and other.</t>
        </r>
      </text>
    </comment>
    <comment ref="F43" authorId="1" shapeId="0" xr:uid="{00000000-0006-0000-0100-000003000000}">
      <text>
        <r>
          <rPr>
            <sz val="9"/>
            <color indexed="81"/>
            <rFont val="Tahoma"/>
            <family val="2"/>
          </rPr>
          <t>Calculation based on the input from column J above.</t>
        </r>
      </text>
    </comment>
    <comment ref="A74" authorId="1" shapeId="0" xr:uid="{D6C89313-92EA-4C59-B24F-6E5006C42B00}">
      <text>
        <r>
          <rPr>
            <b/>
            <sz val="9"/>
            <color indexed="81"/>
            <rFont val="Tahoma"/>
            <family val="2"/>
          </rPr>
          <t>Charkowicz, Ed:</t>
        </r>
        <r>
          <rPr>
            <sz val="9"/>
            <color indexed="81"/>
            <rFont val="Tahoma"/>
            <family val="2"/>
          </rPr>
          <t xml:space="preserve">
The Utility should determine the best method for breaking down the emissions into these categories.  The methodology should be clear and traceable by staff.</t>
        </r>
      </text>
    </comment>
    <comment ref="E75" authorId="2" shapeId="0" xr:uid="{A8D19EF0-575B-4F0F-9495-A80712EEEDD1}">
      <text>
        <r>
          <rPr>
            <sz val="9"/>
            <color indexed="81"/>
            <rFont val="Tahoma"/>
            <family val="2"/>
          </rPr>
          <t>O&amp;M Sources Include:
O&amp;M Activities
Customer Odor Reports
Third Party Reports
and other.</t>
        </r>
      </text>
    </comment>
    <comment ref="F75" authorId="2" shapeId="0" xr:uid="{AA3B3D59-81E4-494D-A369-02726A79881F}">
      <text>
        <r>
          <rPr>
            <sz val="9"/>
            <color indexed="81"/>
            <rFont val="Tahoma"/>
            <family val="2"/>
          </rPr>
          <t>Calculation based on the input from column J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8" authorId="0" shapeId="0" xr:uid="{00000000-0006-0000-0200-000001000000}">
      <text>
        <r>
          <rPr>
            <sz val="9"/>
            <color indexed="81"/>
            <rFont val="Tahoma"/>
            <family val="2"/>
          </rPr>
          <t xml:space="preserve">Based on a leak start date prior to the first day of the year of interest.
</t>
        </r>
      </text>
    </comment>
    <comment ref="C8" authorId="0" shapeId="0" xr:uid="{00000000-0006-0000-0200-000002000000}">
      <text>
        <r>
          <rPr>
            <sz val="9"/>
            <color indexed="81"/>
            <rFont val="Tahoma"/>
            <family val="2"/>
          </rPr>
          <t>The total number of leaks by grade or category discovered in the year of interest.
If a leak is downgraded to not leaking, do not count it.</t>
        </r>
      </text>
    </comment>
    <comment ref="E8" authorId="1" shapeId="0" xr:uid="{00000000-0006-0000-0200-000003000000}">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8" authorId="0" shapeId="0" xr:uid="{00000000-0006-0000-0200-000004000000}">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8" authorId="0" shapeId="0" xr:uid="{00000000-0006-0000-0200-000005000000}">
      <text>
        <r>
          <rPr>
            <sz val="9"/>
            <color indexed="81"/>
            <rFont val="Tahoma"/>
            <family val="2"/>
          </rPr>
          <t>This count is only of the actual leaks detected in the operator's system that have not been repaired as of 12/31 of the year of interest.</t>
        </r>
      </text>
    </comment>
    <comment ref="H8" authorId="0" shapeId="0" xr:uid="{00000000-0006-0000-0200-000006000000}">
      <text>
        <r>
          <rPr>
            <sz val="9"/>
            <color indexed="81"/>
            <rFont val="Tahoma"/>
            <family val="2"/>
          </rPr>
          <t>Based on a leak start date prior to the first day of the year of interest.
This includes leaks discovered through O&amp;M and survey activities.</t>
        </r>
      </text>
    </comment>
    <comment ref="I8" authorId="0" shapeId="0" xr:uid="{00000000-0006-0000-0200-000007000000}">
      <text>
        <r>
          <rPr>
            <sz val="9"/>
            <color indexed="81"/>
            <rFont val="Tahoma"/>
            <family val="2"/>
          </rPr>
          <t xml:space="preserve">The total number of leaks by grade or category discovered in the year of interest.
This includes leaks discovered through O&amp;M and survey activities.
</t>
        </r>
      </text>
    </comment>
    <comment ref="J8" authorId="0" shapeId="0" xr:uid="{00000000-0006-0000-0200-000008000000}">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s>
  <commentList>
    <comment ref="B10" authorId="0" shapeId="0" xr:uid="{00000000-0006-0000-0300-000001000000}">
      <text>
        <r>
          <rPr>
            <sz val="9"/>
            <color indexed="81"/>
            <rFont val="Tahoma"/>
            <family val="2"/>
          </rPr>
          <t>GIS, zip code, or equivalent</t>
        </r>
      </text>
    </comment>
    <comment ref="C10" authorId="0" shapeId="0" xr:uid="{00000000-0006-0000-0300-000002000000}">
      <text>
        <r>
          <rPr>
            <sz val="9"/>
            <color indexed="81"/>
            <rFont val="Tahoma"/>
            <family val="2"/>
          </rPr>
          <t>E = excavation damage
N = natural force damage
O = other outside force damage</t>
        </r>
      </text>
    </comment>
    <comment ref="D10" authorId="0" shapeId="0" xr:uid="{00000000-0006-0000-0300-000003000000}">
      <text>
        <r>
          <rPr>
            <sz val="9"/>
            <color indexed="81"/>
            <rFont val="Tahoma"/>
            <family val="2"/>
          </rPr>
          <t>MA = distriibution main, above ground
MB = distriibution main, below ground
DA = distribution service, above ground
DB = distribution service, below ground</t>
        </r>
      </text>
    </comment>
    <comment ref="E10" authorId="0" shapeId="0" xr:uid="{00000000-0006-0000-0300-000004000000}">
      <text>
        <r>
          <rPr>
            <sz val="9"/>
            <color indexed="81"/>
            <rFont val="Tahoma"/>
            <family val="2"/>
          </rPr>
          <t xml:space="preserve">C = copper
CI = cast iron
P = plastics (Acetal, ABS, PE, PVC, etc.) 
PB = cathodically protected steel, bare
PC = cathodically protected steel, coated
UB = unprotected steel, bare
UC = unptotected steel, coated
</t>
        </r>
      </text>
    </comment>
    <comment ref="H10" authorId="0" shapeId="0" xr:uid="{00000000-0006-0000-0300-000005000000}">
      <text>
        <r>
          <rPr>
            <sz val="9"/>
            <color indexed="81"/>
            <rFont val="Tahoma"/>
            <family val="2"/>
          </rPr>
          <t>MOP = maximum operating pressure over the past year</t>
        </r>
      </text>
    </comment>
    <comment ref="I10" authorId="0" shapeId="0" xr:uid="{00000000-0006-0000-0300-000006000000}">
      <text>
        <r>
          <rPr>
            <sz val="9"/>
            <color indexed="81"/>
            <rFont val="Tahoma"/>
            <family val="2"/>
          </rPr>
          <t>1 = grade 1
2 = grade 2
2+ = grade 2+
3 = grade 3
N = Non-Graded</t>
        </r>
      </text>
    </comment>
    <comment ref="J10" authorId="1" shapeId="0" xr:uid="{00000000-0006-0000-0300-000007000000}">
      <text>
        <r>
          <rPr>
            <sz val="9"/>
            <color indexed="81"/>
            <rFont val="Tahoma"/>
            <family val="2"/>
          </rPr>
          <t>AH = above ground, hazardous
AN = above ground, non-hazardous
B = below ground</t>
        </r>
      </text>
    </comment>
    <comment ref="M10" authorId="0" shapeId="0" xr:uid="{00000000-0006-0000-03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0" authorId="0" shapeId="0" xr:uid="{00000000-0006-0000-0400-000001000000}">
      <text>
        <r>
          <rPr>
            <sz val="9"/>
            <color indexed="81"/>
            <rFont val="Tahoma"/>
            <family val="2"/>
          </rPr>
          <t>GIS, zip code, or equivalent</t>
        </r>
      </text>
    </comment>
    <comment ref="C10" authorId="1" shapeId="0" xr:uid="{00000000-0006-0000-0400-000002000000}">
      <text>
        <r>
          <rPr>
            <sz val="8"/>
            <color indexed="81"/>
            <rFont val="Tahoma"/>
            <family val="2"/>
          </rPr>
          <t xml:space="preserve">If counting a series of small blowdowns associated with services such as MSA replacement, or Service pipe of small diameter or section length then enter total and the formula in the explanation column.
</t>
        </r>
      </text>
    </comment>
    <comment ref="F10" authorId="0" shapeId="0" xr:uid="{00000000-0006-0000-0400-000003000000}">
      <text>
        <r>
          <rPr>
            <sz val="9"/>
            <color indexed="81"/>
            <rFont val="Tahoma"/>
            <family val="2"/>
          </rPr>
          <t>MOP = maximum operating pressure over the past year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500-000001000000}">
      <text>
        <r>
          <rPr>
            <sz val="9"/>
            <color indexed="81"/>
            <rFont val="Tahoma"/>
            <family val="2"/>
          </rPr>
          <t>P = pneumatic device
H = hydraulic valve operator
T = turbine valve operator
PR = pressure relief valve
O = other devices</t>
        </r>
      </text>
    </comment>
    <comment ref="C11" authorId="0" shapeId="0" xr:uid="{00000000-0006-0000-0500-000002000000}">
      <text>
        <r>
          <rPr>
            <sz val="9"/>
            <color indexed="81"/>
            <rFont val="Tahoma"/>
            <family val="2"/>
          </rPr>
          <t>L = low bleed
I = intermittent bleed
H = high bleed
NA =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600-000001000000}">
      <text>
        <r>
          <rPr>
            <sz val="9"/>
            <color indexed="81"/>
            <rFont val="Tahoma"/>
            <family val="2"/>
          </rPr>
          <t>P = pneumatic device
H = hydraulic valve operator
T = turbine valve operator
PR = pressure relief valve
O = other devices</t>
        </r>
      </text>
    </comment>
    <comment ref="C11" authorId="0" shapeId="0" xr:uid="{00000000-0006-0000-0600-000002000000}">
      <text>
        <r>
          <rPr>
            <sz val="9"/>
            <color indexed="81"/>
            <rFont val="Tahoma"/>
            <family val="2"/>
          </rPr>
          <t>L = low bleed
I = intermittent bleed
H = high bleed
NA = not applicable</t>
        </r>
      </text>
    </comment>
    <comment ref="E11" authorId="1" shapeId="0" xr:uid="{00000000-0006-0000-0600-000003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F11" authorId="1" shapeId="0" xr:uid="{00000000-0006-0000-0600-000004000000}">
      <text>
        <r>
          <rPr>
            <sz val="9"/>
            <color indexed="81"/>
            <rFont val="Tahoma"/>
            <family val="2"/>
          </rPr>
          <t>Date that the component repair stopped the leak.  Any associated blowdowns as a result of the repair should be included in the blowdowns tab.</t>
        </r>
      </text>
    </comment>
    <comment ref="G11" authorId="0" shapeId="0" xr:uid="{00000000-0006-0000-0600-000005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<sst xmlns="http://schemas.openxmlformats.org/spreadsheetml/2006/main" count="433" uniqueCount="193">
  <si>
    <t>ID</t>
  </si>
  <si>
    <t>Manufacturer</t>
  </si>
  <si>
    <t>Bleed Rate</t>
  </si>
  <si>
    <t>Geographic 
Location</t>
  </si>
  <si>
    <t>Pipe 
Material</t>
  </si>
  <si>
    <t>Pressure
(psi)</t>
  </si>
  <si>
    <t>Number
of
Days Leaking</t>
  </si>
  <si>
    <t>Emission Factor
(Mscf/Day)</t>
  </si>
  <si>
    <t>Annual Emissions
(Mscf)</t>
  </si>
  <si>
    <t>Leak
 Grade</t>
  </si>
  <si>
    <t>Number
of
Blowdown Events</t>
  </si>
  <si>
    <t>Reason
for
Not Scheduling a Repair</t>
  </si>
  <si>
    <t>Damage
Type</t>
  </si>
  <si>
    <t>Pipe Age
(months)</t>
  </si>
  <si>
    <t>Device
Type</t>
  </si>
  <si>
    <t>Emission Factor
(Mscf/day)</t>
  </si>
  <si>
    <t>Distribution Main &amp; Service Pipeline Leaks:</t>
  </si>
  <si>
    <t>Above Ground or Below Ground</t>
  </si>
  <si>
    <t>Explanatory Notes / Comments</t>
  </si>
  <si>
    <t>Pipe Size
(nominal)</t>
  </si>
  <si>
    <t>Distribution Main &amp; Service Pipeline Damage (3rd party dig-ins, natural disasters, etc.):</t>
  </si>
  <si>
    <t>Discovery Date
(MM/DD/YY)</t>
  </si>
  <si>
    <t>Scheduled 
Repair Date
(MM/DD/YY)</t>
  </si>
  <si>
    <t>Repair Date
(MM/DD/YY)</t>
  </si>
  <si>
    <t>Emission Factor or Engineering Estimate
(Mscf/Day)</t>
  </si>
  <si>
    <t>Total Number of Devices</t>
  </si>
  <si>
    <t>Facility/Material</t>
  </si>
  <si>
    <t># of Unknown Leaks</t>
  </si>
  <si>
    <t>Main/Plastic</t>
  </si>
  <si>
    <t>Service/Plastic</t>
  </si>
  <si>
    <t>Total</t>
  </si>
  <si>
    <t>N/A</t>
  </si>
  <si>
    <t>Leakage Category</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</si>
  <si>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</si>
  <si>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</si>
  <si>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</si>
  <si>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</si>
  <si>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</si>
  <si>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Count of Remaining Leaks at final day of the Year of Interest 
(12/31/xx)</t>
  </si>
  <si>
    <t xml:space="preserve">Grade 1 </t>
  </si>
  <si>
    <t>Grade 2</t>
  </si>
  <si>
    <t>Grade 3</t>
  </si>
  <si>
    <t>Graded Leak Total</t>
  </si>
  <si>
    <t>Above Ground Hazardous</t>
  </si>
  <si>
    <t>Above Ground Non-Hazardous</t>
  </si>
  <si>
    <t>Above Ground Non-Hazardous Minor</t>
  </si>
  <si>
    <t>AG Total</t>
  </si>
  <si>
    <t>Total of All Leaks</t>
  </si>
  <si>
    <t>Notes:</t>
  </si>
  <si>
    <t>After completing the tab on "Pipeline Leaks" and "Unsurveyed Pipeline Leaks," fill in the table for "Pipeline Leak Summary."</t>
  </si>
  <si>
    <t>Summary of Data by Pipeline Facility/Material and Results for Annual System Leak Rate and Resulting Number of Unknown Leaks for Each Pipeline Facility/Material</t>
  </si>
  <si>
    <t>Main/Unprotected Steel</t>
  </si>
  <si>
    <t>Main/Protected Steel</t>
  </si>
  <si>
    <t>Service/Unprotected Steel</t>
  </si>
  <si>
    <t>Service/Protected Steel</t>
  </si>
  <si>
    <t>Total System Miles per material type</t>
  </si>
  <si>
    <t>Service/Copper</t>
  </si>
  <si>
    <t>Pipe
Classification</t>
  </si>
  <si>
    <t>If all the mains and services are not surveyed annually, use the tab "Unsurveyed Pipeline Leaks" to estimate emissions.</t>
  </si>
  <si>
    <t>Do not record above ground MSA leaks on this tab. Use Appendix 6 instead. Do continue to list above ground leaks associated with the Distribution Main &amp; Services pipeline system.</t>
  </si>
  <si>
    <t>At the end of Annual Emissions Column, add a summation total in a cell for a column total, and then highlight orange.</t>
  </si>
  <si>
    <t>Sum Total</t>
  </si>
  <si>
    <t>Provided as an example.</t>
  </si>
  <si>
    <t>If highlighted cells are filled in, the other cells will auto-populate</t>
  </si>
  <si>
    <t>Annual Emission
(Mscf)</t>
  </si>
  <si>
    <t>Sum total</t>
  </si>
  <si>
    <r>
      <t>Miles on Annual Survey
[</t>
    </r>
    <r>
      <rPr>
        <b/>
        <i/>
        <sz val="11"/>
        <rFont val="Calibri"/>
        <family val="2"/>
        <scheme val="minor"/>
      </rPr>
      <t>M</t>
    </r>
    <r>
      <rPr>
        <b/>
        <i/>
        <vertAlign val="subscript"/>
        <sz val="11"/>
        <rFont val="Calibri"/>
        <family val="2"/>
        <scheme val="minor"/>
      </rPr>
      <t>X,A</t>
    </r>
    <r>
      <rPr>
        <b/>
        <sz val="11"/>
        <rFont val="Calibri"/>
        <family val="2"/>
        <scheme val="minor"/>
      </rPr>
      <t>]</t>
    </r>
  </si>
  <si>
    <r>
      <t>Survey Interval 
(yrs)
[</t>
    </r>
    <r>
      <rPr>
        <b/>
        <i/>
        <sz val="11"/>
        <rFont val="Calibri"/>
        <family val="2"/>
        <scheme val="minor"/>
      </rPr>
      <t>I</t>
    </r>
    <r>
      <rPr>
        <b/>
        <sz val="11"/>
        <rFont val="Calibri"/>
        <family val="2"/>
        <scheme val="minor"/>
      </rPr>
      <t>]</t>
    </r>
  </si>
  <si>
    <r>
      <t>Miles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</si>
  <si>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</si>
  <si>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Length of Pipe</t>
  </si>
  <si>
    <t>Total Emissions in the Year of Interest
[Mscf of Natural Gas]</t>
  </si>
  <si>
    <t>Leak Discovery Method</t>
  </si>
  <si>
    <t>Distribution Main &amp; Service Pipeline Blowdowns:</t>
  </si>
  <si>
    <t>Engineering or Manufacturer's based Estimate of Emissions</t>
  </si>
  <si>
    <t>This summary purposefully should exclude damages, blowdowns, component emissions and component leaks.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</si>
  <si>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</si>
  <si>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The emissions captured on this tab represent the emissions associated with the operational design and function of the component.  Any intentional release of natural gas for safety or maintenance purposes should be included on the Blowdowns worksheet.</t>
  </si>
  <si>
    <t>Use a formula-derived value with the formula used in the Annual Emissions column.  Do not use a copy and paste-as-value.</t>
  </si>
  <si>
    <t>Distribution Main &amp; Service Pipeline Component Vented Emissions (see note above):</t>
  </si>
  <si>
    <t>O&amp;M leaks include any other pipeline leaks that are discovered during the year from operations and maintenance activity, third party and gas odor reports, etc. that are not accounted for in other categories of this worksheet.</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</si>
  <si>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</si>
  <si>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Emissions from Leaks Discovered in the Year of Interest.</t>
  </si>
  <si>
    <t xml:space="preserve">Emissions from Leaks Carried over from Prior Year.
</t>
  </si>
  <si>
    <t>Emissions from Estimated Unsurveyed Leaks in the Year of Interest</t>
  </si>
  <si>
    <t>Distribution Main &amp; Service Pipeline Component Fugitive Leaks (see note above):</t>
  </si>
  <si>
    <t>[Company Name], [Date Submitted]</t>
  </si>
  <si>
    <t>Rulemaking (R.) 15-01-008 to Adopt Rules and Procedures Governing  Commission Regulated Natural Gas Pipelines and Facilities to Reduce Natural Gas Leaks Consistent with Senate Bill 1371, Leno.</t>
  </si>
  <si>
    <t>Upgraded Leak Grade or Downgraded Leak Grade</t>
  </si>
  <si>
    <t>NA</t>
  </si>
  <si>
    <t>2017 Emissions from O&amp;M* Leaks Detected in 2016
(Mscf)</t>
  </si>
  <si>
    <t>2017 Estimated Emissions from Unknown Leaks 
(Mscf)</t>
  </si>
  <si>
    <t>Re-Grade Date
(MM/DD/YY)</t>
  </si>
  <si>
    <t>Number of Days to Repair</t>
  </si>
  <si>
    <t/>
  </si>
  <si>
    <t>GIS, zip code, or equivalent</t>
  </si>
  <si>
    <t>MA = distribution main, above ground
MB = distribution main, below ground
DA = distribution service, above ground
DB = distribution service, below ground</t>
  </si>
  <si>
    <t xml:space="preserve">C = copper
CI = cast iron
P = plastics (Acetyl, ABS, PE, PVC, etc.) 
PB = cathodically protected steel, bare
PC = cathodically protected steel, coated
UB = unprotected steel, bare
UC = unprotected steel, coated
</t>
  </si>
  <si>
    <t>MOP = maximum operating pressure over the past year</t>
  </si>
  <si>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</si>
  <si>
    <t>A = Above Ground
B = below ground</t>
  </si>
  <si>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</si>
  <si>
    <t xml:space="preserve">Based on a leak start date prior to the first day of the year of interest.
</t>
  </si>
  <si>
    <t>The total number of leaks by grade or category discovered in the year of interest.
If a leak is downgraded to not leaking, do not count it.</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</si>
  <si>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</si>
  <si>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</si>
  <si>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</si>
  <si>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E = excavation damage
N = natural force damage
O = other outside force damage</t>
  </si>
  <si>
    <t>MA = distriibution main, above ground
MB = distriibution main, below ground
DA = distribution service, above ground
DB = distribution service, below ground</t>
  </si>
  <si>
    <t>1 = grade 1
2 = grade 2
2+ = grade 2+
3 = grade 3
N = Non-Graded</t>
  </si>
  <si>
    <t>AH = above ground, hazardous
AN = above ground, non-hazardous
B = below ground</t>
  </si>
  <si>
    <t xml:space="preserve">If counting a series of small blowdowns associated with services such as MSA replacement, or Service pipe of small diameter or section length then enter total and the formula in the explanation column.
</t>
  </si>
  <si>
    <t>P = pneumatic device
H = hydraulic valve operator
T = turbine valve operator
PR = pressure relief valve
O = other devices</t>
  </si>
  <si>
    <t>L = low bleed
I = intermittent bleed
H = high bleed
NA = not applicable</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</si>
  <si>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</si>
  <si>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</si>
  <si>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t>Pipeline Leaks</t>
  </si>
  <si>
    <t>Geographic  Location</t>
  </si>
  <si>
    <t>Pipe Classification</t>
  </si>
  <si>
    <t>Unsurveyed Pipeline Leaks</t>
  </si>
  <si>
    <t>Pipeline Leaks Summary</t>
  </si>
  <si>
    <t>All Damages</t>
  </si>
  <si>
    <t>C = copper
CI = cast iron
P = plastics (Acetal, ABS, PE, PVC, etc.) 
PB = cathodically protected steel, bare
PC = cathodically protected steel, coated
UB = unprotected steel, bare
UC = unptotected steel, coated</t>
  </si>
  <si>
    <t>Blowdowns</t>
  </si>
  <si>
    <t>Component Vented Emissions</t>
  </si>
  <si>
    <t>Component Leaks</t>
  </si>
  <si>
    <t>Calculation based on the input from column J above.</t>
  </si>
  <si>
    <t>O&amp;M Sources Include:
O&amp;M Activities
Customer Odor Reports
Third Party Reports
and other</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</si>
  <si>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</si>
  <si>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</si>
  <si>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Number of
Days Leaking</t>
  </si>
  <si>
    <t>Column Heading</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</si>
  <si>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</si>
  <si>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</si>
  <si>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2"/>
        <color theme="1"/>
        <rFont val="Calibri"/>
        <family val="2"/>
        <scheme val="minor"/>
      </rPr>
      <t>thru</t>
    </r>
    <r>
      <rPr>
        <sz val="12"/>
        <color theme="1"/>
        <rFont val="Calibri"/>
        <family val="2"/>
        <scheme val="minor"/>
      </rPr>
      <t xml:space="preserve"> repair date or December 31st of subject year, whichever is earlier.</t>
    </r>
  </si>
  <si>
    <t>U: Upgraded Leak such as a grade 2 or 3 leak that was surveyed again and changed designation to grade 1 or 2. 
D: downgraded leak, such as a grade 1 or 2 leak that was surveyed again and changed designation to grade 2 or 3.</t>
  </si>
  <si>
    <t>Use only Repair-Discovery +1. Do not use January 1st for time to repair.
For regraded leaks, use Repair Date - Regrade Date +1.</t>
  </si>
  <si>
    <t>Date that the pipeline repair stopped the leak.  Any associated blowdowns resulting from the repair should be included in the blowdowns tab.</t>
  </si>
  <si>
    <t xml:space="preserve">Header column "Comment" boxes displayed below for reference. </t>
  </si>
  <si>
    <t>Estimated Emissions by Pipeline Facility/Material for Each Leakage Category</t>
  </si>
  <si>
    <t>Description and Definition of Required Contents (IF not self-explanatory)</t>
  </si>
  <si>
    <t>If Repair Date is blank, and Scheduled Repair Date (Column O) = "M", then provide the reason for not scheduling a repair.</t>
  </si>
  <si>
    <t>If leak is open, specify the scheduled date of repair;
Otherwise type "M," signifying that the leak is being monitored with no scheduled date of repair;
Then, provide the reason for not scheduling a repair in Column P.</t>
  </si>
  <si>
    <t>The average days to repair leaks should be baase on the formula: (Repair Date/Time minus Discovery Date/Time) plus (one day, unless using a discrete time stamp for leak repairs), then take the sum and divide by number of leaks repaired by grade to get the average days to repair.</t>
  </si>
  <si>
    <t>Vintage Plastic</t>
  </si>
  <si>
    <t>Vintage Protected Steel</t>
  </si>
  <si>
    <t>Service/Vintage* Protected Steel</t>
  </si>
  <si>
    <t>Main/Vintage* Plastic</t>
  </si>
  <si>
    <t>Main/Vintage* Protected Steel</t>
  </si>
  <si>
    <t>Service/Vintage* Plastic</t>
  </si>
  <si>
    <t>*Definitions for "vintage" materials:</t>
  </si>
  <si>
    <r>
      <t xml:space="preserve">Miles on Multi-Year Survey Cycles
</t>
    </r>
    <r>
      <rPr>
        <b/>
        <sz val="11"/>
        <color theme="1"/>
        <rFont val="Calibri"/>
        <family val="2"/>
        <scheme val="minor"/>
      </rPr>
      <t>[M</t>
    </r>
    <r>
      <rPr>
        <b/>
        <i/>
        <vertAlign val="subscript"/>
        <sz val="11"/>
        <color theme="1"/>
        <rFont val="Calibri"/>
        <family val="2"/>
        <scheme val="minor"/>
      </rPr>
      <t>X</t>
    </r>
    <r>
      <rPr>
        <b/>
        <i/>
        <vertAlign val="superscript"/>
        <sz val="11"/>
        <color theme="1"/>
        <rFont val="Calibri"/>
        <family val="2"/>
        <scheme val="minor"/>
      </rPr>
      <t>Tot</t>
    </r>
    <r>
      <rPr>
        <b/>
        <sz val="11"/>
        <color theme="1"/>
        <rFont val="Calibri"/>
        <family val="2"/>
        <scheme val="minor"/>
      </rPr>
      <t>]</t>
    </r>
  </si>
  <si>
    <t xml:space="preserve">x </t>
  </si>
  <si>
    <t>TOTAL</t>
  </si>
  <si>
    <t>Large Leak Emitter Program</t>
  </si>
  <si>
    <t>Compliance Leak Survey - Non-LL</t>
  </si>
  <si>
    <t>Compliance Leak Survey - LL</t>
  </si>
  <si>
    <t>O&amp;M - Non-LL</t>
  </si>
  <si>
    <t>O&amp;M - LL</t>
  </si>
  <si>
    <t>Large Leak Emitter Program Outside Compliance Area - Non-LL</t>
  </si>
  <si>
    <t>Large Leak Emitter Program Outside Compliance Area - LL</t>
  </si>
  <si>
    <t>Large Leak or Super Emitter Program Categorization</t>
  </si>
  <si>
    <t>Large Leak/Super Emitter Program Outside Compliance Area - Non-LL</t>
  </si>
  <si>
    <t>Large Leak/Super Emitter Program Outside Compliance Area - LL</t>
  </si>
  <si>
    <t>This section added to the template for 2020 Reporting.  Send any suggestions to improve this worksheet to Staff for consideration.</t>
  </si>
  <si>
    <t>Note: No change to O&amp;M leak duration for this reporting year.</t>
  </si>
  <si>
    <t>If applicable, then calculate the 3-year Average Leak Rate
[Leaks / Mile / Yr]</t>
  </si>
  <si>
    <t xml:space="preserve">Emission Factor (Mscf/day/leak) </t>
  </si>
  <si>
    <t>The cells below should be used for calculating emissions when a risk based leak detection and repair practice is used by the Utility.  This table is intended to help categorize emissions associated with large leaks (Super Emitters (SEs)), and non-large leaks (non-SEs).</t>
  </si>
  <si>
    <r>
      <t>If using a 3-year trailing leak rate average then include - 2018 Annual
 Leak Rate
[</t>
    </r>
    <r>
      <rPr>
        <b/>
        <i/>
        <sz val="10"/>
        <rFont val="Calibri"/>
        <family val="2"/>
        <scheme val="minor"/>
      </rPr>
      <t>R</t>
    </r>
    <r>
      <rPr>
        <b/>
        <i/>
        <vertAlign val="subscript"/>
        <sz val="10"/>
        <rFont val="Calibri"/>
        <family val="2"/>
        <scheme val="minor"/>
      </rPr>
      <t>X,1</t>
    </r>
    <r>
      <rPr>
        <b/>
        <sz val="10"/>
        <rFont val="Calibri"/>
        <family val="2"/>
        <scheme val="minor"/>
      </rPr>
      <t>]</t>
    </r>
  </si>
  <si>
    <r>
      <t>If using a 3-year trailing leak rate average then include - 2019 Annual 
Leak Rate
[</t>
    </r>
    <r>
      <rPr>
        <b/>
        <i/>
        <sz val="10"/>
        <rFont val="Calibri"/>
        <family val="2"/>
        <scheme val="minor"/>
      </rPr>
      <t>R</t>
    </r>
    <r>
      <rPr>
        <b/>
        <i/>
        <vertAlign val="subscript"/>
        <sz val="10"/>
        <rFont val="Calibri"/>
        <family val="2"/>
        <scheme val="minor"/>
      </rPr>
      <t>X,2</t>
    </r>
    <r>
      <rPr>
        <b/>
        <sz val="10"/>
        <rFont val="Calibri"/>
        <family val="2"/>
        <scheme val="minor"/>
      </rPr>
      <t>]</t>
    </r>
  </si>
  <si>
    <t>2020 Emissions from Leaks Detected from 2020 Survey 
(Mscf)</t>
  </si>
  <si>
    <t>2020 Emissions from O&amp;M* Leaks Detected in 2020
(Mscf)</t>
  </si>
  <si>
    <t>2020 Estimated Emissions from Unknown Leaks 
(Mscf)</t>
  </si>
  <si>
    <t>Total Estimated 2020 Emissions from Distribution Pipelines 
(Mscf)</t>
  </si>
  <si>
    <t>2020 Emissions from Leaks detected Prior to 2020
(Mscf)</t>
  </si>
  <si>
    <r>
      <t>Rulemaking (R.) 15-01-008 to Adopt Rules and Procedures Governing</t>
    </r>
    <r>
      <rPr>
        <sz val="8"/>
        <rFont val="Palatino Linotype"/>
        <family val="1"/>
      </rPr>
      <t> </t>
    </r>
    <r>
      <rPr>
        <b/>
        <sz val="11"/>
        <rFont val="Palatino Linotype"/>
        <family val="1"/>
      </rPr>
      <t xml:space="preserve"> Commission Regulated Natural Gas Pipelines and Facilities to Reduce Natural Gas Leaks Consistent with Senate Bill 1371, Leno.</t>
    </r>
  </si>
  <si>
    <t>In Response to Data Request, R15-01-008 2022 June Report</t>
  </si>
  <si>
    <t>Appendix 4;  Rev. 03/30/22</t>
  </si>
  <si>
    <r>
      <t>2021 Annual 
Leak Rate
[</t>
    </r>
    <r>
      <rPr>
        <b/>
        <i/>
        <sz val="11"/>
        <rFont val="Calibri"/>
        <family val="2"/>
        <scheme val="minor"/>
      </rPr>
      <t>R</t>
    </r>
    <r>
      <rPr>
        <b/>
        <i/>
        <vertAlign val="subscript"/>
        <sz val="11"/>
        <rFont val="Calibri"/>
        <family val="2"/>
        <scheme val="minor"/>
      </rPr>
      <t>X,3</t>
    </r>
    <r>
      <rPr>
        <b/>
        <sz val="11"/>
        <rFont val="Calibri"/>
        <family val="2"/>
        <scheme val="minor"/>
      </rPr>
      <t>]</t>
    </r>
  </si>
  <si>
    <t>2021 Emissions from Leaks detected Prior to 2021 
(Mscf)</t>
  </si>
  <si>
    <t>2021 Emissions from Leaks Detected from 2021 Survey 
(Mscf)</t>
  </si>
  <si>
    <t>2021 Emissions from O&amp;M* Leaks Detected in 2021
(Mscf)</t>
  </si>
  <si>
    <t>2021 Estimated Emissions from Unknown Leaks 
(Mscf)</t>
  </si>
  <si>
    <t>Total Estimated 2021 Emissions from Distribution Pipelines 
(Mscf)</t>
  </si>
  <si>
    <t>Appendix 4  -  Rev. 03/30/22</t>
  </si>
  <si>
    <t>Sum Total Emissions from leaks carried over from before 2021</t>
  </si>
  <si>
    <t>Sum Total Emissions from leaks discovered in 2021</t>
  </si>
  <si>
    <t>Sum Total Emissions from O&amp;M Leaks discovered in 2021</t>
  </si>
  <si>
    <t>Grand Total of all 2021 emissions from leaks</t>
  </si>
  <si>
    <r>
      <t xml:space="preserve">Definitions in Data Request R15-01-008 </t>
    </r>
    <r>
      <rPr>
        <sz val="10"/>
        <rFont val="Palatino Linotype"/>
        <family val="1"/>
      </rPr>
      <t>2022 June Report</t>
    </r>
  </si>
  <si>
    <t>Change Due to LL/SE Program on 2021:</t>
  </si>
  <si>
    <t>% Change Due to LL/SE Program 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</si>
</sst>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mm/dd/yy;@"/>
    <numFmt numFmtId="165" formatCode="#,##0.0000"/>
    <numFmt numFmtId="166" formatCode="_(* #,##0_);_(* \(#,##0\);_(* &quot;-&quot;??_);_(@_)"/>
    <numFmt numFmtId="167" formatCode="_(* #,##0.00000_);_(* \(#,##0.00000\);_(* &quot;-&quot;??_);_(@_)"/>
    <numFmt numFmtId="168" formatCode="#,##0.0000_);\(#,##0.0000\)"/>
    <numFmt numFmtId="169" formatCode="#,##0.0%\);[Red]\(#,##0.0%\)"/>
  </numFmts>
  <fonts count="70"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b/>
      <sz val="14"/>
      <name val="Calibri"/>
      <family val="2"/>
      <scheme val="minor"/>
    </font>
    <font>
      <b/>
      <sz val="14"/>
      <name val="Palatino Linotype"/>
      <family val="1"/>
    </font>
    <font>
      <b/>
      <sz val="10"/>
      <name val="Calibri"/>
      <family val="2"/>
      <scheme val="minor"/>
    </font>
    <font>
      <b/>
      <i/>
      <sz val="11"/>
      <name val="Calibri"/>
      <family val="2"/>
      <scheme val="minor"/>
    </font>
    <font>
      <b/>
      <i/>
      <vertAlign val="subscript"/>
      <sz val="11"/>
      <name val="Calibri"/>
      <family val="2"/>
      <scheme val="minor"/>
    </font>
    <font>
      <sz val="8"/>
      <color indexed="81"/>
      <name val="Tahoma"/>
      <family val="2"/>
    </font>
    <font>
      <b/>
      <sz val="14"/>
      <color theme="1"/>
      <name val="Palatino Linotype"/>
      <family val="1"/>
    </font>
    <font>
      <b/>
      <sz val="12"/>
      <color theme="1"/>
      <name val="Palatino Linotype"/>
      <family val="1"/>
    </font>
    <font>
      <sz val="10"/>
      <color theme="1"/>
      <name val="Palatino Linotype"/>
      <family val="1"/>
    </font>
    <font>
      <u/>
      <sz val="11"/>
      <color theme="1"/>
      <name val="Calibri"/>
      <family val="2"/>
      <scheme val="minor"/>
    </font>
    <font>
      <u/>
      <sz val="12"/>
      <color theme="1"/>
      <name val="Calibri"/>
      <family val="2"/>
      <scheme val="minor"/>
    </font>
    <font>
      <b/>
      <i/>
      <vertAlign val="subscript"/>
      <sz val="11"/>
      <color theme="1"/>
      <name val="Calibri"/>
      <family val="2"/>
      <scheme val="minor"/>
    </font>
    <font>
      <b/>
      <i/>
      <vertAlign val="superscript"/>
      <sz val="11"/>
      <color theme="1"/>
      <name val="Calibri"/>
      <family val="2"/>
      <scheme val="minor"/>
    </font>
    <font>
      <sz val="10"/>
      <name val="Palatino Linotype"/>
      <family val="1"/>
    </font>
    <font>
      <sz val="10"/>
      <color theme="1"/>
      <name val="Calibri"/>
      <family val="2"/>
      <scheme val="minor"/>
    </font>
    <font>
      <b/>
      <i/>
      <sz val="10"/>
      <name val="Calibri"/>
      <family val="2"/>
      <scheme val="minor"/>
    </font>
    <font>
      <b/>
      <i/>
      <vertAlign val="subscript"/>
      <sz val="10"/>
      <name val="Calibri"/>
      <family val="2"/>
      <scheme val="minor"/>
    </font>
    <font>
      <b/>
      <sz val="9"/>
      <color indexed="81"/>
      <name val="Tahoma"/>
      <family val="2"/>
    </font>
    <font>
      <b/>
      <sz val="11"/>
      <name val="Palatino Linotype"/>
      <family val="1"/>
    </font>
    <font>
      <sz val="8"/>
      <name val="Palatino Linotype"/>
      <family val="1"/>
    </font>
    <font>
      <sz val="10"/>
      <name val="Calibri"/>
      <family val="2"/>
      <scheme val="minor"/>
    </font>
  </fonts>
  <fills count="7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79998168889431442"/>
        <bgColor indexed="64"/>
      </patternFill>
    </fill>
  </fills>
  <borders count="77">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auto="1"/>
      </bottom>
      <diagonal/>
    </border>
    <border>
      <left style="thick">
        <color indexed="64"/>
      </left>
      <right style="thin">
        <color auto="1"/>
      </right>
      <top style="thick">
        <color indexed="64"/>
      </top>
      <bottom style="medium">
        <color indexed="64"/>
      </bottom>
      <diagonal/>
    </border>
    <border>
      <left style="thin">
        <color auto="1"/>
      </left>
      <right style="thick">
        <color indexed="64"/>
      </right>
      <top style="thick">
        <color indexed="64"/>
      </top>
      <bottom style="medium">
        <color indexed="64"/>
      </bottom>
      <diagonal/>
    </border>
    <border>
      <left style="thick">
        <color indexed="64"/>
      </left>
      <right style="thin">
        <color auto="1"/>
      </right>
      <top/>
      <bottom style="thin">
        <color indexed="64"/>
      </bottom>
      <diagonal/>
    </border>
    <border>
      <left style="thin">
        <color auto="1"/>
      </left>
      <right style="thick">
        <color indexed="64"/>
      </right>
      <top/>
      <bottom style="thin">
        <color indexed="64"/>
      </bottom>
      <diagonal/>
    </border>
    <border>
      <left style="thick">
        <color indexed="64"/>
      </left>
      <right style="thin">
        <color auto="1"/>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auto="1"/>
      </right>
      <top style="medium">
        <color indexed="64"/>
      </top>
      <bottom style="thick">
        <color indexed="64"/>
      </bottom>
      <diagonal/>
    </border>
    <border>
      <left style="thin">
        <color auto="1"/>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thin">
        <color indexed="64"/>
      </top>
      <bottom style="medium">
        <color indexed="64"/>
      </bottom>
      <diagonal/>
    </border>
  </borders>
  <cellStyleXfs count="736">
    <xf numFmtId="0" fontId="0" fillId="0" borderId="0"/>
    <xf numFmtId="0" fontId="2" fillId="0" borderId="0"/>
    <xf numFmtId="9" fontId="6" fillId="0" borderId="0" applyFont="0" applyFill="0" applyBorder="0" applyAlignment="0" applyProtection="0"/>
    <xf numFmtId="0" fontId="7" fillId="0" borderId="0" applyNumberFormat="0" applyFill="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8" fillId="19" borderId="0" applyNumberFormat="0" applyBorder="0" applyAlignment="0" applyProtection="0"/>
    <xf numFmtId="0" fontId="8" fillId="27" borderId="0" applyNumberFormat="0" applyBorder="0" applyAlignment="0" applyProtection="0"/>
    <xf numFmtId="0" fontId="9" fillId="20" borderId="0" applyNumberFormat="0" applyBorder="0" applyAlignment="0" applyProtection="0"/>
    <xf numFmtId="0" fontId="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10" fillId="31" borderId="0" applyNumberFormat="0" applyBorder="0" applyAlignment="0" applyProtection="0"/>
    <xf numFmtId="0" fontId="11" fillId="21" borderId="0" applyNumberFormat="0" applyBorder="0" applyAlignment="0" applyProtection="0"/>
    <xf numFmtId="0" fontId="10" fillId="31" borderId="0" applyNumberFormat="0" applyBorder="0" applyAlignment="0" applyProtection="0"/>
    <xf numFmtId="0" fontId="12" fillId="35" borderId="16" applyNumberFormat="0" applyAlignment="0" applyProtection="0"/>
    <xf numFmtId="0" fontId="13" fillId="36" borderId="17" applyNumberFormat="0" applyAlignment="0" applyProtection="0"/>
    <xf numFmtId="0" fontId="13" fillId="36" borderId="17" applyNumberFormat="0" applyAlignment="0" applyProtection="0"/>
    <xf numFmtId="0" fontId="12" fillId="35" borderId="16" applyNumberFormat="0" applyAlignment="0" applyProtection="0"/>
    <xf numFmtId="0" fontId="12" fillId="35" borderId="16" applyNumberFormat="0" applyAlignment="0" applyProtection="0"/>
    <xf numFmtId="0" fontId="12" fillId="35" borderId="16" applyNumberFormat="0" applyAlignment="0" applyProtection="0"/>
    <xf numFmtId="0" fontId="14" fillId="28" borderId="18" applyNumberFormat="0" applyAlignment="0" applyProtection="0"/>
    <xf numFmtId="0" fontId="14" fillId="27" borderId="18" applyNumberFormat="0" applyAlignment="0" applyProtection="0"/>
    <xf numFmtId="0" fontId="14" fillId="28" borderId="18" applyNumberFormat="0" applyAlignment="0" applyProtection="0"/>
    <xf numFmtId="43" fontId="2" fillId="0" borderId="0" applyFont="0" applyFill="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6" fillId="0" borderId="0" applyNumberFormat="0" applyFill="0" applyBorder="0" applyAlignment="0" applyProtection="0"/>
    <xf numFmtId="0" fontId="8" fillId="24" borderId="0" applyNumberFormat="0" applyBorder="0" applyAlignment="0" applyProtection="0"/>
    <xf numFmtId="0" fontId="17" fillId="40" borderId="0" applyNumberFormat="0" applyBorder="0" applyAlignment="0" applyProtection="0"/>
    <xf numFmtId="0" fontId="8" fillId="24" borderId="0" applyNumberFormat="0" applyBorder="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21" applyNumberFormat="0" applyFill="0" applyAlignment="0" applyProtection="0"/>
    <xf numFmtId="0" fontId="19" fillId="0" borderId="20" applyNumberFormat="0" applyFill="0" applyAlignment="0" applyProtection="0"/>
    <xf numFmtId="0" fontId="20" fillId="0" borderId="22" applyNumberFormat="0" applyFill="0" applyAlignment="0" applyProtection="0"/>
    <xf numFmtId="0" fontId="20" fillId="0" borderId="23" applyNumberFormat="0" applyFill="0" applyAlignment="0" applyProtection="0"/>
    <xf numFmtId="0" fontId="20" fillId="0" borderId="22" applyNumberFormat="0" applyFill="0" applyAlignment="0" applyProtection="0"/>
    <xf numFmtId="0" fontId="20" fillId="0" borderId="0" applyNumberFormat="0" applyFill="0" applyBorder="0" applyAlignment="0" applyProtection="0"/>
    <xf numFmtId="0" fontId="21" fillId="32" borderId="16" applyNumberFormat="0" applyAlignment="0" applyProtection="0"/>
    <xf numFmtId="0" fontId="21" fillId="32" borderId="17" applyNumberFormat="0" applyAlignment="0" applyProtection="0"/>
    <xf numFmtId="0" fontId="21" fillId="32" borderId="17" applyNumberFormat="0" applyAlignment="0" applyProtection="0"/>
    <xf numFmtId="0" fontId="21" fillId="32" borderId="16" applyNumberFormat="0" applyAlignment="0" applyProtection="0"/>
    <xf numFmtId="0" fontId="21" fillId="32" borderId="16" applyNumberFormat="0" applyAlignment="0" applyProtection="0"/>
    <xf numFmtId="0" fontId="21" fillId="32" borderId="16" applyNumberFormat="0" applyAlignment="0" applyProtection="0"/>
    <xf numFmtId="0" fontId="17" fillId="0" borderId="24" applyNumberFormat="0" applyFill="0" applyAlignment="0" applyProtection="0"/>
    <xf numFmtId="0" fontId="22" fillId="0" borderId="25" applyNumberFormat="0" applyFill="0" applyAlignment="0" applyProtection="0"/>
    <xf numFmtId="0" fontId="17" fillId="0" borderId="24" applyNumberFormat="0" applyFill="0" applyAlignment="0" applyProtection="0"/>
    <xf numFmtId="0" fontId="17"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4" fillId="0" borderId="0"/>
    <xf numFmtId="0" fontId="24" fillId="0" borderId="0"/>
    <xf numFmtId="0" fontId="24" fillId="0" borderId="0"/>
    <xf numFmtId="0" fontId="24" fillId="0" borderId="0"/>
    <xf numFmtId="0" fontId="25" fillId="41" borderId="0"/>
    <xf numFmtId="0" fontId="2" fillId="0" borderId="0"/>
    <xf numFmtId="0" fontId="25" fillId="41" borderId="0"/>
    <xf numFmtId="0" fontId="25" fillId="41"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6" fillId="0" borderId="0"/>
    <xf numFmtId="0" fontId="6" fillId="0" borderId="0"/>
    <xf numFmtId="0" fontId="26" fillId="0" borderId="0"/>
    <xf numFmtId="0" fontId="26"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6" fillId="0" borderId="0"/>
    <xf numFmtId="0" fontId="26" fillId="0" borderId="0"/>
    <xf numFmtId="0" fontId="2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9" fillId="0" borderId="0"/>
    <xf numFmtId="0" fontId="25" fillId="31" borderId="16"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30" fillId="35" borderId="27" applyNumberFormat="0" applyAlignment="0" applyProtection="0"/>
    <xf numFmtId="0" fontId="30" fillId="36" borderId="27" applyNumberFormat="0" applyAlignment="0" applyProtection="0"/>
    <xf numFmtId="0" fontId="30" fillId="36" borderId="27" applyNumberFormat="0" applyAlignment="0" applyProtection="0"/>
    <xf numFmtId="0" fontId="30" fillId="35" borderId="27" applyNumberFormat="0" applyAlignment="0" applyProtection="0"/>
    <xf numFmtId="0" fontId="30" fillId="35" borderId="27" applyNumberFormat="0" applyAlignment="0" applyProtection="0"/>
    <xf numFmtId="0" fontId="30" fillId="35" borderId="27" applyNumberFormat="0" applyAlignment="0" applyProtection="0"/>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1" fillId="42" borderId="28" applyNumberFormat="0" applyProtection="0">
      <alignment vertical="center"/>
    </xf>
    <xf numFmtId="4" fontId="31" fillId="42" borderId="28"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2" fillId="43" borderId="16" applyNumberFormat="0" applyProtection="0">
      <alignment vertical="center"/>
    </xf>
    <xf numFmtId="4" fontId="33" fillId="42" borderId="28" applyNumberFormat="0" applyProtection="0">
      <alignment vertical="center"/>
    </xf>
    <xf numFmtId="4" fontId="33" fillId="42" borderId="28"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31" fillId="42" borderId="28" applyNumberFormat="0" applyProtection="0">
      <alignment horizontal="left" vertical="center" indent="1"/>
    </xf>
    <xf numFmtId="4" fontId="31" fillId="42" borderId="28"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0" fontId="34" fillId="42" borderId="28" applyNumberFormat="0" applyProtection="0">
      <alignment horizontal="left" vertical="top" indent="1"/>
    </xf>
    <xf numFmtId="0" fontId="31" fillId="42" borderId="28" applyNumberFormat="0" applyProtection="0">
      <alignment horizontal="left" vertical="top" indent="1"/>
    </xf>
    <xf numFmtId="0" fontId="31"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31" fillId="45" borderId="0"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6" borderId="16" applyNumberFormat="0" applyProtection="0">
      <alignment horizontal="right" vertical="center"/>
    </xf>
    <xf numFmtId="4" fontId="28" fillId="46" borderId="28" applyNumberFormat="0" applyProtection="0">
      <alignment horizontal="right" vertical="center"/>
    </xf>
    <xf numFmtId="4" fontId="28" fillId="46" borderId="28"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7" borderId="16" applyNumberFormat="0" applyProtection="0">
      <alignment horizontal="right" vertical="center"/>
    </xf>
    <xf numFmtId="4" fontId="28" fillId="48" borderId="28" applyNumberFormat="0" applyProtection="0">
      <alignment horizontal="right" vertical="center"/>
    </xf>
    <xf numFmtId="4" fontId="28" fillId="48" borderId="28"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9" borderId="29" applyNumberFormat="0" applyProtection="0">
      <alignment horizontal="right" vertical="center"/>
    </xf>
    <xf numFmtId="4" fontId="28" fillId="49" borderId="28" applyNumberFormat="0" applyProtection="0">
      <alignment horizontal="right" vertical="center"/>
    </xf>
    <xf numFmtId="4" fontId="28" fillId="49" borderId="28"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50" borderId="16" applyNumberFormat="0" applyProtection="0">
      <alignment horizontal="right" vertical="center"/>
    </xf>
    <xf numFmtId="4" fontId="28" fillId="50" borderId="28" applyNumberFormat="0" applyProtection="0">
      <alignment horizontal="right" vertical="center"/>
    </xf>
    <xf numFmtId="4" fontId="28" fillId="50" borderId="28"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1" borderId="16" applyNumberFormat="0" applyProtection="0">
      <alignment horizontal="right" vertical="center"/>
    </xf>
    <xf numFmtId="4" fontId="28" fillId="51" borderId="28" applyNumberFormat="0" applyProtection="0">
      <alignment horizontal="right" vertical="center"/>
    </xf>
    <xf numFmtId="4" fontId="28" fillId="51" borderId="28"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2" borderId="16" applyNumberFormat="0" applyProtection="0">
      <alignment horizontal="right" vertical="center"/>
    </xf>
    <xf numFmtId="4" fontId="28" fillId="52" borderId="28" applyNumberFormat="0" applyProtection="0">
      <alignment horizontal="right" vertical="center"/>
    </xf>
    <xf numFmtId="4" fontId="28" fillId="52" borderId="28"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3" borderId="16" applyNumberFormat="0" applyProtection="0">
      <alignment horizontal="right" vertical="center"/>
    </xf>
    <xf numFmtId="4" fontId="28" fillId="53" borderId="28" applyNumberFormat="0" applyProtection="0">
      <alignment horizontal="right" vertical="center"/>
    </xf>
    <xf numFmtId="4" fontId="28" fillId="53" borderId="28"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4" borderId="16" applyNumberFormat="0" applyProtection="0">
      <alignment horizontal="right" vertical="center"/>
    </xf>
    <xf numFmtId="4" fontId="28" fillId="54" borderId="28" applyNumberFormat="0" applyProtection="0">
      <alignment horizontal="right" vertical="center"/>
    </xf>
    <xf numFmtId="4" fontId="28" fillId="54" borderId="28"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5" borderId="16" applyNumberFormat="0" applyProtection="0">
      <alignment horizontal="right" vertical="center"/>
    </xf>
    <xf numFmtId="4" fontId="28" fillId="55" borderId="28" applyNumberFormat="0" applyProtection="0">
      <alignment horizontal="right" vertical="center"/>
    </xf>
    <xf numFmtId="4" fontId="28" fillId="55" borderId="28"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6" borderId="29" applyNumberFormat="0" applyProtection="0">
      <alignment horizontal="left" vertical="center" indent="1"/>
    </xf>
    <xf numFmtId="4" fontId="31" fillId="56" borderId="30"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 fillId="57" borderId="29" applyNumberFormat="0" applyProtection="0">
      <alignment horizontal="left" vertical="center" indent="1"/>
    </xf>
    <xf numFmtId="4" fontId="28" fillId="58"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35" fillId="57"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5" fillId="45" borderId="16" applyNumberFormat="0" applyProtection="0">
      <alignment horizontal="right" vertical="center"/>
    </xf>
    <xf numFmtId="4" fontId="28" fillId="45" borderId="28" applyNumberFormat="0" applyProtection="0">
      <alignment horizontal="right" vertical="center"/>
    </xf>
    <xf numFmtId="4" fontId="28" fillId="45" borderId="28"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58" borderId="29" applyNumberFormat="0" applyProtection="0">
      <alignment horizontal="left" vertical="center" indent="1"/>
    </xf>
    <xf numFmtId="4" fontId="28" fillId="58" borderId="0"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45" borderId="29" applyNumberFormat="0" applyProtection="0">
      <alignment horizontal="left" vertical="center" indent="1"/>
    </xf>
    <xf numFmtId="4" fontId="28" fillId="45" borderId="0"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0" fontId="25" fillId="59" borderId="16"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60" borderId="16"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61" borderId="16"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58" borderId="16"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62" borderId="31"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5" fillId="62" borderId="31" applyNumberFormat="0">
      <protection locked="0"/>
    </xf>
    <xf numFmtId="0" fontId="25" fillId="62" borderId="31" applyNumberFormat="0">
      <protection locked="0"/>
    </xf>
    <xf numFmtId="0" fontId="36" fillId="57" borderId="33" applyBorder="0"/>
    <xf numFmtId="0" fontId="36" fillId="57" borderId="33" applyBorder="0"/>
    <xf numFmtId="4" fontId="37" fillId="63" borderId="28" applyNumberFormat="0" applyProtection="0">
      <alignment vertical="center"/>
    </xf>
    <xf numFmtId="4" fontId="28" fillId="63" borderId="28" applyNumberFormat="0" applyProtection="0">
      <alignment vertical="center"/>
    </xf>
    <xf numFmtId="4" fontId="28"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2" fillId="64" borderId="32" applyNumberFormat="0" applyProtection="0">
      <alignment vertical="center"/>
    </xf>
    <xf numFmtId="4" fontId="38" fillId="63" borderId="28" applyNumberFormat="0" applyProtection="0">
      <alignment vertical="center"/>
    </xf>
    <xf numFmtId="4" fontId="38" fillId="63" borderId="28"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7" fillId="59" borderId="28" applyNumberFormat="0" applyProtection="0">
      <alignment horizontal="left" vertical="center" indent="1"/>
    </xf>
    <xf numFmtId="4" fontId="28" fillId="63" borderId="28" applyNumberFormat="0" applyProtection="0">
      <alignment horizontal="left" vertical="center" indent="1"/>
    </xf>
    <xf numFmtId="4" fontId="28" fillId="63"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0" fontId="37" fillId="63" borderId="28" applyNumberFormat="0" applyProtection="0">
      <alignment horizontal="left" vertical="top" indent="1"/>
    </xf>
    <xf numFmtId="0" fontId="28" fillId="63" borderId="28" applyNumberFormat="0" applyProtection="0">
      <alignment horizontal="left" vertical="top" indent="1"/>
    </xf>
    <xf numFmtId="0" fontId="28"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8" fillId="58" borderId="28" applyNumberFormat="0" applyProtection="0">
      <alignment horizontal="right" vertical="center"/>
    </xf>
    <xf numFmtId="4" fontId="28" fillId="58" borderId="28"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32" fillId="65" borderId="16" applyNumberFormat="0" applyProtection="0">
      <alignment horizontal="right" vertical="center"/>
    </xf>
    <xf numFmtId="4" fontId="38" fillId="58" borderId="28" applyNumberFormat="0" applyProtection="0">
      <alignment horizontal="right" vertical="center"/>
    </xf>
    <xf numFmtId="4" fontId="38" fillId="58" borderId="28"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8" fillId="45" borderId="28" applyNumberFormat="0" applyProtection="0">
      <alignment horizontal="left" vertical="center" indent="1"/>
    </xf>
    <xf numFmtId="4" fontId="28" fillId="45" borderId="28"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0" fontId="37" fillId="45" borderId="28" applyNumberFormat="0" applyProtection="0">
      <alignment horizontal="left" vertical="top" indent="1"/>
    </xf>
    <xf numFmtId="0" fontId="28" fillId="45" borderId="28" applyNumberFormat="0" applyProtection="0">
      <alignment horizontal="left" vertical="top" indent="1"/>
    </xf>
    <xf numFmtId="0" fontId="28"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4" fontId="39" fillId="66" borderId="29" applyNumberFormat="0" applyProtection="0">
      <alignment horizontal="left" vertical="center" indent="1"/>
    </xf>
    <xf numFmtId="4" fontId="40" fillId="66" borderId="0"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0" fontId="25" fillId="67" borderId="32"/>
    <xf numFmtId="0" fontId="25" fillId="67" borderId="32"/>
    <xf numFmtId="0" fontId="25" fillId="67" borderId="32"/>
    <xf numFmtId="0" fontId="25" fillId="67" borderId="32"/>
    <xf numFmtId="4" fontId="41" fillId="62" borderId="16" applyNumberFormat="0" applyProtection="0">
      <alignment horizontal="right" vertical="center"/>
    </xf>
    <xf numFmtId="4" fontId="42" fillId="58" borderId="28" applyNumberFormat="0" applyProtection="0">
      <alignment horizontal="right" vertical="center"/>
    </xf>
    <xf numFmtId="4" fontId="42" fillId="58" borderId="28"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0" fontId="7" fillId="0" borderId="0" applyNumberFormat="0" applyFill="0" applyBorder="0" applyAlignment="0" applyProtection="0"/>
    <xf numFmtId="0" fontId="15" fillId="0" borderId="34" applyNumberFormat="0" applyFill="0" applyAlignment="0" applyProtection="0"/>
    <xf numFmtId="0" fontId="15" fillId="0" borderId="34"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222">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1" fillId="0" borderId="1" xfId="0" applyFont="1" applyBorder="1" applyAlignment="1">
      <alignment vertical="center"/>
    </xf>
    <xf numFmtId="0" fontId="45" fillId="0" borderId="0" xfId="0" applyFont="1" applyAlignment="1">
      <alignment horizontal="right" wrapText="1"/>
    </xf>
    <xf numFmtId="9" fontId="45" fillId="0" borderId="0" xfId="2" applyFont="1" applyAlignment="1">
      <alignment horizontal="left" wrapText="1"/>
    </xf>
    <xf numFmtId="0" fontId="45" fillId="0" borderId="0" xfId="0" applyFont="1"/>
    <xf numFmtId="0" fontId="45" fillId="0" borderId="0" xfId="0" applyFont="1" applyAlignment="1">
      <alignment wrapText="1"/>
    </xf>
    <xf numFmtId="0" fontId="46" fillId="0" borderId="0" xfId="0" applyFont="1" applyAlignment="1">
      <alignment wrapText="1"/>
    </xf>
    <xf numFmtId="0" fontId="0" fillId="0" borderId="0" xfId="0" applyAlignment="1">
      <alignment wrapText="1"/>
    </xf>
    <xf numFmtId="0" fontId="0" fillId="0" borderId="32" xfId="0" applyBorder="1"/>
    <xf numFmtId="0" fontId="0" fillId="0" borderId="11" xfId="0" applyBorder="1"/>
    <xf numFmtId="0" fontId="0" fillId="0" borderId="36" xfId="0" applyBorder="1"/>
    <xf numFmtId="0" fontId="0" fillId="0" borderId="37" xfId="0" applyBorder="1"/>
    <xf numFmtId="0" fontId="5" fillId="0" borderId="5" xfId="0" applyFont="1" applyBorder="1" applyAlignment="1">
      <alignment horizontal="center" vertical="top" wrapText="1"/>
    </xf>
    <xf numFmtId="0" fontId="0" fillId="0" borderId="42" xfId="0" applyBorder="1" applyAlignment="1">
      <alignment wrapText="1"/>
    </xf>
    <xf numFmtId="0" fontId="0" fillId="0" borderId="32" xfId="0" applyBorder="1" applyAlignment="1">
      <alignment horizontal="center" vertical="top" wrapText="1"/>
    </xf>
    <xf numFmtId="0" fontId="5" fillId="0" borderId="4" xfId="0" applyFont="1" applyBorder="1" applyAlignment="1">
      <alignment horizontal="right" wrapText="1"/>
    </xf>
    <xf numFmtId="0" fontId="5" fillId="0" borderId="0" xfId="0" applyFont="1" applyAlignment="1">
      <alignment wrapText="1"/>
    </xf>
    <xf numFmtId="0" fontId="5" fillId="0" borderId="13" xfId="0" applyFont="1" applyBorder="1" applyAlignment="1">
      <alignment horizontal="center" vertical="center" wrapText="1"/>
    </xf>
    <xf numFmtId="3" fontId="0" fillId="69" borderId="12" xfId="0" applyNumberFormat="1" applyFill="1" applyBorder="1" applyAlignment="1">
      <alignment horizontal="center" vertical="top" wrapText="1"/>
    </xf>
    <xf numFmtId="0" fontId="0" fillId="69" borderId="32" xfId="0" applyFill="1" applyBorder="1"/>
    <xf numFmtId="3" fontId="0" fillId="69" borderId="7" xfId="0" applyNumberFormat="1" applyFill="1" applyBorder="1" applyAlignment="1">
      <alignment horizontal="center" vertical="center" wrapText="1"/>
    </xf>
    <xf numFmtId="3" fontId="0" fillId="69" borderId="43" xfId="0" applyNumberFormat="1" applyFill="1" applyBorder="1" applyAlignment="1">
      <alignment horizontal="center" vertical="center" wrapText="1"/>
    </xf>
    <xf numFmtId="0" fontId="5" fillId="0" borderId="39" xfId="0" applyFont="1" applyBorder="1" applyAlignment="1">
      <alignment horizontal="center" wrapText="1"/>
    </xf>
    <xf numFmtId="165" fontId="0" fillId="0" borderId="32" xfId="0" applyNumberFormat="1" applyBorder="1" applyAlignment="1">
      <alignment horizontal="center" vertical="center" wrapText="1"/>
    </xf>
    <xf numFmtId="3" fontId="0" fillId="69" borderId="32" xfId="0" applyNumberFormat="1" applyFill="1" applyBorder="1" applyAlignment="1">
      <alignment horizontal="center" vertical="top" wrapText="1"/>
    </xf>
    <xf numFmtId="3" fontId="0" fillId="69" borderId="32" xfId="0" applyNumberFormat="1" applyFill="1" applyBorder="1" applyAlignment="1">
      <alignment horizontal="center" vertical="center" wrapText="1"/>
    </xf>
    <xf numFmtId="0" fontId="5" fillId="0" borderId="41" xfId="0" applyFont="1" applyBorder="1" applyAlignment="1">
      <alignment horizontal="right" wrapText="1"/>
    </xf>
    <xf numFmtId="3" fontId="5" fillId="0" borderId="5" xfId="0" applyNumberFormat="1" applyFont="1" applyBorder="1" applyAlignment="1">
      <alignment horizontal="center" vertical="center" wrapText="1"/>
    </xf>
    <xf numFmtId="0" fontId="0" fillId="0" borderId="8" xfId="0" applyBorder="1" applyAlignment="1">
      <alignment wrapText="1"/>
    </xf>
    <xf numFmtId="165" fontId="0" fillId="0" borderId="9" xfId="0" applyNumberFormat="1" applyBorder="1" applyAlignment="1">
      <alignment horizontal="center" vertical="center" wrapText="1"/>
    </xf>
    <xf numFmtId="3" fontId="0" fillId="69" borderId="46" xfId="0" applyNumberFormat="1" applyFill="1" applyBorder="1" applyAlignment="1">
      <alignment horizontal="center" vertical="center" wrapText="1"/>
    </xf>
    <xf numFmtId="0" fontId="0" fillId="0" borderId="12" xfId="0" applyBorder="1" applyAlignment="1">
      <alignment wrapText="1"/>
    </xf>
    <xf numFmtId="0" fontId="0" fillId="0" borderId="35" xfId="0" applyBorder="1" applyAlignment="1">
      <alignment wrapText="1"/>
    </xf>
    <xf numFmtId="165" fontId="0" fillId="0" borderId="36" xfId="0" applyNumberFormat="1" applyBorder="1" applyAlignment="1">
      <alignment horizontal="center" vertical="center" wrapText="1"/>
    </xf>
    <xf numFmtId="3" fontId="0" fillId="69" borderId="36" xfId="0" applyNumberFormat="1" applyFill="1" applyBorder="1" applyAlignment="1">
      <alignment horizontal="center" vertical="center" wrapText="1"/>
    </xf>
    <xf numFmtId="3" fontId="0" fillId="69" borderId="36" xfId="0" applyNumberFormat="1" applyFill="1" applyBorder="1" applyAlignment="1">
      <alignment horizontal="center" vertical="top" wrapText="1"/>
    </xf>
    <xf numFmtId="0" fontId="0" fillId="69" borderId="36" xfId="0" applyFill="1" applyBorder="1"/>
    <xf numFmtId="0" fontId="0" fillId="0" borderId="36" xfId="0" applyBorder="1" applyAlignment="1">
      <alignment horizontal="center" vertical="top" wrapText="1"/>
    </xf>
    <xf numFmtId="0" fontId="0" fillId="69" borderId="12" xfId="0" applyFill="1" applyBorder="1"/>
    <xf numFmtId="0" fontId="0" fillId="69" borderId="35" xfId="0" applyFill="1" applyBorder="1"/>
    <xf numFmtId="0" fontId="46" fillId="68" borderId="40" xfId="0" applyFont="1" applyFill="1" applyBorder="1" applyAlignment="1">
      <alignment horizontal="right" wrapText="1"/>
    </xf>
    <xf numFmtId="0" fontId="46" fillId="68" borderId="40" xfId="0" applyFont="1" applyFill="1" applyBorder="1" applyAlignment="1">
      <alignment wrapText="1"/>
    </xf>
    <xf numFmtId="0" fontId="0" fillId="0" borderId="5" xfId="0" applyBorder="1"/>
    <xf numFmtId="0" fontId="0" fillId="0" borderId="9" xfId="0" applyBorder="1" applyAlignment="1">
      <alignment wrapText="1"/>
    </xf>
    <xf numFmtId="0" fontId="0" fillId="0" borderId="10" xfId="0" applyBorder="1" applyAlignment="1">
      <alignment wrapText="1"/>
    </xf>
    <xf numFmtId="0" fontId="45" fillId="0" borderId="0" xfId="0" applyFont="1" applyAlignment="1">
      <alignment horizontal="center" vertical="center" wrapText="1"/>
    </xf>
    <xf numFmtId="164" fontId="45" fillId="0" borderId="0" xfId="0" applyNumberFormat="1" applyFont="1"/>
    <xf numFmtId="166" fontId="5" fillId="70" borderId="48" xfId="734" applyNumberFormat="1" applyFont="1" applyFill="1" applyBorder="1"/>
    <xf numFmtId="0" fontId="0" fillId="0" borderId="0" xfId="0" applyAlignment="1">
      <alignment horizontal="right"/>
    </xf>
    <xf numFmtId="0" fontId="45" fillId="0" borderId="32" xfId="0" applyFont="1" applyBorder="1" applyAlignment="1">
      <alignment horizontal="right" wrapText="1"/>
    </xf>
    <xf numFmtId="0" fontId="0" fillId="0" borderId="8" xfId="0" applyBorder="1" applyAlignment="1">
      <alignment horizontal="left" wrapText="1" indent="1"/>
    </xf>
    <xf numFmtId="0" fontId="0" fillId="0" borderId="12" xfId="0" applyBorder="1" applyAlignment="1">
      <alignment horizontal="left" wrapText="1" indent="1"/>
    </xf>
    <xf numFmtId="0" fontId="0" fillId="0" borderId="35" xfId="0" applyBorder="1" applyAlignment="1">
      <alignment horizontal="left" wrapText="1" indent="1"/>
    </xf>
    <xf numFmtId="0" fontId="47" fillId="0" borderId="32" xfId="0" applyFont="1" applyBorder="1" applyAlignment="1">
      <alignment horizontal="right" wrapText="1"/>
    </xf>
    <xf numFmtId="166" fontId="47" fillId="0" borderId="32" xfId="0" applyNumberFormat="1" applyFont="1" applyBorder="1" applyAlignment="1">
      <alignment wrapText="1"/>
    </xf>
    <xf numFmtId="166" fontId="45" fillId="0" borderId="32" xfId="734" applyNumberFormat="1" applyFont="1" applyBorder="1" applyAlignment="1">
      <alignment wrapText="1"/>
    </xf>
    <xf numFmtId="0" fontId="48" fillId="0" borderId="1" xfId="0" applyFont="1" applyBorder="1"/>
    <xf numFmtId="0" fontId="0" fillId="70" borderId="48" xfId="0" applyFill="1" applyBorder="1"/>
    <xf numFmtId="0" fontId="47" fillId="0" borderId="0" xfId="0" applyFont="1"/>
    <xf numFmtId="0" fontId="49" fillId="0" borderId="1" xfId="0" applyFont="1" applyBorder="1" applyAlignment="1">
      <alignment vertical="center"/>
    </xf>
    <xf numFmtId="0" fontId="45" fillId="0" borderId="1" xfId="0" applyFont="1" applyBorder="1"/>
    <xf numFmtId="0" fontId="51" fillId="0" borderId="2" xfId="0" applyFont="1" applyBorder="1" applyAlignment="1">
      <alignment horizontal="center" vertical="center" wrapText="1"/>
    </xf>
    <xf numFmtId="0" fontId="45" fillId="0" borderId="0" xfId="0" applyFont="1" applyAlignment="1">
      <alignment horizontal="center"/>
    </xf>
    <xf numFmtId="0" fontId="51" fillId="0" borderId="0" xfId="0" applyFont="1" applyAlignment="1">
      <alignment horizontal="center" wrapText="1"/>
    </xf>
    <xf numFmtId="0" fontId="45" fillId="0" borderId="0" xfId="0" applyFont="1" applyAlignment="1">
      <alignment horizontal="center" wrapText="1"/>
    </xf>
    <xf numFmtId="0" fontId="51" fillId="0" borderId="40" xfId="0" applyFont="1" applyBorder="1" applyAlignment="1">
      <alignment horizontal="center" vertical="center" wrapText="1"/>
    </xf>
    <xf numFmtId="0" fontId="45" fillId="0" borderId="8" xfId="0" applyFont="1" applyBorder="1" applyAlignment="1">
      <alignment horizontal="right" wrapText="1"/>
    </xf>
    <xf numFmtId="166" fontId="45" fillId="0" borderId="9" xfId="0" applyNumberFormat="1" applyFont="1" applyBorder="1" applyAlignment="1">
      <alignment wrapText="1"/>
    </xf>
    <xf numFmtId="41" fontId="45" fillId="0" borderId="9" xfId="0" applyNumberFormat="1" applyFont="1" applyBorder="1" applyAlignment="1">
      <alignment wrapText="1"/>
    </xf>
    <xf numFmtId="166" fontId="45" fillId="0" borderId="10" xfId="0" applyNumberFormat="1" applyFont="1" applyBorder="1" applyAlignment="1">
      <alignment wrapText="1"/>
    </xf>
    <xf numFmtId="0" fontId="45" fillId="0" borderId="12" xfId="0" applyFont="1" applyBorder="1" applyAlignment="1">
      <alignment horizontal="right" wrapText="1"/>
    </xf>
    <xf numFmtId="166" fontId="45" fillId="0" borderId="32" xfId="0" applyNumberFormat="1" applyFont="1" applyBorder="1" applyAlignment="1">
      <alignment wrapText="1"/>
    </xf>
    <xf numFmtId="41" fontId="45" fillId="0" borderId="32" xfId="0" applyNumberFormat="1" applyFont="1" applyBorder="1" applyAlignment="1">
      <alignment wrapText="1"/>
    </xf>
    <xf numFmtId="166" fontId="45" fillId="0" borderId="11" xfId="0" applyNumberFormat="1" applyFont="1" applyBorder="1" applyAlignment="1">
      <alignment wrapText="1"/>
    </xf>
    <xf numFmtId="0" fontId="47" fillId="0" borderId="35" xfId="0" applyFont="1" applyBorder="1" applyAlignment="1">
      <alignment horizontal="right" wrapText="1"/>
    </xf>
    <xf numFmtId="166" fontId="45" fillId="0" borderId="36" xfId="0" applyNumberFormat="1" applyFont="1" applyBorder="1" applyAlignment="1">
      <alignment wrapText="1"/>
    </xf>
    <xf numFmtId="166" fontId="45" fillId="0" borderId="37" xfId="0" applyNumberFormat="1" applyFont="1" applyBorder="1" applyAlignment="1">
      <alignment wrapText="1"/>
    </xf>
    <xf numFmtId="0" fontId="45" fillId="0" borderId="32" xfId="0" applyFont="1" applyBorder="1" applyAlignment="1">
      <alignment wrapText="1"/>
    </xf>
    <xf numFmtId="0" fontId="47" fillId="0" borderId="4" xfId="0" applyFont="1" applyBorder="1" applyAlignment="1">
      <alignment horizontal="center" vertical="center" wrapText="1"/>
    </xf>
    <xf numFmtId="0" fontId="47" fillId="0" borderId="41" xfId="0" applyFont="1" applyBorder="1" applyAlignment="1">
      <alignment horizontal="center" vertical="top" wrapText="1"/>
    </xf>
    <xf numFmtId="0" fontId="47" fillId="0" borderId="5" xfId="0" applyFont="1" applyBorder="1" applyAlignment="1">
      <alignment horizontal="center" vertical="top" wrapText="1"/>
    </xf>
    <xf numFmtId="0" fontId="47" fillId="0" borderId="6" xfId="0" applyFont="1" applyBorder="1" applyAlignment="1">
      <alignment horizontal="center" vertical="top" wrapText="1"/>
    </xf>
    <xf numFmtId="0" fontId="47" fillId="0" borderId="0" xfId="0" applyFont="1" applyAlignment="1">
      <alignment vertical="top" wrapText="1"/>
    </xf>
    <xf numFmtId="0" fontId="45" fillId="0" borderId="47" xfId="0" applyFont="1" applyBorder="1" applyAlignment="1">
      <alignment wrapText="1"/>
    </xf>
    <xf numFmtId="0" fontId="45" fillId="0" borderId="42" xfId="0" applyFont="1" applyBorder="1" applyAlignment="1">
      <alignment wrapText="1"/>
    </xf>
    <xf numFmtId="0" fontId="45" fillId="0" borderId="32" xfId="0" applyFont="1" applyBorder="1" applyAlignment="1">
      <alignment horizontal="center" vertical="top" wrapText="1"/>
    </xf>
    <xf numFmtId="3" fontId="45" fillId="69" borderId="12" xfId="0" applyNumberFormat="1" applyFont="1" applyFill="1" applyBorder="1" applyAlignment="1">
      <alignment horizontal="center" vertical="top" wrapText="1"/>
    </xf>
    <xf numFmtId="0" fontId="45" fillId="69" borderId="32" xfId="0" applyFont="1" applyFill="1" applyBorder="1"/>
    <xf numFmtId="0" fontId="45" fillId="69" borderId="8" xfId="0" applyFont="1" applyFill="1" applyBorder="1"/>
    <xf numFmtId="0" fontId="45" fillId="69" borderId="12" xfId="0" applyFont="1" applyFill="1" applyBorder="1"/>
    <xf numFmtId="0" fontId="45" fillId="68" borderId="38" xfId="0" applyFont="1" applyFill="1" applyBorder="1" applyAlignment="1">
      <alignment horizontal="right" wrapText="1"/>
    </xf>
    <xf numFmtId="0" fontId="45" fillId="68" borderId="38" xfId="0" applyFont="1" applyFill="1" applyBorder="1" applyAlignment="1">
      <alignment wrapText="1"/>
    </xf>
    <xf numFmtId="167" fontId="45" fillId="0" borderId="32" xfId="734" applyNumberFormat="1" applyFont="1" applyBorder="1"/>
    <xf numFmtId="43" fontId="45" fillId="0" borderId="10" xfId="734" applyFont="1" applyBorder="1"/>
    <xf numFmtId="43" fontId="45" fillId="0" borderId="11" xfId="734" applyFont="1" applyBorder="1"/>
    <xf numFmtId="43" fontId="0" fillId="0" borderId="11" xfId="734" applyFont="1" applyBorder="1"/>
    <xf numFmtId="43" fontId="0" fillId="0" borderId="37" xfId="734" applyFont="1" applyBorder="1"/>
    <xf numFmtId="3" fontId="0" fillId="0" borderId="13" xfId="0" applyNumberFormat="1" applyBorder="1" applyAlignment="1">
      <alignment horizontal="center" vertical="center" wrapText="1"/>
    </xf>
    <xf numFmtId="3" fontId="5" fillId="0" borderId="52" xfId="0" applyNumberFormat="1" applyFont="1" applyBorder="1" applyAlignment="1">
      <alignment horizontal="center" vertical="center" wrapText="1"/>
    </xf>
    <xf numFmtId="3" fontId="0" fillId="0" borderId="51" xfId="0" applyNumberFormat="1" applyBorder="1" applyAlignment="1">
      <alignment horizontal="center" vertical="center" wrapText="1"/>
    </xf>
    <xf numFmtId="3" fontId="5" fillId="0" borderId="41" xfId="0" applyNumberFormat="1" applyFont="1" applyBorder="1" applyAlignment="1">
      <alignment horizontal="center" vertical="top" wrapText="1"/>
    </xf>
    <xf numFmtId="3" fontId="5" fillId="0" borderId="4" xfId="0" applyNumberFormat="1" applyFont="1" applyBorder="1" applyAlignment="1">
      <alignment horizontal="center" vertical="center" wrapText="1"/>
    </xf>
    <xf numFmtId="3" fontId="5" fillId="0" borderId="55" xfId="0" applyNumberFormat="1" applyFont="1" applyBorder="1" applyAlignment="1">
      <alignment horizontal="center" vertical="center" wrapText="1"/>
    </xf>
    <xf numFmtId="166" fontId="0" fillId="69" borderId="4" xfId="0" applyNumberFormat="1" applyFill="1" applyBorder="1"/>
    <xf numFmtId="0" fontId="57" fillId="0" borderId="0" xfId="0" applyFont="1" applyAlignment="1">
      <alignment horizontal="left" wrapText="1"/>
    </xf>
    <xf numFmtId="0" fontId="55" fillId="0" borderId="0" xfId="0" applyFont="1" applyAlignment="1">
      <alignment vertical="center"/>
    </xf>
    <xf numFmtId="0" fontId="56" fillId="0" borderId="0" xfId="0" applyFont="1" applyAlignment="1">
      <alignment wrapText="1"/>
    </xf>
    <xf numFmtId="0" fontId="57" fillId="0" borderId="0" xfId="0" applyFont="1" applyAlignment="1">
      <alignment wrapText="1"/>
    </xf>
    <xf numFmtId="0" fontId="50" fillId="0" borderId="0" xfId="0" applyFont="1" applyAlignment="1">
      <alignment vertical="center"/>
    </xf>
    <xf numFmtId="0" fontId="3" fillId="0" borderId="48" xfId="0" applyFont="1" applyBorder="1" applyAlignment="1">
      <alignment horizontal="center" vertical="center" wrapText="1"/>
    </xf>
    <xf numFmtId="0" fontId="0" fillId="0" borderId="48" xfId="0" applyBorder="1" applyAlignment="1">
      <alignment horizontal="left" vertical="center" wrapText="1"/>
    </xf>
    <xf numFmtId="0" fontId="51" fillId="0" borderId="48" xfId="0" applyFont="1" applyBorder="1" applyAlignment="1">
      <alignment horizontal="center" vertical="center" wrapText="1"/>
    </xf>
    <xf numFmtId="0" fontId="51" fillId="69" borderId="48" xfId="0" applyFont="1" applyFill="1" applyBorder="1" applyAlignment="1">
      <alignment horizontal="center" vertical="center" wrapText="1"/>
    </xf>
    <xf numFmtId="0" fontId="0" fillId="0" borderId="48" xfId="0" applyBorder="1" applyAlignment="1">
      <alignment vertical="center" wrapText="1"/>
    </xf>
    <xf numFmtId="0" fontId="5" fillId="0" borderId="0" xfId="0" applyFont="1" applyAlignment="1">
      <alignment horizontal="center" vertical="top" wrapText="1"/>
    </xf>
    <xf numFmtId="0" fontId="5" fillId="0" borderId="48" xfId="0" applyFont="1" applyBorder="1" applyAlignment="1">
      <alignment horizontal="center" vertical="center" wrapText="1"/>
    </xf>
    <xf numFmtId="0" fontId="5" fillId="0" borderId="48" xfId="0" applyFont="1" applyBorder="1" applyAlignment="1">
      <alignment horizontal="center" vertical="center"/>
    </xf>
    <xf numFmtId="0" fontId="5" fillId="0" borderId="0" xfId="0" applyFont="1" applyAlignment="1">
      <alignment horizontal="center" vertical="center"/>
    </xf>
    <xf numFmtId="0" fontId="0" fillId="69" borderId="48" xfId="0" applyFill="1" applyBorder="1" applyAlignment="1">
      <alignment horizontal="left" vertical="center" wrapText="1"/>
    </xf>
    <xf numFmtId="0" fontId="0" fillId="69" borderId="48" xfId="0" applyFill="1" applyBorder="1" applyAlignment="1">
      <alignment vertical="center" wrapText="1"/>
    </xf>
    <xf numFmtId="0" fontId="5" fillId="69" borderId="0" xfId="0" applyFont="1" applyFill="1" applyAlignment="1">
      <alignment vertical="center"/>
    </xf>
    <xf numFmtId="0" fontId="5" fillId="69" borderId="0" xfId="0" applyFont="1" applyFill="1" applyAlignment="1">
      <alignment vertical="center" wrapText="1"/>
    </xf>
    <xf numFmtId="0" fontId="0" fillId="0" borderId="0" xfId="0" applyAlignment="1">
      <alignment vertical="center" wrapText="1"/>
    </xf>
    <xf numFmtId="0" fontId="24" fillId="69" borderId="48" xfId="0" applyFont="1" applyFill="1" applyBorder="1" applyAlignment="1">
      <alignment horizontal="left" vertical="center" wrapText="1"/>
    </xf>
    <xf numFmtId="0" fontId="24" fillId="69" borderId="48" xfId="0" applyFont="1" applyFill="1" applyBorder="1" applyAlignment="1">
      <alignment vertical="center" wrapText="1"/>
    </xf>
    <xf numFmtId="0" fontId="3" fillId="69" borderId="48" xfId="0" applyFont="1" applyFill="1" applyBorder="1" applyAlignment="1">
      <alignment horizontal="center" vertical="center" wrapText="1"/>
    </xf>
    <xf numFmtId="0" fontId="0" fillId="0" borderId="0" xfId="0" applyAlignment="1">
      <alignment vertical="center"/>
    </xf>
    <xf numFmtId="0" fontId="0" fillId="0" borderId="48" xfId="0" quotePrefix="1" applyBorder="1" applyAlignment="1">
      <alignment horizontal="left" vertical="center" wrapText="1"/>
    </xf>
    <xf numFmtId="3" fontId="0" fillId="69" borderId="48" xfId="0" applyNumberFormat="1" applyFill="1" applyBorder="1" applyAlignment="1">
      <alignment horizontal="center" vertical="center"/>
    </xf>
    <xf numFmtId="3" fontId="45" fillId="69" borderId="48" xfId="0" applyNumberFormat="1" applyFont="1" applyFill="1" applyBorder="1" applyAlignment="1">
      <alignment horizontal="center" vertical="center"/>
    </xf>
    <xf numFmtId="0" fontId="45" fillId="0" borderId="48" xfId="0" applyFont="1" applyBorder="1" applyAlignment="1">
      <alignment horizontal="center" vertical="center"/>
    </xf>
    <xf numFmtId="168" fontId="45" fillId="71" borderId="59" xfId="734" applyNumberFormat="1" applyFont="1" applyFill="1" applyBorder="1" applyAlignment="1">
      <alignment horizontal="center" vertical="center"/>
    </xf>
    <xf numFmtId="168" fontId="45" fillId="71" borderId="60" xfId="734" applyNumberFormat="1" applyFont="1" applyFill="1" applyBorder="1" applyAlignment="1">
      <alignment horizontal="center" vertical="center"/>
    </xf>
    <xf numFmtId="168" fontId="45" fillId="71" borderId="61" xfId="734" applyNumberFormat="1" applyFont="1" applyFill="1" applyBorder="1" applyAlignment="1">
      <alignment horizontal="center" vertical="center"/>
    </xf>
    <xf numFmtId="168" fontId="45" fillId="71" borderId="62" xfId="734" applyNumberFormat="1" applyFont="1" applyFill="1" applyBorder="1" applyAlignment="1">
      <alignment horizontal="center" vertical="center"/>
    </xf>
    <xf numFmtId="168" fontId="45" fillId="71" borderId="63" xfId="734" applyNumberFormat="1" applyFont="1" applyFill="1" applyBorder="1" applyAlignment="1">
      <alignment horizontal="center" vertical="center"/>
    </xf>
    <xf numFmtId="168" fontId="45" fillId="71" borderId="64" xfId="734" applyNumberFormat="1" applyFont="1" applyFill="1" applyBorder="1" applyAlignment="1">
      <alignment horizontal="center" vertical="center"/>
    </xf>
    <xf numFmtId="0" fontId="47" fillId="72" borderId="65" xfId="0" applyFont="1" applyFill="1" applyBorder="1" applyAlignment="1">
      <alignment horizontal="center" vertical="top" wrapText="1"/>
    </xf>
    <xf numFmtId="0" fontId="5" fillId="0" borderId="0" xfId="0" applyFont="1"/>
    <xf numFmtId="0" fontId="0" fillId="70" borderId="6" xfId="0" applyFill="1" applyBorder="1"/>
    <xf numFmtId="43" fontId="45" fillId="0" borderId="0" xfId="734" applyFont="1" applyAlignment="1">
      <alignment wrapText="1"/>
    </xf>
    <xf numFmtId="44" fontId="45" fillId="0" borderId="0" xfId="735" applyFont="1" applyAlignment="1">
      <alignment wrapText="1"/>
    </xf>
    <xf numFmtId="44" fontId="45" fillId="0" borderId="0" xfId="0" applyNumberFormat="1" applyFont="1" applyAlignment="1">
      <alignment wrapText="1"/>
    </xf>
    <xf numFmtId="0" fontId="51" fillId="72" borderId="66" xfId="0" applyFont="1" applyFill="1" applyBorder="1" applyAlignment="1">
      <alignment horizontal="center" vertical="top" wrapText="1"/>
    </xf>
    <xf numFmtId="166" fontId="5" fillId="74" borderId="48" xfId="0" applyNumberFormat="1" applyFont="1" applyFill="1" applyBorder="1" applyAlignment="1">
      <alignment wrapText="1"/>
    </xf>
    <xf numFmtId="166" fontId="5" fillId="70" borderId="48" xfId="0" applyNumberFormat="1" applyFont="1" applyFill="1" applyBorder="1" applyAlignment="1">
      <alignment wrapText="1"/>
    </xf>
    <xf numFmtId="166" fontId="0" fillId="0" borderId="48" xfId="0" applyNumberFormat="1" applyBorder="1" applyAlignment="1">
      <alignment wrapText="1"/>
    </xf>
    <xf numFmtId="166" fontId="0" fillId="0" borderId="48" xfId="734" applyNumberFormat="1" applyFont="1" applyBorder="1" applyAlignment="1">
      <alignment wrapText="1"/>
    </xf>
    <xf numFmtId="0" fontId="0" fillId="0" borderId="48" xfId="0" applyBorder="1" applyAlignment="1">
      <alignment wrapText="1"/>
    </xf>
    <xf numFmtId="166" fontId="0" fillId="0" borderId="48" xfId="734" applyNumberFormat="1" applyFont="1" applyBorder="1"/>
    <xf numFmtId="166" fontId="0" fillId="0" borderId="40" xfId="0" applyNumberFormat="1" applyBorder="1" applyAlignment="1">
      <alignment wrapText="1"/>
    </xf>
    <xf numFmtId="166" fontId="0" fillId="0" borderId="40" xfId="734" applyNumberFormat="1" applyFont="1" applyBorder="1" applyAlignment="1">
      <alignment wrapText="1"/>
    </xf>
    <xf numFmtId="0" fontId="0" fillId="0" borderId="40" xfId="0" applyBorder="1" applyAlignment="1">
      <alignment wrapText="1"/>
    </xf>
    <xf numFmtId="166" fontId="5" fillId="71" borderId="41" xfId="0" applyNumberFormat="1" applyFont="1" applyFill="1" applyBorder="1" applyAlignment="1">
      <alignment wrapText="1"/>
    </xf>
    <xf numFmtId="166" fontId="5" fillId="71" borderId="5" xfId="734" applyNumberFormat="1" applyFont="1" applyFill="1" applyBorder="1" applyAlignment="1">
      <alignment wrapText="1"/>
    </xf>
    <xf numFmtId="166" fontId="5" fillId="71" borderId="6" xfId="734" applyNumberFormat="1" applyFont="1" applyFill="1" applyBorder="1" applyAlignment="1">
      <alignment wrapText="1"/>
    </xf>
    <xf numFmtId="166" fontId="45" fillId="76" borderId="48" xfId="0" applyNumberFormat="1" applyFont="1" applyFill="1" applyBorder="1" applyAlignment="1">
      <alignment wrapText="1"/>
    </xf>
    <xf numFmtId="1" fontId="45" fillId="76" borderId="48" xfId="0" applyNumberFormat="1" applyFont="1" applyFill="1" applyBorder="1" applyAlignment="1">
      <alignment horizontal="right" wrapText="1"/>
    </xf>
    <xf numFmtId="166" fontId="45" fillId="76" borderId="67" xfId="0" applyNumberFormat="1" applyFont="1" applyFill="1" applyBorder="1" applyAlignment="1">
      <alignment horizontal="right" vertical="center" wrapText="1"/>
    </xf>
    <xf numFmtId="3" fontId="0" fillId="76" borderId="13" xfId="0" applyNumberFormat="1" applyFill="1" applyBorder="1"/>
    <xf numFmtId="166" fontId="45" fillId="76" borderId="43" xfId="0" applyNumberFormat="1" applyFont="1" applyFill="1" applyBorder="1" applyAlignment="1">
      <alignment wrapText="1"/>
    </xf>
    <xf numFmtId="3" fontId="0" fillId="76" borderId="70" xfId="0" applyNumberFormat="1" applyFill="1" applyBorder="1"/>
    <xf numFmtId="166" fontId="45" fillId="76" borderId="40" xfId="0" applyNumberFormat="1" applyFont="1" applyFill="1" applyBorder="1" applyAlignment="1">
      <alignment wrapText="1"/>
    </xf>
    <xf numFmtId="41" fontId="45" fillId="76" borderId="40" xfId="0" applyNumberFormat="1" applyFont="1" applyFill="1" applyBorder="1" applyAlignment="1">
      <alignment wrapText="1"/>
    </xf>
    <xf numFmtId="166" fontId="45" fillId="76" borderId="71" xfId="0" applyNumberFormat="1" applyFont="1" applyFill="1" applyBorder="1" applyAlignment="1">
      <alignment horizontal="right" vertical="center" wrapText="1"/>
    </xf>
    <xf numFmtId="3" fontId="0" fillId="76" borderId="72" xfId="0" applyNumberFormat="1" applyFill="1" applyBorder="1"/>
    <xf numFmtId="166" fontId="45" fillId="76" borderId="73" xfId="0" applyNumberFormat="1" applyFont="1" applyFill="1" applyBorder="1" applyAlignment="1">
      <alignment wrapText="1"/>
    </xf>
    <xf numFmtId="0" fontId="0" fillId="75" borderId="67" xfId="0" applyFill="1" applyBorder="1" applyAlignment="1">
      <alignment vertical="center" wrapText="1"/>
    </xf>
    <xf numFmtId="166" fontId="47" fillId="0" borderId="41" xfId="0" applyNumberFormat="1" applyFont="1" applyBorder="1" applyAlignment="1">
      <alignment wrapText="1"/>
    </xf>
    <xf numFmtId="166" fontId="47" fillId="0" borderId="5" xfId="0" applyNumberFormat="1" applyFont="1" applyBorder="1" applyAlignment="1">
      <alignment wrapText="1"/>
    </xf>
    <xf numFmtId="166" fontId="47" fillId="70" borderId="5" xfId="0" applyNumberFormat="1" applyFont="1" applyFill="1" applyBorder="1" applyAlignment="1">
      <alignment wrapText="1"/>
    </xf>
    <xf numFmtId="0" fontId="0" fillId="72" borderId="74" xfId="0" applyFill="1" applyBorder="1" applyAlignment="1">
      <alignment horizontal="right" vertical="center" wrapText="1"/>
    </xf>
    <xf numFmtId="166" fontId="47" fillId="0" borderId="38" xfId="0" applyNumberFormat="1" applyFont="1" applyBorder="1" applyAlignment="1">
      <alignment horizontal="center" wrapText="1"/>
    </xf>
    <xf numFmtId="166" fontId="47" fillId="0" borderId="75" xfId="0" applyNumberFormat="1" applyFont="1" applyBorder="1" applyAlignment="1">
      <alignment horizontal="center" wrapText="1"/>
    </xf>
    <xf numFmtId="0" fontId="0" fillId="72" borderId="35" xfId="0" applyFill="1" applyBorder="1" applyAlignment="1">
      <alignment horizontal="right" vertical="center" wrapText="1"/>
    </xf>
    <xf numFmtId="169" fontId="45" fillId="72" borderId="36" xfId="2" applyNumberFormat="1" applyFont="1" applyFill="1" applyBorder="1" applyAlignment="1">
      <alignment horizontal="center" wrapText="1"/>
    </xf>
    <xf numFmtId="169" fontId="45" fillId="72" borderId="76" xfId="2" applyNumberFormat="1" applyFont="1" applyFill="1" applyBorder="1" applyAlignment="1">
      <alignment horizontal="center" wrapText="1"/>
    </xf>
    <xf numFmtId="0" fontId="63" fillId="71" borderId="48" xfId="0" applyFont="1" applyFill="1" applyBorder="1" applyAlignment="1">
      <alignment vertical="center" wrapText="1"/>
    </xf>
    <xf numFmtId="0" fontId="46" fillId="0" borderId="1" xfId="0" applyFont="1" applyBorder="1" applyAlignment="1">
      <alignment horizontal="center"/>
    </xf>
    <xf numFmtId="0" fontId="51" fillId="71" borderId="57" xfId="0" applyFont="1" applyFill="1" applyBorder="1" applyAlignment="1">
      <alignment horizontal="center" vertical="top" wrapText="1"/>
    </xf>
    <xf numFmtId="0" fontId="51" fillId="71" borderId="58" xfId="0" applyFont="1" applyFill="1" applyBorder="1" applyAlignment="1">
      <alignment horizontal="center" vertical="top" wrapText="1"/>
    </xf>
    <xf numFmtId="0" fontId="69" fillId="0" borderId="40" xfId="0" applyFont="1" applyBorder="1" applyAlignment="1">
      <alignment horizontal="right" wrapText="1"/>
    </xf>
    <xf numFmtId="0" fontId="69" fillId="0" borderId="0" xfId="0" applyFont="1" applyAlignment="1">
      <alignment wrapText="1"/>
    </xf>
    <xf numFmtId="0" fontId="69" fillId="0" borderId="0" xfId="0" applyFont="1"/>
    <xf numFmtId="0" fontId="55" fillId="0" borderId="0" xfId="0" applyFont="1" applyAlignment="1">
      <alignment horizontal="center" vertical="center"/>
    </xf>
    <xf numFmtId="0" fontId="56" fillId="0" borderId="0" xfId="0" applyFont="1" applyAlignment="1">
      <alignment horizontal="center" wrapText="1"/>
    </xf>
    <xf numFmtId="0" fontId="57" fillId="0" borderId="0" xfId="0" applyFont="1" applyAlignment="1">
      <alignment horizontal="left" wrapText="1"/>
    </xf>
    <xf numFmtId="0" fontId="0" fillId="0" borderId="0" xfId="0" applyAlignment="1">
      <alignment horizontal="left" vertical="center" wrapText="1"/>
    </xf>
    <xf numFmtId="0" fontId="5" fillId="0" borderId="14" xfId="0" applyFont="1" applyBorder="1" applyAlignment="1">
      <alignment horizontal="center" vertical="top" wrapText="1"/>
    </xf>
    <xf numFmtId="0" fontId="5" fillId="0" borderId="44" xfId="0" applyFont="1" applyBorder="1" applyAlignment="1">
      <alignment horizontal="center" vertical="top" wrapText="1"/>
    </xf>
    <xf numFmtId="0" fontId="5" fillId="0" borderId="15" xfId="0" applyFont="1" applyBorder="1" applyAlignment="1">
      <alignment horizontal="center" vertical="top" wrapText="1"/>
    </xf>
    <xf numFmtId="0" fontId="5" fillId="0" borderId="45" xfId="0" applyFont="1" applyBorder="1" applyAlignment="1">
      <alignment horizontal="center" vertical="top" wrapText="1"/>
    </xf>
    <xf numFmtId="0" fontId="5" fillId="0" borderId="55" xfId="0" applyFont="1" applyBorder="1" applyAlignment="1">
      <alignment horizontal="center" vertical="top" wrapText="1"/>
    </xf>
    <xf numFmtId="0" fontId="5" fillId="0" borderId="49" xfId="0" applyFont="1" applyBorder="1" applyAlignment="1">
      <alignment horizontal="center" vertical="top" wrapText="1"/>
    </xf>
    <xf numFmtId="0" fontId="5" fillId="0" borderId="50" xfId="0" applyFont="1" applyBorder="1" applyAlignment="1">
      <alignment horizontal="center" vertical="top" wrapText="1"/>
    </xf>
    <xf numFmtId="0" fontId="5" fillId="0" borderId="53" xfId="0" applyFont="1" applyBorder="1" applyAlignment="1">
      <alignment horizontal="center" vertical="top" wrapText="1"/>
    </xf>
    <xf numFmtId="0" fontId="5" fillId="0" borderId="54" xfId="0" applyFont="1" applyBorder="1" applyAlignment="1">
      <alignment horizontal="center" vertical="top" wrapText="1"/>
    </xf>
    <xf numFmtId="0" fontId="0" fillId="69" borderId="0" xfId="0" applyFill="1" applyAlignment="1">
      <alignment horizontal="center" wrapText="1"/>
    </xf>
    <xf numFmtId="0" fontId="1" fillId="73" borderId="67" xfId="0" applyFont="1" applyFill="1" applyBorder="1" applyAlignment="1">
      <alignment horizontal="center" vertical="center" wrapText="1"/>
    </xf>
    <xf numFmtId="0" fontId="1" fillId="73" borderId="68" xfId="0" applyFont="1" applyFill="1" applyBorder="1" applyAlignment="1">
      <alignment horizontal="center" vertical="center" wrapText="1"/>
    </xf>
    <xf numFmtId="0" fontId="1" fillId="73" borderId="43" xfId="0" applyFont="1" applyFill="1" applyBorder="1" applyAlignment="1">
      <alignment horizontal="center" vertical="center" wrapText="1"/>
    </xf>
    <xf numFmtId="0" fontId="5" fillId="74" borderId="48" xfId="0" applyFont="1" applyFill="1" applyBorder="1" applyAlignment="1">
      <alignment horizontal="center" vertical="top" wrapText="1"/>
    </xf>
    <xf numFmtId="0" fontId="0" fillId="71" borderId="48" xfId="0" applyFont="1" applyFill="1" applyBorder="1" applyAlignment="1">
      <alignment horizontal="left" vertical="center" wrapText="1" indent="1"/>
    </xf>
    <xf numFmtId="0" fontId="0" fillId="75" borderId="67" xfId="0" applyFill="1" applyBorder="1" applyAlignment="1">
      <alignment horizontal="center" vertical="center" wrapText="1"/>
    </xf>
    <xf numFmtId="0" fontId="0" fillId="75" borderId="68" xfId="0" applyFill="1" applyBorder="1" applyAlignment="1">
      <alignment horizontal="center" vertical="center" wrapText="1"/>
    </xf>
    <xf numFmtId="0" fontId="5" fillId="74" borderId="48" xfId="0" applyFont="1" applyFill="1" applyBorder="1" applyAlignment="1">
      <alignment horizontal="center"/>
    </xf>
    <xf numFmtId="0" fontId="5" fillId="70" borderId="48" xfId="0" applyFont="1" applyFill="1" applyBorder="1" applyAlignment="1">
      <alignment horizontal="center"/>
    </xf>
    <xf numFmtId="0" fontId="0" fillId="71" borderId="48" xfId="0" applyFont="1" applyFill="1" applyBorder="1" applyAlignment="1">
      <alignment horizontal="left" wrapText="1" indent="1"/>
    </xf>
    <xf numFmtId="0" fontId="5" fillId="70" borderId="69" xfId="0" applyFont="1" applyFill="1" applyBorder="1" applyAlignment="1">
      <alignment horizontal="center"/>
    </xf>
    <xf numFmtId="0" fontId="5" fillId="70" borderId="51" xfId="0" applyFont="1" applyFill="1" applyBorder="1" applyAlignment="1">
      <alignment horizontal="center"/>
    </xf>
    <xf numFmtId="0" fontId="5" fillId="70" borderId="0" xfId="0" applyFont="1" applyFill="1" applyAlignment="1">
      <alignment horizontal="center"/>
    </xf>
    <xf numFmtId="0" fontId="63" fillId="0" borderId="0" xfId="0" applyFont="1" applyAlignment="1">
      <alignment horizontal="center" vertical="center" wrapText="1"/>
    </xf>
    <xf numFmtId="0" fontId="67" fillId="0" borderId="0" xfId="0" applyFont="1" applyAlignment="1">
      <alignment horizontal="center" wrapText="1"/>
    </xf>
    <xf numFmtId="0" fontId="5" fillId="68" borderId="48" xfId="0" applyFont="1" applyFill="1" applyBorder="1" applyAlignment="1">
      <alignment horizontal="center" vertical="center"/>
    </xf>
    <xf numFmtId="0" fontId="5" fillId="68" borderId="40" xfId="0" applyFont="1" applyFill="1" applyBorder="1" applyAlignment="1">
      <alignment horizontal="center" vertical="center"/>
    </xf>
    <xf numFmtId="0" fontId="24" fillId="0" borderId="1" xfId="0" applyFont="1" applyBorder="1" applyAlignment="1">
      <alignment horizontal="center" vertical="center"/>
    </xf>
    <xf numFmtId="0" fontId="5" fillId="0" borderId="47" xfId="0" applyFont="1" applyBorder="1" applyAlignment="1">
      <alignment horizontal="center" vertical="center" wrapText="1"/>
    </xf>
    <xf numFmtId="0" fontId="5" fillId="0" borderId="56" xfId="0" applyFont="1" applyBorder="1" applyAlignment="1">
      <alignment horizontal="center" vertical="center" wrapText="1"/>
    </xf>
  </cellXfs>
  <cellStyles count="736">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734" builtinId="3"/>
    <cellStyle name="Comma 2" xfId="220" xr:uid="{00000000-0005-0000-0000-0000D9000000}"/>
    <cellStyle name="Currency" xfId="735" builtinId="4"/>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1"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Percent" xfId="2" builtinId="5"/>
    <cellStyle name="SAPBEXaggData" xfId="412" xr:uid="{00000000-0005-0000-0000-00009C010000}"/>
    <cellStyle name="SAPBEXaggData 2" xfId="413" xr:uid="{00000000-0005-0000-0000-00009D010000}"/>
    <cellStyle name="SAPBEXaggData 2 2" xfId="414" xr:uid="{00000000-0005-0000-0000-00009E010000}"/>
    <cellStyle name="SAPBEXaggData 3" xfId="415" xr:uid="{00000000-0005-0000-0000-00009F010000}"/>
    <cellStyle name="SAPBEXaggData 3 2" xfId="416" xr:uid="{00000000-0005-0000-0000-0000A0010000}"/>
    <cellStyle name="SAPBEXaggData 4" xfId="417" xr:uid="{00000000-0005-0000-0000-0000A1010000}"/>
    <cellStyle name="SAPBEXaggData 4 2" xfId="418" xr:uid="{00000000-0005-0000-0000-0000A2010000}"/>
    <cellStyle name="SAPBEXaggData 5" xfId="419" xr:uid="{00000000-0005-0000-0000-0000A3010000}"/>
    <cellStyle name="SAPBEXaggDataEmph" xfId="420" xr:uid="{00000000-0005-0000-0000-0000A4010000}"/>
    <cellStyle name="SAPBEXaggDataEmph 2" xfId="421" xr:uid="{00000000-0005-0000-0000-0000A5010000}"/>
    <cellStyle name="SAPBEXaggDataEmph 2 2" xfId="422" xr:uid="{00000000-0005-0000-0000-0000A6010000}"/>
    <cellStyle name="SAPBEXaggDataEmph 3" xfId="423" xr:uid="{00000000-0005-0000-0000-0000A7010000}"/>
    <cellStyle name="SAPBEXaggDataEmph 3 2" xfId="424" xr:uid="{00000000-0005-0000-0000-0000A8010000}"/>
    <cellStyle name="SAPBEXaggDataEmph 4" xfId="425" xr:uid="{00000000-0005-0000-0000-0000A9010000}"/>
    <cellStyle name="SAPBEXaggItem" xfId="426" xr:uid="{00000000-0005-0000-0000-0000AA010000}"/>
    <cellStyle name="SAPBEXaggItem 2" xfId="427" xr:uid="{00000000-0005-0000-0000-0000AB010000}"/>
    <cellStyle name="SAPBEXaggItem 2 2" xfId="428" xr:uid="{00000000-0005-0000-0000-0000AC010000}"/>
    <cellStyle name="SAPBEXaggItem 3" xfId="429" xr:uid="{00000000-0005-0000-0000-0000AD010000}"/>
    <cellStyle name="SAPBEXaggItem 3 2" xfId="430" xr:uid="{00000000-0005-0000-0000-0000AE010000}"/>
    <cellStyle name="SAPBEXaggItem 4" xfId="431" xr:uid="{00000000-0005-0000-0000-0000AF010000}"/>
    <cellStyle name="SAPBEXaggItem 4 2" xfId="432" xr:uid="{00000000-0005-0000-0000-0000B0010000}"/>
    <cellStyle name="SAPBEXaggItem 5" xfId="433" xr:uid="{00000000-0005-0000-0000-0000B1010000}"/>
    <cellStyle name="SAPBEXaggItemX" xfId="434" xr:uid="{00000000-0005-0000-0000-0000B2010000}"/>
    <cellStyle name="SAPBEXaggItemX 2" xfId="435" xr:uid="{00000000-0005-0000-0000-0000B3010000}"/>
    <cellStyle name="SAPBEXaggItemX 2 2" xfId="436" xr:uid="{00000000-0005-0000-0000-0000B4010000}"/>
    <cellStyle name="SAPBEXaggItemX 3" xfId="437" xr:uid="{00000000-0005-0000-0000-0000B5010000}"/>
    <cellStyle name="SAPBEXaggItemX 3 2" xfId="438" xr:uid="{00000000-0005-0000-0000-0000B6010000}"/>
    <cellStyle name="SAPBEXaggItemX 4" xfId="439" xr:uid="{00000000-0005-0000-0000-0000B7010000}"/>
    <cellStyle name="SAPBEXchaText" xfId="440" xr:uid="{00000000-0005-0000-0000-0000B8010000}"/>
    <cellStyle name="SAPBEXchaText 2" xfId="441" xr:uid="{00000000-0005-0000-0000-0000B9010000}"/>
    <cellStyle name="SAPBEXchaText 2 2" xfId="442" xr:uid="{00000000-0005-0000-0000-0000BA010000}"/>
    <cellStyle name="SAPBEXchaText 3" xfId="443" xr:uid="{00000000-0005-0000-0000-0000BB010000}"/>
    <cellStyle name="SAPBEXchaText 4" xfId="444" xr:uid="{00000000-0005-0000-0000-0000BC010000}"/>
    <cellStyle name="SAPBEXchaText 4 2" xfId="445" xr:uid="{00000000-0005-0000-0000-0000BD010000}"/>
    <cellStyle name="SAPBEXchaText 5" xfId="446" xr:uid="{00000000-0005-0000-0000-0000BE010000}"/>
    <cellStyle name="SAPBEXexcBad7" xfId="447" xr:uid="{00000000-0005-0000-0000-0000BF010000}"/>
    <cellStyle name="SAPBEXexcBad7 2" xfId="448" xr:uid="{00000000-0005-0000-0000-0000C0010000}"/>
    <cellStyle name="SAPBEXexcBad7 2 2" xfId="449" xr:uid="{00000000-0005-0000-0000-0000C1010000}"/>
    <cellStyle name="SAPBEXexcBad7 3" xfId="450" xr:uid="{00000000-0005-0000-0000-0000C2010000}"/>
    <cellStyle name="SAPBEXexcBad7 3 2" xfId="451" xr:uid="{00000000-0005-0000-0000-0000C3010000}"/>
    <cellStyle name="SAPBEXexcBad7 4" xfId="452" xr:uid="{00000000-0005-0000-0000-0000C4010000}"/>
    <cellStyle name="SAPBEXexcBad8" xfId="453" xr:uid="{00000000-0005-0000-0000-0000C5010000}"/>
    <cellStyle name="SAPBEXexcBad8 2" xfId="454" xr:uid="{00000000-0005-0000-0000-0000C6010000}"/>
    <cellStyle name="SAPBEXexcBad8 2 2" xfId="455" xr:uid="{00000000-0005-0000-0000-0000C7010000}"/>
    <cellStyle name="SAPBEXexcBad8 3" xfId="456" xr:uid="{00000000-0005-0000-0000-0000C8010000}"/>
    <cellStyle name="SAPBEXexcBad8 3 2" xfId="457" xr:uid="{00000000-0005-0000-0000-0000C9010000}"/>
    <cellStyle name="SAPBEXexcBad8 4" xfId="458" xr:uid="{00000000-0005-0000-0000-0000CA010000}"/>
    <cellStyle name="SAPBEXexcBad9" xfId="459" xr:uid="{00000000-0005-0000-0000-0000CB010000}"/>
    <cellStyle name="SAPBEXexcBad9 2" xfId="460" xr:uid="{00000000-0005-0000-0000-0000CC010000}"/>
    <cellStyle name="SAPBEXexcBad9 2 2" xfId="461" xr:uid="{00000000-0005-0000-0000-0000CD010000}"/>
    <cellStyle name="SAPBEXexcBad9 3" xfId="462" xr:uid="{00000000-0005-0000-0000-0000CE010000}"/>
    <cellStyle name="SAPBEXexcBad9 3 2" xfId="463" xr:uid="{00000000-0005-0000-0000-0000CF010000}"/>
    <cellStyle name="SAPBEXexcBad9 4" xfId="464" xr:uid="{00000000-0005-0000-0000-0000D0010000}"/>
    <cellStyle name="SAPBEXexcCritical4" xfId="465" xr:uid="{00000000-0005-0000-0000-0000D1010000}"/>
    <cellStyle name="SAPBEXexcCritical4 2" xfId="466" xr:uid="{00000000-0005-0000-0000-0000D2010000}"/>
    <cellStyle name="SAPBEXexcCritical4 2 2" xfId="467" xr:uid="{00000000-0005-0000-0000-0000D3010000}"/>
    <cellStyle name="SAPBEXexcCritical4 3" xfId="468" xr:uid="{00000000-0005-0000-0000-0000D4010000}"/>
    <cellStyle name="SAPBEXexcCritical4 3 2" xfId="469" xr:uid="{00000000-0005-0000-0000-0000D5010000}"/>
    <cellStyle name="SAPBEXexcCritical4 4" xfId="470" xr:uid="{00000000-0005-0000-0000-0000D6010000}"/>
    <cellStyle name="SAPBEXexcCritical5" xfId="471" xr:uid="{00000000-0005-0000-0000-0000D7010000}"/>
    <cellStyle name="SAPBEXexcCritical5 2" xfId="472" xr:uid="{00000000-0005-0000-0000-0000D8010000}"/>
    <cellStyle name="SAPBEXexcCritical5 2 2" xfId="473" xr:uid="{00000000-0005-0000-0000-0000D9010000}"/>
    <cellStyle name="SAPBEXexcCritical5 3" xfId="474" xr:uid="{00000000-0005-0000-0000-0000DA010000}"/>
    <cellStyle name="SAPBEXexcCritical5 3 2" xfId="475" xr:uid="{00000000-0005-0000-0000-0000DB010000}"/>
    <cellStyle name="SAPBEXexcCritical5 4" xfId="476" xr:uid="{00000000-0005-0000-0000-0000DC010000}"/>
    <cellStyle name="SAPBEXexcCritical6" xfId="477" xr:uid="{00000000-0005-0000-0000-0000DD010000}"/>
    <cellStyle name="SAPBEXexcCritical6 2" xfId="478" xr:uid="{00000000-0005-0000-0000-0000DE010000}"/>
    <cellStyle name="SAPBEXexcCritical6 2 2" xfId="479" xr:uid="{00000000-0005-0000-0000-0000DF010000}"/>
    <cellStyle name="SAPBEXexcCritical6 3" xfId="480" xr:uid="{00000000-0005-0000-0000-0000E0010000}"/>
    <cellStyle name="SAPBEXexcCritical6 3 2" xfId="481" xr:uid="{00000000-0005-0000-0000-0000E1010000}"/>
    <cellStyle name="SAPBEXexcCritical6 4" xfId="482" xr:uid="{00000000-0005-0000-0000-0000E2010000}"/>
    <cellStyle name="SAPBEXexcGood1" xfId="483" xr:uid="{00000000-0005-0000-0000-0000E3010000}"/>
    <cellStyle name="SAPBEXexcGood1 2" xfId="484" xr:uid="{00000000-0005-0000-0000-0000E4010000}"/>
    <cellStyle name="SAPBEXexcGood1 2 2" xfId="485" xr:uid="{00000000-0005-0000-0000-0000E5010000}"/>
    <cellStyle name="SAPBEXexcGood1 3" xfId="486" xr:uid="{00000000-0005-0000-0000-0000E6010000}"/>
    <cellStyle name="SAPBEXexcGood1 3 2" xfId="487" xr:uid="{00000000-0005-0000-0000-0000E7010000}"/>
    <cellStyle name="SAPBEXexcGood1 4" xfId="488" xr:uid="{00000000-0005-0000-0000-0000E8010000}"/>
    <cellStyle name="SAPBEXexcGood2" xfId="489" xr:uid="{00000000-0005-0000-0000-0000E9010000}"/>
    <cellStyle name="SAPBEXexcGood2 2" xfId="490" xr:uid="{00000000-0005-0000-0000-0000EA010000}"/>
    <cellStyle name="SAPBEXexcGood2 2 2" xfId="491" xr:uid="{00000000-0005-0000-0000-0000EB010000}"/>
    <cellStyle name="SAPBEXexcGood2 3" xfId="492" xr:uid="{00000000-0005-0000-0000-0000EC010000}"/>
    <cellStyle name="SAPBEXexcGood2 3 2" xfId="493" xr:uid="{00000000-0005-0000-0000-0000ED010000}"/>
    <cellStyle name="SAPBEXexcGood2 4" xfId="494" xr:uid="{00000000-0005-0000-0000-0000EE010000}"/>
    <cellStyle name="SAPBEXexcGood3" xfId="495" xr:uid="{00000000-0005-0000-0000-0000EF010000}"/>
    <cellStyle name="SAPBEXexcGood3 2" xfId="496" xr:uid="{00000000-0005-0000-0000-0000F0010000}"/>
    <cellStyle name="SAPBEXexcGood3 2 2" xfId="497" xr:uid="{00000000-0005-0000-0000-0000F1010000}"/>
    <cellStyle name="SAPBEXexcGood3 3" xfId="498" xr:uid="{00000000-0005-0000-0000-0000F2010000}"/>
    <cellStyle name="SAPBEXexcGood3 3 2" xfId="499" xr:uid="{00000000-0005-0000-0000-0000F3010000}"/>
    <cellStyle name="SAPBEXexcGood3 4" xfId="500" xr:uid="{00000000-0005-0000-0000-0000F4010000}"/>
    <cellStyle name="SAPBEXfilterDrill" xfId="501" xr:uid="{00000000-0005-0000-0000-0000F5010000}"/>
    <cellStyle name="SAPBEXfilterDrill 2" xfId="502" xr:uid="{00000000-0005-0000-0000-0000F6010000}"/>
    <cellStyle name="SAPBEXfilterDrill 3" xfId="503" xr:uid="{00000000-0005-0000-0000-0000F7010000}"/>
    <cellStyle name="SAPBEXfilterDrill 3 2" xfId="504" xr:uid="{00000000-0005-0000-0000-0000F8010000}"/>
    <cellStyle name="SAPBEXfilterDrill 4" xfId="505" xr:uid="{00000000-0005-0000-0000-0000F9010000}"/>
    <cellStyle name="SAPBEXfilterItem" xfId="506" xr:uid="{00000000-0005-0000-0000-0000FA010000}"/>
    <cellStyle name="SAPBEXfilterItem 2" xfId="507" xr:uid="{00000000-0005-0000-0000-0000FB010000}"/>
    <cellStyle name="SAPBEXfilterItem 3" xfId="508" xr:uid="{00000000-0005-0000-0000-0000FC010000}"/>
    <cellStyle name="SAPBEXfilterItem 3 2" xfId="509" xr:uid="{00000000-0005-0000-0000-0000FD010000}"/>
    <cellStyle name="SAPBEXfilterItem 4" xfId="510" xr:uid="{00000000-0005-0000-0000-0000FE010000}"/>
    <cellStyle name="SAPBEXfilterText" xfId="511" xr:uid="{00000000-0005-0000-0000-0000FF010000}"/>
    <cellStyle name="SAPBEXfilterText 2" xfId="512" xr:uid="{00000000-0005-0000-0000-000000020000}"/>
    <cellStyle name="SAPBEXfilterText 3" xfId="513" xr:uid="{00000000-0005-0000-0000-000001020000}"/>
    <cellStyle name="SAPBEXfilterText 3 2" xfId="514" xr:uid="{00000000-0005-0000-0000-000002020000}"/>
    <cellStyle name="SAPBEXfilterText 4" xfId="515" xr:uid="{00000000-0005-0000-0000-000003020000}"/>
    <cellStyle name="SAPBEXformats" xfId="516" xr:uid="{00000000-0005-0000-0000-000004020000}"/>
    <cellStyle name="SAPBEXformats 2" xfId="517" xr:uid="{00000000-0005-0000-0000-000005020000}"/>
    <cellStyle name="SAPBEXformats 2 2" xfId="518" xr:uid="{00000000-0005-0000-0000-000006020000}"/>
    <cellStyle name="SAPBEXformats 3" xfId="519" xr:uid="{00000000-0005-0000-0000-000007020000}"/>
    <cellStyle name="SAPBEXformats 3 2" xfId="520" xr:uid="{00000000-0005-0000-0000-000008020000}"/>
    <cellStyle name="SAPBEXformats 4" xfId="521" xr:uid="{00000000-0005-0000-0000-000009020000}"/>
    <cellStyle name="SAPBEXheaderItem" xfId="522" xr:uid="{00000000-0005-0000-0000-00000A020000}"/>
    <cellStyle name="SAPBEXheaderItem 2" xfId="523" xr:uid="{00000000-0005-0000-0000-00000B020000}"/>
    <cellStyle name="SAPBEXheaderItem 3" xfId="524" xr:uid="{00000000-0005-0000-0000-00000C020000}"/>
    <cellStyle name="SAPBEXheaderItem 3 2" xfId="525" xr:uid="{00000000-0005-0000-0000-00000D020000}"/>
    <cellStyle name="SAPBEXheaderItem 4" xfId="526" xr:uid="{00000000-0005-0000-0000-00000E020000}"/>
    <cellStyle name="SAPBEXheaderText" xfId="527" xr:uid="{00000000-0005-0000-0000-00000F020000}"/>
    <cellStyle name="SAPBEXheaderText 2" xfId="528" xr:uid="{00000000-0005-0000-0000-000010020000}"/>
    <cellStyle name="SAPBEXheaderText 3" xfId="529" xr:uid="{00000000-0005-0000-0000-000011020000}"/>
    <cellStyle name="SAPBEXheaderText 3 2" xfId="530" xr:uid="{00000000-0005-0000-0000-000012020000}"/>
    <cellStyle name="SAPBEXheaderText 4" xfId="531" xr:uid="{00000000-0005-0000-0000-000013020000}"/>
    <cellStyle name="SAPBEXHLevel0" xfId="532" xr:uid="{00000000-0005-0000-0000-000014020000}"/>
    <cellStyle name="SAPBEXHLevel0 2" xfId="533" xr:uid="{00000000-0005-0000-0000-000015020000}"/>
    <cellStyle name="SAPBEXHLevel0 2 2" xfId="534" xr:uid="{00000000-0005-0000-0000-000016020000}"/>
    <cellStyle name="SAPBEXHLevel0 2 2 2" xfId="535" xr:uid="{00000000-0005-0000-0000-000017020000}"/>
    <cellStyle name="SAPBEXHLevel0 2 3" xfId="536" xr:uid="{00000000-0005-0000-0000-000018020000}"/>
    <cellStyle name="SAPBEXHLevel0 2 3 2" xfId="537" xr:uid="{00000000-0005-0000-0000-000019020000}"/>
    <cellStyle name="SAPBEXHLevel0 2 3 2 2" xfId="538" xr:uid="{00000000-0005-0000-0000-00001A020000}"/>
    <cellStyle name="SAPBEXHLevel0 2 3 3" xfId="539" xr:uid="{00000000-0005-0000-0000-00001B020000}"/>
    <cellStyle name="SAPBEXHLevel0 2 4" xfId="540" xr:uid="{00000000-0005-0000-0000-00001C020000}"/>
    <cellStyle name="SAPBEXHLevel0 3" xfId="541" xr:uid="{00000000-0005-0000-0000-00001D020000}"/>
    <cellStyle name="SAPBEXHLevel0 3 2" xfId="542" xr:uid="{00000000-0005-0000-0000-00001E020000}"/>
    <cellStyle name="SAPBEXHLevel0 4" xfId="543" xr:uid="{00000000-0005-0000-0000-00001F020000}"/>
    <cellStyle name="SAPBEXHLevel0X" xfId="544" xr:uid="{00000000-0005-0000-0000-000020020000}"/>
    <cellStyle name="SAPBEXHLevel0X 2" xfId="545" xr:uid="{00000000-0005-0000-0000-000021020000}"/>
    <cellStyle name="SAPBEXHLevel0X 2 2" xfId="546" xr:uid="{00000000-0005-0000-0000-000022020000}"/>
    <cellStyle name="SAPBEXHLevel0X 2 2 2" xfId="547" xr:uid="{00000000-0005-0000-0000-000023020000}"/>
    <cellStyle name="SAPBEXHLevel0X 2 3" xfId="548" xr:uid="{00000000-0005-0000-0000-000024020000}"/>
    <cellStyle name="SAPBEXHLevel0X 2 3 2" xfId="549" xr:uid="{00000000-0005-0000-0000-000025020000}"/>
    <cellStyle name="SAPBEXHLevel0X 2 3 2 2" xfId="550" xr:uid="{00000000-0005-0000-0000-000026020000}"/>
    <cellStyle name="SAPBEXHLevel0X 2 3 3" xfId="551" xr:uid="{00000000-0005-0000-0000-000027020000}"/>
    <cellStyle name="SAPBEXHLevel0X 2 4" xfId="552" xr:uid="{00000000-0005-0000-0000-000028020000}"/>
    <cellStyle name="SAPBEXHLevel0X 3" xfId="553" xr:uid="{00000000-0005-0000-0000-000029020000}"/>
    <cellStyle name="SAPBEXHLevel0X 3 2" xfId="554" xr:uid="{00000000-0005-0000-0000-00002A020000}"/>
    <cellStyle name="SAPBEXHLevel0X 3 2 2" xfId="555" xr:uid="{00000000-0005-0000-0000-00002B020000}"/>
    <cellStyle name="SAPBEXHLevel0X 3 3" xfId="556" xr:uid="{00000000-0005-0000-0000-00002C020000}"/>
    <cellStyle name="SAPBEXHLevel0X 4" xfId="557" xr:uid="{00000000-0005-0000-0000-00002D020000}"/>
    <cellStyle name="SAPBEXHLevel1" xfId="558" xr:uid="{00000000-0005-0000-0000-00002E020000}"/>
    <cellStyle name="SAPBEXHLevel1 2" xfId="559" xr:uid="{00000000-0005-0000-0000-00002F020000}"/>
    <cellStyle name="SAPBEXHLevel1 2 2" xfId="560" xr:uid="{00000000-0005-0000-0000-000030020000}"/>
    <cellStyle name="SAPBEXHLevel1 2 2 2" xfId="561" xr:uid="{00000000-0005-0000-0000-000031020000}"/>
    <cellStyle name="SAPBEXHLevel1 2 3" xfId="562" xr:uid="{00000000-0005-0000-0000-000032020000}"/>
    <cellStyle name="SAPBEXHLevel1 2 3 2" xfId="563" xr:uid="{00000000-0005-0000-0000-000033020000}"/>
    <cellStyle name="SAPBEXHLevel1 2 3 2 2" xfId="564" xr:uid="{00000000-0005-0000-0000-000034020000}"/>
    <cellStyle name="SAPBEXHLevel1 2 3 3" xfId="565" xr:uid="{00000000-0005-0000-0000-000035020000}"/>
    <cellStyle name="SAPBEXHLevel1 2 4" xfId="566" xr:uid="{00000000-0005-0000-0000-000036020000}"/>
    <cellStyle name="SAPBEXHLevel1 3" xfId="567" xr:uid="{00000000-0005-0000-0000-000037020000}"/>
    <cellStyle name="SAPBEXHLevel1 3 2" xfId="568" xr:uid="{00000000-0005-0000-0000-000038020000}"/>
    <cellStyle name="SAPBEXHLevel1 4" xfId="569" xr:uid="{00000000-0005-0000-0000-000039020000}"/>
    <cellStyle name="SAPBEXHLevel1X" xfId="570" xr:uid="{00000000-0005-0000-0000-00003A020000}"/>
    <cellStyle name="SAPBEXHLevel1X 2" xfId="571" xr:uid="{00000000-0005-0000-0000-00003B020000}"/>
    <cellStyle name="SAPBEXHLevel1X 2 2" xfId="572" xr:uid="{00000000-0005-0000-0000-00003C020000}"/>
    <cellStyle name="SAPBEXHLevel1X 2 2 2" xfId="573" xr:uid="{00000000-0005-0000-0000-00003D020000}"/>
    <cellStyle name="SAPBEXHLevel1X 2 3" xfId="574" xr:uid="{00000000-0005-0000-0000-00003E020000}"/>
    <cellStyle name="SAPBEXHLevel1X 2 3 2" xfId="575" xr:uid="{00000000-0005-0000-0000-00003F020000}"/>
    <cellStyle name="SAPBEXHLevel1X 2 3 2 2" xfId="576" xr:uid="{00000000-0005-0000-0000-000040020000}"/>
    <cellStyle name="SAPBEXHLevel1X 2 3 3" xfId="577" xr:uid="{00000000-0005-0000-0000-000041020000}"/>
    <cellStyle name="SAPBEXHLevel1X 2 4" xfId="578" xr:uid="{00000000-0005-0000-0000-000042020000}"/>
    <cellStyle name="SAPBEXHLevel1X 3" xfId="579" xr:uid="{00000000-0005-0000-0000-000043020000}"/>
    <cellStyle name="SAPBEXHLevel1X 3 2" xfId="580" xr:uid="{00000000-0005-0000-0000-000044020000}"/>
    <cellStyle name="SAPBEXHLevel1X 3 2 2" xfId="581" xr:uid="{00000000-0005-0000-0000-000045020000}"/>
    <cellStyle name="SAPBEXHLevel1X 3 3" xfId="582" xr:uid="{00000000-0005-0000-0000-000046020000}"/>
    <cellStyle name="SAPBEXHLevel1X 4" xfId="583" xr:uid="{00000000-0005-0000-0000-000047020000}"/>
    <cellStyle name="SAPBEXHLevel2" xfId="584" xr:uid="{00000000-0005-0000-0000-000048020000}"/>
    <cellStyle name="SAPBEXHLevel2 2" xfId="585" xr:uid="{00000000-0005-0000-0000-000049020000}"/>
    <cellStyle name="SAPBEXHLevel2 2 2" xfId="586" xr:uid="{00000000-0005-0000-0000-00004A020000}"/>
    <cellStyle name="SAPBEXHLevel2 2 2 2" xfId="587" xr:uid="{00000000-0005-0000-0000-00004B020000}"/>
    <cellStyle name="SAPBEXHLevel2 2 3" xfId="588" xr:uid="{00000000-0005-0000-0000-00004C020000}"/>
    <cellStyle name="SAPBEXHLevel2 2 3 2" xfId="589" xr:uid="{00000000-0005-0000-0000-00004D020000}"/>
    <cellStyle name="SAPBEXHLevel2 2 3 2 2" xfId="590" xr:uid="{00000000-0005-0000-0000-00004E020000}"/>
    <cellStyle name="SAPBEXHLevel2 2 3 3" xfId="591" xr:uid="{00000000-0005-0000-0000-00004F020000}"/>
    <cellStyle name="SAPBEXHLevel2 2 4" xfId="592" xr:uid="{00000000-0005-0000-0000-000050020000}"/>
    <cellStyle name="SAPBEXHLevel2 3" xfId="593" xr:uid="{00000000-0005-0000-0000-000051020000}"/>
    <cellStyle name="SAPBEXHLevel2 3 2" xfId="594" xr:uid="{00000000-0005-0000-0000-000052020000}"/>
    <cellStyle name="SAPBEXHLevel2 4" xfId="595" xr:uid="{00000000-0005-0000-0000-000053020000}"/>
    <cellStyle name="SAPBEXHLevel2X" xfId="596" xr:uid="{00000000-0005-0000-0000-000054020000}"/>
    <cellStyle name="SAPBEXHLevel2X 2" xfId="597" xr:uid="{00000000-0005-0000-0000-000055020000}"/>
    <cellStyle name="SAPBEXHLevel2X 2 2" xfId="598" xr:uid="{00000000-0005-0000-0000-000056020000}"/>
    <cellStyle name="SAPBEXHLevel2X 2 2 2" xfId="599" xr:uid="{00000000-0005-0000-0000-000057020000}"/>
    <cellStyle name="SAPBEXHLevel2X 2 3" xfId="600" xr:uid="{00000000-0005-0000-0000-000058020000}"/>
    <cellStyle name="SAPBEXHLevel2X 2 3 2" xfId="601" xr:uid="{00000000-0005-0000-0000-000059020000}"/>
    <cellStyle name="SAPBEXHLevel2X 2 3 2 2" xfId="602" xr:uid="{00000000-0005-0000-0000-00005A020000}"/>
    <cellStyle name="SAPBEXHLevel2X 2 3 3" xfId="603" xr:uid="{00000000-0005-0000-0000-00005B020000}"/>
    <cellStyle name="SAPBEXHLevel2X 2 4" xfId="604" xr:uid="{00000000-0005-0000-0000-00005C020000}"/>
    <cellStyle name="SAPBEXHLevel2X 3" xfId="605" xr:uid="{00000000-0005-0000-0000-00005D020000}"/>
    <cellStyle name="SAPBEXHLevel2X 3 2" xfId="606" xr:uid="{00000000-0005-0000-0000-00005E020000}"/>
    <cellStyle name="SAPBEXHLevel2X 3 2 2" xfId="607" xr:uid="{00000000-0005-0000-0000-00005F020000}"/>
    <cellStyle name="SAPBEXHLevel2X 3 3" xfId="608" xr:uid="{00000000-0005-0000-0000-000060020000}"/>
    <cellStyle name="SAPBEXHLevel2X 4" xfId="609" xr:uid="{00000000-0005-0000-0000-000061020000}"/>
    <cellStyle name="SAPBEXHLevel3" xfId="610" xr:uid="{00000000-0005-0000-0000-000062020000}"/>
    <cellStyle name="SAPBEXHLevel3 2" xfId="611" xr:uid="{00000000-0005-0000-0000-000063020000}"/>
    <cellStyle name="SAPBEXHLevel3 2 2" xfId="612" xr:uid="{00000000-0005-0000-0000-000064020000}"/>
    <cellStyle name="SAPBEXHLevel3 2 2 2" xfId="613" xr:uid="{00000000-0005-0000-0000-000065020000}"/>
    <cellStyle name="SAPBEXHLevel3 2 3" xfId="614" xr:uid="{00000000-0005-0000-0000-000066020000}"/>
    <cellStyle name="SAPBEXHLevel3 2 3 2" xfId="615" xr:uid="{00000000-0005-0000-0000-000067020000}"/>
    <cellStyle name="SAPBEXHLevel3 2 3 2 2" xfId="616" xr:uid="{00000000-0005-0000-0000-000068020000}"/>
    <cellStyle name="SAPBEXHLevel3 2 3 3" xfId="617" xr:uid="{00000000-0005-0000-0000-000069020000}"/>
    <cellStyle name="SAPBEXHLevel3 2 4" xfId="618" xr:uid="{00000000-0005-0000-0000-00006A020000}"/>
    <cellStyle name="SAPBEXHLevel3 3" xfId="619" xr:uid="{00000000-0005-0000-0000-00006B020000}"/>
    <cellStyle name="SAPBEXHLevel3 3 2" xfId="620" xr:uid="{00000000-0005-0000-0000-00006C020000}"/>
    <cellStyle name="SAPBEXHLevel3 4" xfId="621" xr:uid="{00000000-0005-0000-0000-00006D020000}"/>
    <cellStyle name="SAPBEXHLevel3X" xfId="622" xr:uid="{00000000-0005-0000-0000-00006E020000}"/>
    <cellStyle name="SAPBEXHLevel3X 2" xfId="623" xr:uid="{00000000-0005-0000-0000-00006F020000}"/>
    <cellStyle name="SAPBEXHLevel3X 2 2" xfId="624" xr:uid="{00000000-0005-0000-0000-000070020000}"/>
    <cellStyle name="SAPBEXHLevel3X 2 2 2" xfId="625" xr:uid="{00000000-0005-0000-0000-000071020000}"/>
    <cellStyle name="SAPBEXHLevel3X 2 3" xfId="626" xr:uid="{00000000-0005-0000-0000-000072020000}"/>
    <cellStyle name="SAPBEXHLevel3X 2 3 2" xfId="627" xr:uid="{00000000-0005-0000-0000-000073020000}"/>
    <cellStyle name="SAPBEXHLevel3X 2 3 2 2" xfId="628" xr:uid="{00000000-0005-0000-0000-000074020000}"/>
    <cellStyle name="SAPBEXHLevel3X 2 3 3" xfId="629" xr:uid="{00000000-0005-0000-0000-000075020000}"/>
    <cellStyle name="SAPBEXHLevel3X 2 4" xfId="630" xr:uid="{00000000-0005-0000-0000-000076020000}"/>
    <cellStyle name="SAPBEXHLevel3X 3" xfId="631" xr:uid="{00000000-0005-0000-0000-000077020000}"/>
    <cellStyle name="SAPBEXHLevel3X 3 2" xfId="632" xr:uid="{00000000-0005-0000-0000-000078020000}"/>
    <cellStyle name="SAPBEXHLevel3X 3 2 2" xfId="633" xr:uid="{00000000-0005-0000-0000-000079020000}"/>
    <cellStyle name="SAPBEXHLevel3X 3 3" xfId="634" xr:uid="{00000000-0005-0000-0000-00007A020000}"/>
    <cellStyle name="SAPBEXHLevel3X 4" xfId="635" xr:uid="{00000000-0005-0000-0000-00007B020000}"/>
    <cellStyle name="SAPBEXinputData" xfId="636" xr:uid="{00000000-0005-0000-0000-00007C020000}"/>
    <cellStyle name="SAPBEXinputData 2" xfId="637" xr:uid="{00000000-0005-0000-0000-00007D020000}"/>
    <cellStyle name="SAPBEXinputData 2 2" xfId="638" xr:uid="{00000000-0005-0000-0000-00007E020000}"/>
    <cellStyle name="SAPBEXinputData 2 2 2" xfId="639" xr:uid="{00000000-0005-0000-0000-00007F020000}"/>
    <cellStyle name="SAPBEXinputData 2 2 2 2" xfId="640" xr:uid="{00000000-0005-0000-0000-000080020000}"/>
    <cellStyle name="SAPBEXinputData 2 2 3" xfId="641" xr:uid="{00000000-0005-0000-0000-000081020000}"/>
    <cellStyle name="SAPBEXinputData 2 3" xfId="642" xr:uid="{00000000-0005-0000-0000-000082020000}"/>
    <cellStyle name="SAPBEXinputData 2 3 2" xfId="643" xr:uid="{00000000-0005-0000-0000-000083020000}"/>
    <cellStyle name="SAPBEXinputData 2 3 2 2" xfId="644" xr:uid="{00000000-0005-0000-0000-000084020000}"/>
    <cellStyle name="SAPBEXinputData 2 3 2 2 2" xfId="645" xr:uid="{00000000-0005-0000-0000-000085020000}"/>
    <cellStyle name="SAPBEXinputData 2 3 2 3" xfId="646" xr:uid="{00000000-0005-0000-0000-000086020000}"/>
    <cellStyle name="SAPBEXinputData 2 3 3" xfId="647" xr:uid="{00000000-0005-0000-0000-000087020000}"/>
    <cellStyle name="SAPBEXinputData 2 3 3 2" xfId="648" xr:uid="{00000000-0005-0000-0000-000088020000}"/>
    <cellStyle name="SAPBEXinputData 2 3 4" xfId="649" xr:uid="{00000000-0005-0000-0000-000089020000}"/>
    <cellStyle name="SAPBEXinputData 2 4" xfId="650" xr:uid="{00000000-0005-0000-0000-00008A020000}"/>
    <cellStyle name="SAPBEXinputData 2 4 2" xfId="651" xr:uid="{00000000-0005-0000-0000-00008B020000}"/>
    <cellStyle name="SAPBEXinputData 2 5" xfId="652" xr:uid="{00000000-0005-0000-0000-00008C020000}"/>
    <cellStyle name="SAPBEXinputData 3" xfId="653" xr:uid="{00000000-0005-0000-0000-00008D020000}"/>
    <cellStyle name="SAPBEXinputData 3 2" xfId="654" xr:uid="{00000000-0005-0000-0000-00008E020000}"/>
    <cellStyle name="SAPBEXItemHeader" xfId="655" xr:uid="{00000000-0005-0000-0000-00008F020000}"/>
    <cellStyle name="SAPBEXItemHeader 2" xfId="656" xr:uid="{00000000-0005-0000-0000-000090020000}"/>
    <cellStyle name="SAPBEXresData" xfId="657" xr:uid="{00000000-0005-0000-0000-000091020000}"/>
    <cellStyle name="SAPBEXresData 2" xfId="658" xr:uid="{00000000-0005-0000-0000-000092020000}"/>
    <cellStyle name="SAPBEXresData 2 2" xfId="659" xr:uid="{00000000-0005-0000-0000-000093020000}"/>
    <cellStyle name="SAPBEXresData 3" xfId="660" xr:uid="{00000000-0005-0000-0000-000094020000}"/>
    <cellStyle name="SAPBEXresData 3 2" xfId="661" xr:uid="{00000000-0005-0000-0000-000095020000}"/>
    <cellStyle name="SAPBEXresData 4" xfId="662" xr:uid="{00000000-0005-0000-0000-000096020000}"/>
    <cellStyle name="SAPBEXresDataEmph" xfId="663" xr:uid="{00000000-0005-0000-0000-000097020000}"/>
    <cellStyle name="SAPBEXresDataEmph 2" xfId="664" xr:uid="{00000000-0005-0000-0000-000098020000}"/>
    <cellStyle name="SAPBEXresDataEmph 2 2" xfId="665" xr:uid="{00000000-0005-0000-0000-000099020000}"/>
    <cellStyle name="SAPBEXresDataEmph 3" xfId="666" xr:uid="{00000000-0005-0000-0000-00009A020000}"/>
    <cellStyle name="SAPBEXresDataEmph 3 2" xfId="667" xr:uid="{00000000-0005-0000-0000-00009B020000}"/>
    <cellStyle name="SAPBEXresDataEmph 3 2 2" xfId="668" xr:uid="{00000000-0005-0000-0000-00009C020000}"/>
    <cellStyle name="SAPBEXresDataEmph 3 3" xfId="669" xr:uid="{00000000-0005-0000-0000-00009D020000}"/>
    <cellStyle name="SAPBEXresDataEmph 4" xfId="670" xr:uid="{00000000-0005-0000-0000-00009E020000}"/>
    <cellStyle name="SAPBEXresDataEmph 4 2" xfId="671" xr:uid="{00000000-0005-0000-0000-00009F020000}"/>
    <cellStyle name="SAPBEXresDataEmph 5" xfId="672" xr:uid="{00000000-0005-0000-0000-0000A0020000}"/>
    <cellStyle name="SAPBEXresItem" xfId="673" xr:uid="{00000000-0005-0000-0000-0000A1020000}"/>
    <cellStyle name="SAPBEXresItem 2" xfId="674" xr:uid="{00000000-0005-0000-0000-0000A2020000}"/>
    <cellStyle name="SAPBEXresItem 2 2" xfId="675" xr:uid="{00000000-0005-0000-0000-0000A3020000}"/>
    <cellStyle name="SAPBEXresItem 3" xfId="676" xr:uid="{00000000-0005-0000-0000-0000A4020000}"/>
    <cellStyle name="SAPBEXresItem 3 2" xfId="677" xr:uid="{00000000-0005-0000-0000-0000A5020000}"/>
    <cellStyle name="SAPBEXresItem 4" xfId="678" xr:uid="{00000000-0005-0000-0000-0000A6020000}"/>
    <cellStyle name="SAPBEXresItemX" xfId="679" xr:uid="{00000000-0005-0000-0000-0000A7020000}"/>
    <cellStyle name="SAPBEXresItemX 2" xfId="680" xr:uid="{00000000-0005-0000-0000-0000A8020000}"/>
    <cellStyle name="SAPBEXresItemX 2 2" xfId="681" xr:uid="{00000000-0005-0000-0000-0000A9020000}"/>
    <cellStyle name="SAPBEXresItemX 3" xfId="682" xr:uid="{00000000-0005-0000-0000-0000AA020000}"/>
    <cellStyle name="SAPBEXresItemX 3 2" xfId="683" xr:uid="{00000000-0005-0000-0000-0000AB020000}"/>
    <cellStyle name="SAPBEXresItemX 4" xfId="684" xr:uid="{00000000-0005-0000-0000-0000AC020000}"/>
    <cellStyle name="SAPBEXstdData" xfId="685" xr:uid="{00000000-0005-0000-0000-0000AD020000}"/>
    <cellStyle name="SAPBEXstdData 2" xfId="686" xr:uid="{00000000-0005-0000-0000-0000AE020000}"/>
    <cellStyle name="SAPBEXstdData 2 2" xfId="687" xr:uid="{00000000-0005-0000-0000-0000AF020000}"/>
    <cellStyle name="SAPBEXstdData 3" xfId="688" xr:uid="{00000000-0005-0000-0000-0000B0020000}"/>
    <cellStyle name="SAPBEXstdData 3 2" xfId="689" xr:uid="{00000000-0005-0000-0000-0000B1020000}"/>
    <cellStyle name="SAPBEXstdData 4" xfId="690" xr:uid="{00000000-0005-0000-0000-0000B2020000}"/>
    <cellStyle name="SAPBEXstdData 4 2" xfId="691" xr:uid="{00000000-0005-0000-0000-0000B3020000}"/>
    <cellStyle name="SAPBEXstdData 5" xfId="692" xr:uid="{00000000-0005-0000-0000-0000B4020000}"/>
    <cellStyle name="SAPBEXstdDataEmph" xfId="693" xr:uid="{00000000-0005-0000-0000-0000B5020000}"/>
    <cellStyle name="SAPBEXstdDataEmph 2" xfId="694" xr:uid="{00000000-0005-0000-0000-0000B6020000}"/>
    <cellStyle name="SAPBEXstdDataEmph 2 2" xfId="695" xr:uid="{00000000-0005-0000-0000-0000B7020000}"/>
    <cellStyle name="SAPBEXstdDataEmph 3" xfId="696" xr:uid="{00000000-0005-0000-0000-0000B8020000}"/>
    <cellStyle name="SAPBEXstdDataEmph 3 2" xfId="697" xr:uid="{00000000-0005-0000-0000-0000B9020000}"/>
    <cellStyle name="SAPBEXstdDataEmph 4" xfId="698" xr:uid="{00000000-0005-0000-0000-0000BA020000}"/>
    <cellStyle name="SAPBEXstdItem" xfId="699" xr:uid="{00000000-0005-0000-0000-0000BB020000}"/>
    <cellStyle name="SAPBEXstdItem 2" xfId="700" xr:uid="{00000000-0005-0000-0000-0000BC020000}"/>
    <cellStyle name="SAPBEXstdItem 2 2" xfId="701" xr:uid="{00000000-0005-0000-0000-0000BD020000}"/>
    <cellStyle name="SAPBEXstdItem 3" xfId="702" xr:uid="{00000000-0005-0000-0000-0000BE020000}"/>
    <cellStyle name="SAPBEXstdItem 3 2" xfId="703" xr:uid="{00000000-0005-0000-0000-0000BF020000}"/>
    <cellStyle name="SAPBEXstdItem 4" xfId="704" xr:uid="{00000000-0005-0000-0000-0000C0020000}"/>
    <cellStyle name="SAPBEXstdItem 4 2" xfId="705" xr:uid="{00000000-0005-0000-0000-0000C1020000}"/>
    <cellStyle name="SAPBEXstdItem 5" xfId="706" xr:uid="{00000000-0005-0000-0000-0000C2020000}"/>
    <cellStyle name="SAPBEXstdItemX" xfId="707" xr:uid="{00000000-0005-0000-0000-0000C3020000}"/>
    <cellStyle name="SAPBEXstdItemX 2" xfId="708" xr:uid="{00000000-0005-0000-0000-0000C4020000}"/>
    <cellStyle name="SAPBEXstdItemX 2 2" xfId="709" xr:uid="{00000000-0005-0000-0000-0000C5020000}"/>
    <cellStyle name="SAPBEXstdItemX 3" xfId="710" xr:uid="{00000000-0005-0000-0000-0000C6020000}"/>
    <cellStyle name="SAPBEXstdItemX 3 2" xfId="711" xr:uid="{00000000-0005-0000-0000-0000C7020000}"/>
    <cellStyle name="SAPBEXstdItemX 4" xfId="712" xr:uid="{00000000-0005-0000-0000-0000C8020000}"/>
    <cellStyle name="SAPBEXtitle" xfId="713" xr:uid="{00000000-0005-0000-0000-0000C9020000}"/>
    <cellStyle name="SAPBEXtitle 2" xfId="714" xr:uid="{00000000-0005-0000-0000-0000CA020000}"/>
    <cellStyle name="SAPBEXtitle 3" xfId="715" xr:uid="{00000000-0005-0000-0000-0000CB020000}"/>
    <cellStyle name="SAPBEXtitle 3 2" xfId="716" xr:uid="{00000000-0005-0000-0000-0000CC020000}"/>
    <cellStyle name="SAPBEXtitle 4" xfId="717" xr:uid="{00000000-0005-0000-0000-0000CD020000}"/>
    <cellStyle name="SAPBEXunassignedItem" xfId="718" xr:uid="{00000000-0005-0000-0000-0000CE020000}"/>
    <cellStyle name="SAPBEXunassignedItem 2" xfId="719" xr:uid="{00000000-0005-0000-0000-0000CF020000}"/>
    <cellStyle name="SAPBEXunassignedItem 2 2" xfId="720" xr:uid="{00000000-0005-0000-0000-0000D0020000}"/>
    <cellStyle name="SAPBEXunassignedItem 3" xfId="721" xr:uid="{00000000-0005-0000-0000-0000D1020000}"/>
    <cellStyle name="SAPBEXundefined" xfId="722" xr:uid="{00000000-0005-0000-0000-0000D2020000}"/>
    <cellStyle name="SAPBEXundefined 2" xfId="723" xr:uid="{00000000-0005-0000-0000-0000D3020000}"/>
    <cellStyle name="SAPBEXundefined 2 2" xfId="724" xr:uid="{00000000-0005-0000-0000-0000D4020000}"/>
    <cellStyle name="SAPBEXundefined 3" xfId="725" xr:uid="{00000000-0005-0000-0000-0000D5020000}"/>
    <cellStyle name="SAPBEXundefined 3 2" xfId="726" xr:uid="{00000000-0005-0000-0000-0000D6020000}"/>
    <cellStyle name="SAPBEXundefined 4" xfId="727" xr:uid="{00000000-0005-0000-0000-0000D7020000}"/>
    <cellStyle name="Sheet Title" xfId="728" xr:uid="{00000000-0005-0000-0000-0000D8020000}"/>
    <cellStyle name="Title 2" xfId="3" xr:uid="{00000000-0005-0000-0000-0000D9020000}"/>
    <cellStyle name="Total 2" xfId="729" xr:uid="{00000000-0005-0000-0000-0000DA020000}"/>
    <cellStyle name="Total 2 2" xfId="730" xr:uid="{00000000-0005-0000-0000-0000DB020000}"/>
    <cellStyle name="Warning Text 2" xfId="731" xr:uid="{00000000-0005-0000-0000-0000DC020000}"/>
    <cellStyle name="Warning Text 2 2" xfId="732" xr:uid="{00000000-0005-0000-0000-0000DD020000}"/>
    <cellStyle name="Warning Text 2 3" xfId="733" xr:uid="{00000000-0005-0000-0000-0000D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xdr:col>
      <xdr:colOff>1287832</xdr:colOff>
      <xdr:row>9</xdr:row>
      <xdr:rowOff>568734</xdr:rowOff>
    </xdr:from>
    <xdr:ext cx="2167247" cy="4762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10</xdr:col>
      <xdr:colOff>88284</xdr:colOff>
      <xdr:row>9</xdr:row>
      <xdr:rowOff>533400</xdr:rowOff>
    </xdr:from>
    <xdr:ext cx="1638300" cy="53747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11</xdr:col>
      <xdr:colOff>172891</xdr:colOff>
      <xdr:row>9</xdr:row>
      <xdr:rowOff>588311</xdr:rowOff>
    </xdr:from>
    <xdr:to>
      <xdr:col>11</xdr:col>
      <xdr:colOff>2468789</xdr:colOff>
      <xdr:row>9</xdr:row>
      <xdr:rowOff>901474</xdr:rowOff>
    </xdr:to>
    <mc:AlternateContent xmlns:mc="http://schemas.openxmlformats.org/markup-compatibility/2006" xmlns:a14="http://schemas.microsoft.com/office/drawing/2010/main">
      <mc:Choice Requires="a14">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row r="18">
          <cell r="B18">
            <v>26.929907566897199</v>
          </cell>
        </row>
        <row r="19">
          <cell r="B19">
            <v>1.4444068414055866</v>
          </cell>
        </row>
        <row r="23">
          <cell r="B23">
            <v>0.61002923867001535</v>
          </cell>
        </row>
      </sheetData>
      <sheetData sheetId="16">
        <row r="31">
          <cell r="I31">
            <v>2</v>
          </cell>
        </row>
      </sheetData>
      <sheetData sheetId="17">
        <row r="207">
          <cell r="B207" t="e">
            <v>#REF!</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6">
          <cell r="B6">
            <v>107.26954838709678</v>
          </cell>
        </row>
      </sheetData>
      <sheetData sheetId="40"/>
      <sheetData sheetId="41">
        <row r="1">
          <cell r="A1" t="str">
            <v>DailyFlow</v>
          </cell>
        </row>
      </sheetData>
      <sheetData sheetId="42">
        <row r="3">
          <cell r="A3" t="str">
            <v>ContractInfo</v>
          </cell>
        </row>
      </sheetData>
      <sheetData sheetId="43"/>
      <sheetData sheetId="44"/>
      <sheetData sheetId="45"/>
      <sheetData sheetId="46"/>
      <sheetData sheetId="47"/>
      <sheetData sheetId="48"/>
      <sheetData sheetId="49"/>
      <sheetData sheetId="50">
        <row r="4">
          <cell r="C4">
            <v>40725</v>
          </cell>
        </row>
      </sheetData>
      <sheetData sheetId="51"/>
      <sheetData sheetId="52"/>
      <sheetData sheetId="53">
        <row r="3">
          <cell r="Z3">
            <v>74</v>
          </cell>
        </row>
      </sheetData>
      <sheetData sheetId="54"/>
      <sheetData sheetId="55"/>
      <sheetData sheetId="56"/>
      <sheetData sheetId="57"/>
      <sheetData sheetId="58">
        <row r="2">
          <cell r="H2">
            <v>200</v>
          </cell>
        </row>
      </sheetData>
      <sheetData sheetId="59"/>
      <sheetData sheetId="60">
        <row r="2">
          <cell r="B2">
            <v>42736</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8">
          <cell r="M18">
            <v>1</v>
          </cell>
        </row>
      </sheetData>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ow r="25">
          <cell r="D25" t="str">
            <v>Storage Leaks &amp; Emissions</v>
          </cell>
        </row>
      </sheetData>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30"/>
  <sheetViews>
    <sheetView zoomScale="77" zoomScaleNormal="77" workbookViewId="0">
      <selection activeCell="O27" sqref="O27"/>
    </sheetView>
  </sheetViews>
  <sheetFormatPr defaultColWidth="8.7109375" defaultRowHeight="15" x14ac:dyDescent="0.25"/>
  <cols>
    <col min="1" max="1" width="15.5703125" customWidth="1"/>
    <col min="2" max="2" width="16" customWidth="1"/>
    <col min="3" max="3" width="13.140625" customWidth="1"/>
    <col min="4" max="5" width="10.85546875" customWidth="1"/>
    <col min="6" max="8" width="12.85546875" customWidth="1"/>
    <col min="9" max="9" width="15.42578125" customWidth="1"/>
    <col min="10" max="13" width="12.85546875" customWidth="1"/>
    <col min="14" max="15" width="18.42578125" customWidth="1"/>
    <col min="16" max="16" width="17.140625" customWidth="1"/>
    <col min="17" max="18" width="18" customWidth="1"/>
    <col min="19" max="20" width="17.140625" customWidth="1"/>
    <col min="21" max="21" width="43.85546875" customWidth="1"/>
  </cols>
  <sheetData>
    <row r="1" spans="1:42" s="8" customFormat="1" ht="21" x14ac:dyDescent="0.25">
      <c r="A1" s="188" t="s">
        <v>86</v>
      </c>
      <c r="B1" s="188"/>
      <c r="C1" s="188"/>
      <c r="D1" s="188"/>
      <c r="E1" s="188"/>
      <c r="F1" s="188"/>
      <c r="G1" s="188"/>
      <c r="H1" s="188"/>
      <c r="I1" s="188"/>
      <c r="J1" s="188"/>
      <c r="K1" s="188"/>
      <c r="L1" s="188"/>
      <c r="M1" s="188"/>
      <c r="N1" s="188"/>
      <c r="O1" s="188"/>
      <c r="P1" s="188"/>
      <c r="Q1" s="188"/>
      <c r="R1" s="188"/>
      <c r="S1" s="188"/>
      <c r="T1" s="188"/>
      <c r="U1" s="188"/>
    </row>
    <row r="2" spans="1:42" s="8" customFormat="1" ht="18" x14ac:dyDescent="0.35">
      <c r="A2" s="189" t="s">
        <v>87</v>
      </c>
      <c r="B2" s="189"/>
      <c r="C2" s="189"/>
      <c r="D2" s="189"/>
      <c r="E2" s="189"/>
      <c r="F2" s="189"/>
      <c r="G2" s="189"/>
      <c r="H2" s="189"/>
      <c r="I2" s="189"/>
      <c r="J2" s="189"/>
      <c r="K2" s="189"/>
      <c r="L2" s="189"/>
      <c r="M2" s="189"/>
      <c r="N2" s="189"/>
      <c r="O2" s="189"/>
      <c r="P2" s="189"/>
      <c r="Q2" s="189"/>
      <c r="R2" s="189"/>
      <c r="S2" s="189"/>
      <c r="T2" s="189"/>
      <c r="U2" s="189"/>
    </row>
    <row r="3" spans="1:42" s="8" customFormat="1" ht="18" x14ac:dyDescent="0.35">
      <c r="A3" s="189" t="s">
        <v>177</v>
      </c>
      <c r="B3" s="189"/>
      <c r="C3" s="189"/>
      <c r="D3" s="189"/>
      <c r="E3" s="189"/>
      <c r="F3" s="189"/>
      <c r="G3" s="189"/>
      <c r="H3" s="189"/>
      <c r="I3" s="189"/>
      <c r="J3" s="189"/>
      <c r="K3" s="189"/>
      <c r="L3" s="189"/>
      <c r="M3" s="189"/>
      <c r="N3" s="189"/>
      <c r="O3" s="189"/>
      <c r="P3" s="189"/>
      <c r="Q3" s="189"/>
      <c r="R3" s="189"/>
      <c r="S3" s="189"/>
      <c r="T3" s="189"/>
      <c r="U3" s="189"/>
    </row>
    <row r="4" spans="1:42" s="8" customFormat="1" ht="17.25" customHeight="1" x14ac:dyDescent="0.35">
      <c r="A4" s="189" t="s">
        <v>178</v>
      </c>
      <c r="B4" s="189"/>
      <c r="C4" s="189"/>
      <c r="D4" s="189"/>
      <c r="E4" s="189"/>
      <c r="F4" s="189"/>
      <c r="G4" s="189"/>
      <c r="H4" s="189"/>
      <c r="I4" s="189"/>
      <c r="J4" s="189"/>
      <c r="K4" s="189"/>
      <c r="L4" s="189"/>
      <c r="M4" s="189"/>
      <c r="N4" s="189"/>
      <c r="O4" s="189"/>
      <c r="P4" s="189"/>
      <c r="Q4" s="189"/>
      <c r="R4" s="189"/>
      <c r="S4" s="189"/>
      <c r="T4" s="189"/>
      <c r="U4" s="189"/>
    </row>
    <row r="5" spans="1:42" s="49" customFormat="1" ht="17.25" customHeight="1" x14ac:dyDescent="0.3">
      <c r="A5" s="190" t="s">
        <v>48</v>
      </c>
      <c r="B5" s="190"/>
      <c r="C5" s="190"/>
      <c r="D5" s="190"/>
      <c r="E5" s="190"/>
      <c r="F5" s="190"/>
      <c r="G5" s="190"/>
      <c r="H5" s="190"/>
      <c r="I5" s="190"/>
      <c r="J5" s="190"/>
      <c r="K5" s="190"/>
      <c r="L5" s="190"/>
      <c r="M5" s="190"/>
      <c r="N5" s="190"/>
      <c r="O5" s="190"/>
      <c r="P5" s="190"/>
      <c r="Q5" s="190"/>
      <c r="R5" s="190"/>
      <c r="S5" s="190"/>
      <c r="T5" s="190"/>
      <c r="U5" s="190"/>
      <c r="V5" s="8"/>
      <c r="W5" s="8"/>
      <c r="X5" s="8"/>
      <c r="Y5" s="8"/>
      <c r="Z5" s="8"/>
      <c r="AA5" s="8"/>
      <c r="AB5" s="8"/>
      <c r="AC5" s="8"/>
      <c r="AD5" s="8"/>
      <c r="AE5" s="8"/>
      <c r="AF5" s="8"/>
      <c r="AG5" s="8"/>
      <c r="AH5" s="8"/>
      <c r="AI5" s="8"/>
      <c r="AJ5" s="8"/>
      <c r="AK5" s="8"/>
      <c r="AL5" s="8"/>
      <c r="AM5" s="8"/>
      <c r="AN5" s="8"/>
    </row>
    <row r="6" spans="1:42" s="49" customFormat="1" ht="15.75" x14ac:dyDescent="0.3">
      <c r="A6" s="190" t="s">
        <v>78</v>
      </c>
      <c r="B6" s="190"/>
      <c r="C6" s="190"/>
      <c r="D6" s="190"/>
      <c r="E6" s="190"/>
      <c r="F6" s="190"/>
      <c r="G6" s="190"/>
      <c r="H6" s="190"/>
      <c r="I6" s="190"/>
      <c r="J6" s="190"/>
      <c r="K6" s="190"/>
      <c r="L6" s="190"/>
      <c r="M6" s="190"/>
      <c r="N6" s="190"/>
      <c r="O6" s="190"/>
      <c r="P6" s="190"/>
      <c r="Q6" s="190"/>
      <c r="R6" s="190"/>
      <c r="S6" s="190"/>
      <c r="T6" s="190"/>
      <c r="U6" s="190"/>
      <c r="V6" s="8"/>
      <c r="W6" s="8"/>
      <c r="X6" s="8"/>
      <c r="Y6" s="8"/>
      <c r="Z6" s="8"/>
      <c r="AA6" s="8"/>
      <c r="AB6" s="8"/>
      <c r="AC6" s="8"/>
      <c r="AD6" s="8"/>
      <c r="AE6" s="8"/>
      <c r="AF6" s="8"/>
      <c r="AG6" s="8"/>
      <c r="AH6" s="8"/>
      <c r="AI6" s="8"/>
      <c r="AJ6" s="8"/>
      <c r="AK6" s="8"/>
      <c r="AL6" s="8"/>
      <c r="AM6" s="8"/>
      <c r="AN6" s="8"/>
    </row>
    <row r="7" spans="1:42" s="49" customFormat="1" ht="15.75" x14ac:dyDescent="0.3">
      <c r="A7" s="190" t="s">
        <v>60</v>
      </c>
      <c r="B7" s="190"/>
      <c r="C7" s="190"/>
      <c r="D7" s="190"/>
      <c r="E7" s="190"/>
      <c r="F7" s="190"/>
      <c r="G7" s="190"/>
      <c r="H7" s="190"/>
      <c r="I7" s="190"/>
      <c r="J7" s="190"/>
      <c r="K7" s="190"/>
      <c r="L7" s="190"/>
      <c r="M7" s="190"/>
      <c r="N7" s="190"/>
      <c r="O7" s="190"/>
      <c r="P7" s="190"/>
      <c r="Q7" s="190"/>
      <c r="R7" s="190"/>
      <c r="S7" s="190"/>
      <c r="T7" s="190"/>
      <c r="U7" s="190"/>
      <c r="V7" s="8"/>
      <c r="W7" s="8"/>
      <c r="X7" s="8"/>
      <c r="Y7" s="8"/>
      <c r="Z7" s="8"/>
      <c r="AA7" s="8"/>
      <c r="AB7" s="8"/>
      <c r="AC7" s="8"/>
      <c r="AD7" s="8"/>
      <c r="AE7" s="8"/>
      <c r="AF7" s="8"/>
      <c r="AG7" s="8"/>
      <c r="AH7" s="8"/>
      <c r="AI7" s="8"/>
      <c r="AJ7" s="8"/>
      <c r="AK7" s="8"/>
      <c r="AL7" s="8"/>
      <c r="AM7" s="8"/>
      <c r="AN7" s="8"/>
    </row>
    <row r="8" spans="1:42" s="49" customFormat="1" ht="15.75" x14ac:dyDescent="0.3">
      <c r="A8" s="190" t="s">
        <v>58</v>
      </c>
      <c r="B8" s="190"/>
      <c r="C8" s="190"/>
      <c r="D8" s="190"/>
      <c r="E8" s="190"/>
      <c r="F8" s="190"/>
      <c r="G8" s="190"/>
      <c r="H8" s="190"/>
      <c r="I8" s="190"/>
      <c r="J8" s="190"/>
      <c r="K8" s="190"/>
      <c r="L8" s="190"/>
      <c r="M8" s="190"/>
      <c r="N8" s="190"/>
      <c r="O8" s="190"/>
      <c r="P8" s="190"/>
      <c r="Q8" s="190"/>
      <c r="R8" s="190"/>
      <c r="S8" s="190"/>
      <c r="T8" s="190"/>
      <c r="U8" s="190"/>
      <c r="V8" s="8"/>
      <c r="W8" s="8"/>
      <c r="X8" s="8"/>
      <c r="Y8" s="8"/>
      <c r="Z8" s="8"/>
      <c r="AA8" s="8"/>
      <c r="AB8" s="8"/>
      <c r="AC8" s="8"/>
      <c r="AD8" s="8"/>
      <c r="AE8" s="8"/>
      <c r="AF8" s="8"/>
      <c r="AG8" s="8"/>
      <c r="AH8" s="8"/>
      <c r="AI8" s="8"/>
      <c r="AJ8" s="8"/>
      <c r="AK8" s="8"/>
      <c r="AL8" s="8"/>
      <c r="AM8" s="8"/>
      <c r="AN8" s="8"/>
    </row>
    <row r="9" spans="1:42" s="49" customFormat="1" ht="15.75" x14ac:dyDescent="0.3">
      <c r="A9" s="190" t="s">
        <v>59</v>
      </c>
      <c r="B9" s="190"/>
      <c r="C9" s="190"/>
      <c r="D9" s="190"/>
      <c r="E9" s="190"/>
      <c r="F9" s="190"/>
      <c r="G9" s="190"/>
      <c r="H9" s="190"/>
      <c r="I9" s="190"/>
      <c r="J9" s="190"/>
      <c r="K9" s="190"/>
      <c r="L9" s="190"/>
      <c r="M9" s="190"/>
      <c r="N9" s="190"/>
      <c r="O9" s="190"/>
      <c r="P9" s="190"/>
      <c r="Q9" s="190"/>
      <c r="R9" s="190"/>
      <c r="S9" s="190"/>
      <c r="T9" s="190"/>
      <c r="U9" s="190"/>
      <c r="V9" s="8"/>
      <c r="W9" s="8"/>
      <c r="X9" s="8"/>
      <c r="Y9" s="8"/>
      <c r="Z9" s="8"/>
      <c r="AA9" s="8"/>
      <c r="AB9" s="8"/>
      <c r="AC9" s="8"/>
      <c r="AD9" s="8"/>
      <c r="AE9" s="8"/>
      <c r="AF9" s="8"/>
      <c r="AG9" s="8"/>
      <c r="AH9" s="8"/>
      <c r="AI9" s="8"/>
      <c r="AJ9" s="8"/>
      <c r="AK9" s="8"/>
      <c r="AL9" s="8"/>
      <c r="AM9" s="8"/>
      <c r="AN9" s="8"/>
    </row>
    <row r="10" spans="1:42" s="8" customFormat="1" ht="15.75" x14ac:dyDescent="0.3">
      <c r="A10" s="190" t="s">
        <v>49</v>
      </c>
      <c r="B10" s="190"/>
      <c r="C10" s="190"/>
      <c r="D10" s="190"/>
      <c r="E10" s="190"/>
      <c r="F10" s="190"/>
      <c r="G10" s="190"/>
      <c r="H10" s="190"/>
      <c r="I10" s="190"/>
      <c r="J10" s="190"/>
      <c r="K10" s="190"/>
      <c r="L10" s="190"/>
      <c r="M10" s="190"/>
      <c r="N10" s="190"/>
      <c r="O10" s="190"/>
      <c r="P10" s="190"/>
      <c r="Q10" s="190"/>
      <c r="R10" s="190"/>
      <c r="S10" s="190"/>
      <c r="T10" s="190"/>
      <c r="U10" s="190"/>
    </row>
    <row r="12" spans="1:42" ht="19.5" thickBot="1" x14ac:dyDescent="0.3">
      <c r="A12" s="5" t="s">
        <v>16</v>
      </c>
      <c r="B12" s="4"/>
      <c r="C12" s="4"/>
      <c r="D12" s="4"/>
      <c r="E12" s="60"/>
      <c r="F12" s="60"/>
      <c r="G12" s="60"/>
      <c r="H12" s="60"/>
      <c r="I12" s="60"/>
      <c r="J12" s="60"/>
      <c r="K12" s="60"/>
      <c r="L12" s="4"/>
      <c r="M12" s="4"/>
      <c r="N12" s="4"/>
      <c r="O12" s="4"/>
      <c r="P12" s="4"/>
      <c r="Q12" s="182" t="s">
        <v>165</v>
      </c>
      <c r="R12" s="4"/>
      <c r="S12" s="4"/>
      <c r="T12" s="4"/>
      <c r="U12" s="4"/>
    </row>
    <row r="13" spans="1:42" ht="89.25" customHeight="1" thickBot="1" x14ac:dyDescent="0.3">
      <c r="A13" s="2" t="s">
        <v>0</v>
      </c>
      <c r="B13" s="2" t="s">
        <v>3</v>
      </c>
      <c r="C13" s="2" t="s">
        <v>57</v>
      </c>
      <c r="D13" s="2" t="s">
        <v>4</v>
      </c>
      <c r="E13" s="2" t="s">
        <v>19</v>
      </c>
      <c r="F13" s="2" t="s">
        <v>13</v>
      </c>
      <c r="G13" s="2" t="s">
        <v>5</v>
      </c>
      <c r="H13" s="2" t="s">
        <v>9</v>
      </c>
      <c r="I13" s="2" t="s">
        <v>88</v>
      </c>
      <c r="J13" s="2" t="s">
        <v>17</v>
      </c>
      <c r="K13" s="2" t="s">
        <v>72</v>
      </c>
      <c r="L13" s="2" t="s">
        <v>21</v>
      </c>
      <c r="M13" s="2" t="s">
        <v>92</v>
      </c>
      <c r="N13" s="2" t="s">
        <v>23</v>
      </c>
      <c r="O13" s="2" t="s">
        <v>22</v>
      </c>
      <c r="P13" s="2" t="s">
        <v>11</v>
      </c>
      <c r="Q13" s="65" t="s">
        <v>6</v>
      </c>
      <c r="R13" s="65" t="s">
        <v>93</v>
      </c>
      <c r="S13" s="2" t="s">
        <v>7</v>
      </c>
      <c r="T13" s="2" t="s">
        <v>8</v>
      </c>
      <c r="U13" s="2" t="s">
        <v>18</v>
      </c>
      <c r="V13" s="3"/>
      <c r="W13" s="3"/>
      <c r="X13" s="3"/>
      <c r="Y13" s="3"/>
      <c r="Z13" s="3"/>
      <c r="AA13" s="3"/>
      <c r="AB13" s="3"/>
      <c r="AC13" s="3"/>
      <c r="AD13" s="3"/>
      <c r="AE13" s="3"/>
      <c r="AF13" s="3"/>
      <c r="AG13" s="3"/>
      <c r="AH13" s="3"/>
      <c r="AI13" s="3"/>
      <c r="AJ13" s="3"/>
      <c r="AK13" s="3"/>
      <c r="AL13" s="3"/>
      <c r="AM13" s="3"/>
      <c r="AN13" s="3"/>
      <c r="AO13" s="3"/>
      <c r="AP13" s="3"/>
    </row>
    <row r="18" spans="19:21" x14ac:dyDescent="0.25">
      <c r="S18" s="52" t="s">
        <v>186</v>
      </c>
      <c r="T18" s="51">
        <f>SUM(T14:T17)</f>
        <v>0</v>
      </c>
      <c r="U18" t="s">
        <v>62</v>
      </c>
    </row>
    <row r="23" spans="19:21" x14ac:dyDescent="0.25">
      <c r="S23" s="52" t="s">
        <v>187</v>
      </c>
      <c r="T23" s="51">
        <f>SUM(T19:T22)</f>
        <v>0</v>
      </c>
      <c r="U23" t="s">
        <v>62</v>
      </c>
    </row>
    <row r="28" spans="19:21" x14ac:dyDescent="0.25">
      <c r="S28" s="52" t="s">
        <v>188</v>
      </c>
      <c r="T28" s="51">
        <f>SUM(T24:T27)</f>
        <v>0</v>
      </c>
      <c r="U28" t="s">
        <v>62</v>
      </c>
    </row>
    <row r="29" spans="19:21" ht="15.75" thickBot="1" x14ac:dyDescent="0.3"/>
    <row r="30" spans="19:21" ht="15.75" thickBot="1" x14ac:dyDescent="0.3">
      <c r="S30" s="52" t="s">
        <v>189</v>
      </c>
      <c r="T30" s="107">
        <f>+T18+T23+T28</f>
        <v>0</v>
      </c>
      <c r="U30" t="s">
        <v>62</v>
      </c>
    </row>
  </sheetData>
  <customSheetViews>
    <customSheetView guid="{716CCAD8-0CAC-42C1-A495-4B426EDBA128}">
      <selection activeCell="A12" sqref="A12"/>
      <pageMargins left="0.7" right="0.7" top="0.75" bottom="0.75" header="0.3" footer="0.3"/>
      <pageSetup orientation="landscape" r:id="rId1"/>
    </customSheetView>
  </customSheetViews>
  <mergeCells count="10">
    <mergeCell ref="A1:U1"/>
    <mergeCell ref="A2:U2"/>
    <mergeCell ref="A3:U3"/>
    <mergeCell ref="A4:U4"/>
    <mergeCell ref="A10:U10"/>
    <mergeCell ref="A5:U5"/>
    <mergeCell ref="A6:U6"/>
    <mergeCell ref="A7:U7"/>
    <mergeCell ref="A8:U8"/>
    <mergeCell ref="A9:U9"/>
  </mergeCells>
  <pageMargins left="0.7" right="0.7" top="0.75" bottom="0.75" header="0.3" footer="0.3"/>
  <pageSetup orientation="portrait" r:id="rId2"/>
  <headerFooter>
    <oddHeader>&amp;C&amp;"-,Bold"&amp;12&amp;KFF0000DRAFT</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zoomScaleNormal="100" workbookViewId="0">
      <selection activeCell="A7" sqref="A7:M7"/>
    </sheetView>
  </sheetViews>
  <sheetFormatPr defaultColWidth="9.140625" defaultRowHeight="15" x14ac:dyDescent="0.25"/>
  <cols>
    <col min="1" max="1" width="28.140625" style="11" customWidth="1"/>
    <col min="2" max="2" width="17.140625" style="11" customWidth="1"/>
    <col min="3" max="5" width="13.5703125" style="11" customWidth="1"/>
    <col min="6" max="6" width="18.42578125" style="11" customWidth="1"/>
    <col min="7" max="7" width="13.85546875" style="11" customWidth="1"/>
    <col min="8" max="9" width="20" style="11" bestFit="1" customWidth="1"/>
    <col min="10" max="10" width="29.5703125" style="11" customWidth="1"/>
    <col min="11" max="11" width="26.140625" style="11" customWidth="1"/>
    <col min="12" max="12" width="28" style="11" customWidth="1"/>
    <col min="13" max="13" width="2.28515625" style="11" customWidth="1"/>
    <col min="14" max="14" width="2.140625" style="11" customWidth="1"/>
    <col min="15" max="15" width="15" style="11" customWidth="1"/>
    <col min="16" max="16" width="43.42578125" style="11" customWidth="1"/>
    <col min="17" max="16384" width="9.140625" style="11"/>
  </cols>
  <sheetData>
    <row r="1" spans="1:18" s="8" customFormat="1" ht="21" x14ac:dyDescent="0.25">
      <c r="A1" s="188" t="s">
        <v>86</v>
      </c>
      <c r="B1" s="188"/>
      <c r="C1" s="188"/>
      <c r="D1" s="188"/>
      <c r="E1" s="188"/>
      <c r="F1" s="188"/>
      <c r="G1" s="188"/>
      <c r="H1" s="188"/>
      <c r="I1" s="188"/>
      <c r="J1" s="188"/>
      <c r="K1" s="188"/>
      <c r="L1" s="188"/>
      <c r="M1" s="188"/>
      <c r="N1" s="109"/>
      <c r="O1" s="109"/>
      <c r="P1" s="109"/>
      <c r="Q1" s="109"/>
      <c r="R1" s="109"/>
    </row>
    <row r="2" spans="1:18" s="8" customFormat="1" ht="18" x14ac:dyDescent="0.35">
      <c r="A2" s="189" t="s">
        <v>87</v>
      </c>
      <c r="B2" s="189"/>
      <c r="C2" s="189"/>
      <c r="D2" s="189"/>
      <c r="E2" s="189"/>
      <c r="F2" s="189"/>
      <c r="G2" s="189"/>
      <c r="H2" s="189"/>
      <c r="I2" s="189"/>
      <c r="J2" s="189"/>
      <c r="K2" s="189"/>
      <c r="L2" s="189"/>
      <c r="M2" s="189"/>
      <c r="N2" s="110"/>
      <c r="O2" s="110"/>
      <c r="P2" s="110"/>
      <c r="Q2" s="110"/>
      <c r="R2" s="110"/>
    </row>
    <row r="3" spans="1:18" s="8" customFormat="1" ht="17.25" customHeight="1" x14ac:dyDescent="0.35">
      <c r="A3" s="189" t="s">
        <v>177</v>
      </c>
      <c r="B3" s="189"/>
      <c r="C3" s="189"/>
      <c r="D3" s="189"/>
      <c r="E3" s="189"/>
      <c r="F3" s="189"/>
      <c r="G3" s="189"/>
      <c r="H3" s="189"/>
      <c r="I3" s="189"/>
      <c r="J3" s="189"/>
      <c r="K3" s="189"/>
      <c r="L3" s="189"/>
      <c r="M3" s="189"/>
      <c r="N3" s="110"/>
      <c r="O3" s="110"/>
      <c r="P3" s="110"/>
      <c r="Q3" s="110"/>
      <c r="R3" s="110"/>
    </row>
    <row r="4" spans="1:18" s="8" customFormat="1" ht="17.25" customHeight="1" x14ac:dyDescent="0.35">
      <c r="A4" s="189" t="s">
        <v>178</v>
      </c>
      <c r="B4" s="189"/>
      <c r="C4" s="189"/>
      <c r="D4" s="189"/>
      <c r="E4" s="189"/>
      <c r="F4" s="189"/>
      <c r="G4" s="189"/>
      <c r="H4" s="189"/>
      <c r="I4" s="189"/>
      <c r="J4" s="189"/>
      <c r="K4" s="189"/>
      <c r="L4" s="189"/>
      <c r="M4" s="189"/>
      <c r="N4" s="110"/>
      <c r="O4" s="110"/>
      <c r="P4" s="110"/>
      <c r="Q4" s="110"/>
      <c r="R4" s="110"/>
    </row>
    <row r="5" spans="1:18" s="8" customFormat="1" ht="15.75" x14ac:dyDescent="0.3">
      <c r="A5" s="190" t="s">
        <v>48</v>
      </c>
      <c r="B5" s="190"/>
      <c r="C5" s="190"/>
      <c r="D5" s="190"/>
      <c r="E5" s="190"/>
      <c r="F5" s="190"/>
      <c r="G5" s="190"/>
      <c r="H5" s="190"/>
      <c r="I5" s="190"/>
      <c r="J5" s="190"/>
      <c r="K5" s="190"/>
      <c r="L5" s="190"/>
      <c r="M5" s="190"/>
      <c r="N5" s="111"/>
      <c r="O5" s="111"/>
      <c r="P5" s="111"/>
      <c r="Q5" s="111"/>
      <c r="R5" s="111"/>
    </row>
    <row r="6" spans="1:18" s="8" customFormat="1" ht="15.75" x14ac:dyDescent="0.3">
      <c r="A6" s="190" t="s">
        <v>190</v>
      </c>
      <c r="B6" s="190"/>
      <c r="C6" s="190"/>
      <c r="D6" s="190"/>
      <c r="E6" s="190"/>
      <c r="F6" s="190"/>
      <c r="G6" s="190"/>
      <c r="H6" s="190"/>
      <c r="I6" s="190"/>
      <c r="J6" s="190"/>
      <c r="K6" s="190"/>
      <c r="L6" s="190"/>
      <c r="M6" s="190"/>
    </row>
    <row r="7" spans="1:18" s="8" customFormat="1" ht="15.75" x14ac:dyDescent="0.3">
      <c r="A7" s="190" t="s">
        <v>63</v>
      </c>
      <c r="B7" s="190"/>
      <c r="C7" s="190"/>
      <c r="D7" s="190"/>
      <c r="E7" s="190"/>
      <c r="F7" s="190"/>
      <c r="G7" s="190"/>
      <c r="H7" s="190"/>
      <c r="I7" s="190"/>
      <c r="J7" s="190"/>
      <c r="K7" s="190"/>
      <c r="L7" s="190"/>
      <c r="M7" s="190"/>
    </row>
    <row r="8" spans="1:18" s="8" customFormat="1" x14ac:dyDescent="0.25"/>
    <row r="9" spans="1:18" s="9" customFormat="1" ht="19.5" thickBot="1" x14ac:dyDescent="0.3">
      <c r="A9" s="63" t="s">
        <v>50</v>
      </c>
      <c r="B9" s="6"/>
      <c r="C9" s="7"/>
      <c r="D9" s="8"/>
    </row>
    <row r="10" spans="1:18" s="86" customFormat="1" ht="84.75" customHeight="1" thickTop="1" thickBot="1" x14ac:dyDescent="0.3">
      <c r="A10" s="82" t="s">
        <v>26</v>
      </c>
      <c r="B10" s="83" t="s">
        <v>55</v>
      </c>
      <c r="C10" s="84" t="s">
        <v>66</v>
      </c>
      <c r="D10" s="84" t="s">
        <v>151</v>
      </c>
      <c r="E10" s="84" t="s">
        <v>67</v>
      </c>
      <c r="F10" s="84" t="s">
        <v>68</v>
      </c>
      <c r="G10" s="84" t="s">
        <v>69</v>
      </c>
      <c r="H10" s="183" t="s">
        <v>169</v>
      </c>
      <c r="I10" s="184" t="s">
        <v>170</v>
      </c>
      <c r="J10" s="141" t="s">
        <v>179</v>
      </c>
      <c r="K10" s="147" t="s">
        <v>166</v>
      </c>
      <c r="L10" s="85" t="s">
        <v>27</v>
      </c>
      <c r="O10" s="83" t="s">
        <v>81</v>
      </c>
    </row>
    <row r="11" spans="1:18" s="86" customFormat="1" x14ac:dyDescent="0.25">
      <c r="A11" s="87" t="s">
        <v>147</v>
      </c>
      <c r="B11" s="132"/>
      <c r="C11" s="133"/>
      <c r="D11" s="132"/>
      <c r="E11" s="134">
        <v>1</v>
      </c>
      <c r="F11" s="132"/>
      <c r="G11" s="132"/>
      <c r="H11" s="135"/>
      <c r="I11" s="136"/>
      <c r="J11" s="96">
        <f>IF(G11&gt;0,G11/(C11+(E11*F11)),0)</f>
        <v>0</v>
      </c>
      <c r="K11" s="96">
        <f>AVERAGE(H11:J11)</f>
        <v>0</v>
      </c>
      <c r="L11" s="97">
        <f t="shared" ref="L11:L35" si="0">K11*(D11-F11)*(E11/2)</f>
        <v>0</v>
      </c>
      <c r="O11" s="92"/>
    </row>
    <row r="12" spans="1:18" s="86" customFormat="1" x14ac:dyDescent="0.25">
      <c r="A12" s="88" t="s">
        <v>28</v>
      </c>
      <c r="B12" s="90"/>
      <c r="C12" s="91"/>
      <c r="D12" s="91"/>
      <c r="E12" s="89">
        <v>3</v>
      </c>
      <c r="F12" s="91"/>
      <c r="G12" s="91"/>
      <c r="H12" s="135"/>
      <c r="I12" s="136"/>
      <c r="J12" s="96">
        <f t="shared" ref="J12" si="1">IF(G12&gt;0,G12/(C12+(E12*F12)),0)</f>
        <v>0</v>
      </c>
      <c r="K12" s="96">
        <f t="shared" ref="K12" si="2">AVERAGE(H12:J12)</f>
        <v>0</v>
      </c>
      <c r="L12" s="98">
        <f t="shared" ref="L12" si="3">K12*(D12-F12)*(E12/2)</f>
        <v>0</v>
      </c>
      <c r="O12" s="93"/>
    </row>
    <row r="13" spans="1:18" s="86" customFormat="1" x14ac:dyDescent="0.25">
      <c r="A13" s="88" t="s">
        <v>28</v>
      </c>
      <c r="B13" s="90"/>
      <c r="C13" s="91"/>
      <c r="D13" s="91"/>
      <c r="E13" s="89">
        <v>4</v>
      </c>
      <c r="F13" s="91"/>
      <c r="G13" s="91"/>
      <c r="H13" s="135"/>
      <c r="I13" s="136"/>
      <c r="J13" s="96">
        <f t="shared" ref="J13:J35" si="4">IF(G13&gt;0,G13/(C13+(E13*F13)),0)</f>
        <v>0</v>
      </c>
      <c r="K13" s="96">
        <f t="shared" ref="K13:K35" si="5">AVERAGE(H13:J13)</f>
        <v>0</v>
      </c>
      <c r="L13" s="98">
        <f t="shared" si="0"/>
        <v>0</v>
      </c>
      <c r="O13" s="93"/>
    </row>
    <row r="14" spans="1:18" s="9" customFormat="1" x14ac:dyDescent="0.25">
      <c r="A14" s="88" t="s">
        <v>28</v>
      </c>
      <c r="B14" s="90"/>
      <c r="C14" s="91"/>
      <c r="D14" s="91"/>
      <c r="E14" s="89">
        <v>5</v>
      </c>
      <c r="F14" s="91"/>
      <c r="G14" s="91"/>
      <c r="H14" s="135"/>
      <c r="I14" s="136"/>
      <c r="J14" s="96">
        <f t="shared" si="4"/>
        <v>0</v>
      </c>
      <c r="K14" s="96">
        <f t="shared" si="5"/>
        <v>0</v>
      </c>
      <c r="L14" s="98">
        <f t="shared" si="0"/>
        <v>0</v>
      </c>
      <c r="O14" s="93"/>
    </row>
    <row r="15" spans="1:18" s="9" customFormat="1" x14ac:dyDescent="0.25">
      <c r="A15" s="88" t="s">
        <v>51</v>
      </c>
      <c r="B15" s="90"/>
      <c r="C15" s="91"/>
      <c r="D15" s="91"/>
      <c r="E15" s="89">
        <v>3</v>
      </c>
      <c r="F15" s="91"/>
      <c r="G15" s="91"/>
      <c r="H15" s="137"/>
      <c r="I15" s="138"/>
      <c r="J15" s="96">
        <f t="shared" si="4"/>
        <v>0</v>
      </c>
      <c r="K15" s="96">
        <f t="shared" si="5"/>
        <v>0</v>
      </c>
      <c r="L15" s="98">
        <f t="shared" si="0"/>
        <v>0</v>
      </c>
      <c r="O15" s="93"/>
    </row>
    <row r="16" spans="1:18" s="9" customFormat="1" x14ac:dyDescent="0.25">
      <c r="A16" s="88" t="s">
        <v>51</v>
      </c>
      <c r="B16" s="90"/>
      <c r="C16" s="91"/>
      <c r="D16" s="91"/>
      <c r="E16" s="89">
        <v>4</v>
      </c>
      <c r="F16" s="91"/>
      <c r="G16" s="91"/>
      <c r="H16" s="137"/>
      <c r="I16" s="138"/>
      <c r="J16" s="96">
        <f t="shared" si="4"/>
        <v>0</v>
      </c>
      <c r="K16" s="96">
        <f t="shared" si="5"/>
        <v>0</v>
      </c>
      <c r="L16" s="98">
        <f t="shared" si="0"/>
        <v>0</v>
      </c>
      <c r="O16" s="93"/>
    </row>
    <row r="17" spans="1:15" s="9" customFormat="1" x14ac:dyDescent="0.25">
      <c r="A17" s="88" t="s">
        <v>51</v>
      </c>
      <c r="B17" s="90"/>
      <c r="C17" s="91"/>
      <c r="D17" s="91"/>
      <c r="E17" s="89">
        <v>5</v>
      </c>
      <c r="F17" s="91"/>
      <c r="G17" s="91"/>
      <c r="H17" s="137"/>
      <c r="I17" s="138"/>
      <c r="J17" s="96">
        <f t="shared" si="4"/>
        <v>0</v>
      </c>
      <c r="K17" s="96">
        <f t="shared" si="5"/>
        <v>0</v>
      </c>
      <c r="L17" s="98">
        <f t="shared" si="0"/>
        <v>0</v>
      </c>
      <c r="O17" s="93"/>
    </row>
    <row r="18" spans="1:15" ht="30" x14ac:dyDescent="0.25">
      <c r="A18" s="17" t="s">
        <v>148</v>
      </c>
      <c r="B18" s="22"/>
      <c r="C18" s="23"/>
      <c r="D18" s="23"/>
      <c r="E18" s="18">
        <v>1</v>
      </c>
      <c r="F18" s="23"/>
      <c r="G18" s="23"/>
      <c r="H18" s="137"/>
      <c r="I18" s="138"/>
      <c r="J18" s="96">
        <f t="shared" ref="J18" si="6">IF(G18&gt;0,G18/(C18+(E18*F18)),0)</f>
        <v>0</v>
      </c>
      <c r="K18" s="96">
        <f t="shared" ref="K18" si="7">AVERAGE(H18:J18)</f>
        <v>0</v>
      </c>
      <c r="L18" s="99">
        <f t="shared" ref="L18" si="8">K18*(D18-F18)*(E18/2)</f>
        <v>0</v>
      </c>
      <c r="O18" s="42"/>
    </row>
    <row r="19" spans="1:15" x14ac:dyDescent="0.25">
      <c r="A19" s="17" t="s">
        <v>52</v>
      </c>
      <c r="B19" s="22"/>
      <c r="C19" s="23"/>
      <c r="D19" s="23"/>
      <c r="E19" s="18">
        <v>3</v>
      </c>
      <c r="F19" s="23"/>
      <c r="G19" s="23"/>
      <c r="H19" s="137"/>
      <c r="I19" s="138"/>
      <c r="J19" s="96">
        <f t="shared" si="4"/>
        <v>0</v>
      </c>
      <c r="K19" s="96">
        <f t="shared" si="5"/>
        <v>0</v>
      </c>
      <c r="L19" s="99">
        <f t="shared" si="0"/>
        <v>0</v>
      </c>
      <c r="O19" s="42"/>
    </row>
    <row r="20" spans="1:15" x14ac:dyDescent="0.25">
      <c r="A20" s="17" t="s">
        <v>52</v>
      </c>
      <c r="B20" s="22"/>
      <c r="C20" s="23"/>
      <c r="D20" s="23"/>
      <c r="E20" s="18">
        <v>4</v>
      </c>
      <c r="F20" s="23"/>
      <c r="G20" s="23"/>
      <c r="H20" s="137"/>
      <c r="I20" s="138"/>
      <c r="J20" s="96">
        <f t="shared" si="4"/>
        <v>0</v>
      </c>
      <c r="K20" s="96">
        <f t="shared" si="5"/>
        <v>0</v>
      </c>
      <c r="L20" s="99">
        <f t="shared" si="0"/>
        <v>0</v>
      </c>
      <c r="O20" s="42"/>
    </row>
    <row r="21" spans="1:15" x14ac:dyDescent="0.25">
      <c r="A21" s="17" t="s">
        <v>52</v>
      </c>
      <c r="B21" s="22"/>
      <c r="C21" s="23"/>
      <c r="D21" s="23"/>
      <c r="E21" s="18">
        <v>5</v>
      </c>
      <c r="F21" s="23"/>
      <c r="G21" s="23"/>
      <c r="H21" s="137"/>
      <c r="I21" s="138"/>
      <c r="J21" s="96">
        <f t="shared" si="4"/>
        <v>0</v>
      </c>
      <c r="K21" s="96">
        <f t="shared" si="5"/>
        <v>0</v>
      </c>
      <c r="L21" s="99">
        <f t="shared" si="0"/>
        <v>0</v>
      </c>
      <c r="O21" s="42"/>
    </row>
    <row r="22" spans="1:15" x14ac:dyDescent="0.25">
      <c r="A22" s="17" t="s">
        <v>149</v>
      </c>
      <c r="B22" s="22"/>
      <c r="C22" s="23"/>
      <c r="D22" s="23"/>
      <c r="E22" s="18">
        <v>1</v>
      </c>
      <c r="F22" s="23"/>
      <c r="G22" s="23"/>
      <c r="H22" s="137"/>
      <c r="I22" s="138"/>
      <c r="J22" s="96">
        <f t="shared" ref="J22" si="9">IF(G22&gt;0,G22/(C22+(E22*F22)),0)</f>
        <v>0</v>
      </c>
      <c r="K22" s="96">
        <f t="shared" ref="K22" si="10">AVERAGE(H22:J22)</f>
        <v>0</v>
      </c>
      <c r="L22" s="99">
        <f t="shared" ref="L22" si="11">K22*(D22-F22)*(E22/2)</f>
        <v>0</v>
      </c>
      <c r="O22" s="42"/>
    </row>
    <row r="23" spans="1:15" x14ac:dyDescent="0.25">
      <c r="A23" s="17" t="s">
        <v>29</v>
      </c>
      <c r="B23" s="22"/>
      <c r="C23" s="23"/>
      <c r="D23" s="23"/>
      <c r="E23" s="18">
        <v>3</v>
      </c>
      <c r="F23" s="23"/>
      <c r="G23" s="23"/>
      <c r="H23" s="137"/>
      <c r="I23" s="138"/>
      <c r="J23" s="96">
        <f t="shared" si="4"/>
        <v>0</v>
      </c>
      <c r="K23" s="96">
        <f t="shared" si="5"/>
        <v>0</v>
      </c>
      <c r="L23" s="99">
        <f t="shared" si="0"/>
        <v>0</v>
      </c>
      <c r="O23" s="42"/>
    </row>
    <row r="24" spans="1:15" x14ac:dyDescent="0.25">
      <c r="A24" s="17" t="s">
        <v>29</v>
      </c>
      <c r="B24" s="22"/>
      <c r="C24" s="23"/>
      <c r="D24" s="23"/>
      <c r="E24" s="18">
        <v>4</v>
      </c>
      <c r="F24" s="23"/>
      <c r="G24" s="23"/>
      <c r="H24" s="137"/>
      <c r="I24" s="138"/>
      <c r="J24" s="96">
        <f t="shared" si="4"/>
        <v>0</v>
      </c>
      <c r="K24" s="96">
        <f t="shared" si="5"/>
        <v>0</v>
      </c>
      <c r="L24" s="99">
        <f t="shared" si="0"/>
        <v>0</v>
      </c>
      <c r="O24" s="42"/>
    </row>
    <row r="25" spans="1:15" x14ac:dyDescent="0.25">
      <c r="A25" s="17" t="s">
        <v>29</v>
      </c>
      <c r="B25" s="22"/>
      <c r="C25" s="23"/>
      <c r="D25" s="23"/>
      <c r="E25" s="18">
        <v>5</v>
      </c>
      <c r="F25" s="23"/>
      <c r="G25" s="23"/>
      <c r="H25" s="137"/>
      <c r="I25" s="138"/>
      <c r="J25" s="96">
        <f t="shared" si="4"/>
        <v>0</v>
      </c>
      <c r="K25" s="96">
        <f t="shared" si="5"/>
        <v>0</v>
      </c>
      <c r="L25" s="99">
        <f t="shared" si="0"/>
        <v>0</v>
      </c>
      <c r="O25" s="42"/>
    </row>
    <row r="26" spans="1:15" x14ac:dyDescent="0.25">
      <c r="A26" s="17" t="s">
        <v>53</v>
      </c>
      <c r="B26" s="22"/>
      <c r="C26" s="23"/>
      <c r="D26" s="23"/>
      <c r="E26" s="18">
        <v>3</v>
      </c>
      <c r="F26" s="23"/>
      <c r="G26" s="23"/>
      <c r="H26" s="137"/>
      <c r="I26" s="138"/>
      <c r="J26" s="96">
        <f t="shared" si="4"/>
        <v>0</v>
      </c>
      <c r="K26" s="96">
        <f t="shared" si="5"/>
        <v>0</v>
      </c>
      <c r="L26" s="99">
        <f t="shared" si="0"/>
        <v>0</v>
      </c>
      <c r="O26" s="42"/>
    </row>
    <row r="27" spans="1:15" x14ac:dyDescent="0.25">
      <c r="A27" s="35" t="s">
        <v>53</v>
      </c>
      <c r="B27" s="28"/>
      <c r="C27" s="23"/>
      <c r="D27" s="23"/>
      <c r="E27" s="18">
        <v>4</v>
      </c>
      <c r="F27" s="23"/>
      <c r="G27" s="23"/>
      <c r="H27" s="137"/>
      <c r="I27" s="138"/>
      <c r="J27" s="96">
        <f t="shared" si="4"/>
        <v>0</v>
      </c>
      <c r="K27" s="96">
        <f t="shared" si="5"/>
        <v>0</v>
      </c>
      <c r="L27" s="99">
        <f t="shared" si="0"/>
        <v>0</v>
      </c>
      <c r="O27" s="42"/>
    </row>
    <row r="28" spans="1:15" x14ac:dyDescent="0.25">
      <c r="A28" s="35" t="s">
        <v>53</v>
      </c>
      <c r="B28" s="28"/>
      <c r="C28" s="23"/>
      <c r="D28" s="23"/>
      <c r="E28" s="18">
        <v>5</v>
      </c>
      <c r="F28" s="23"/>
      <c r="G28" s="23"/>
      <c r="H28" s="137"/>
      <c r="I28" s="138"/>
      <c r="J28" s="96">
        <f t="shared" si="4"/>
        <v>0</v>
      </c>
      <c r="K28" s="96">
        <f t="shared" si="5"/>
        <v>0</v>
      </c>
      <c r="L28" s="99">
        <f t="shared" si="0"/>
        <v>0</v>
      </c>
      <c r="O28" s="42"/>
    </row>
    <row r="29" spans="1:15" ht="30" x14ac:dyDescent="0.25">
      <c r="A29" s="35" t="s">
        <v>146</v>
      </c>
      <c r="B29" s="28"/>
      <c r="C29" s="23"/>
      <c r="D29" s="23"/>
      <c r="E29" s="18">
        <v>1</v>
      </c>
      <c r="F29" s="23"/>
      <c r="G29" s="23"/>
      <c r="H29" s="137"/>
      <c r="I29" s="138"/>
      <c r="J29" s="96">
        <f t="shared" ref="J29" si="12">IF(G29&gt;0,G29/(C29+(E29*F29)),0)</f>
        <v>0</v>
      </c>
      <c r="K29" s="96">
        <f t="shared" ref="K29" si="13">AVERAGE(H29:J29)</f>
        <v>0</v>
      </c>
      <c r="L29" s="99">
        <f t="shared" ref="L29" si="14">K29*(D29-F29)*(E29/2)</f>
        <v>0</v>
      </c>
      <c r="O29" s="42"/>
    </row>
    <row r="30" spans="1:15" x14ac:dyDescent="0.25">
      <c r="A30" s="35" t="s">
        <v>54</v>
      </c>
      <c r="B30" s="28"/>
      <c r="C30" s="23"/>
      <c r="D30" s="23"/>
      <c r="E30" s="18">
        <v>3</v>
      </c>
      <c r="F30" s="23"/>
      <c r="G30" s="23"/>
      <c r="H30" s="137"/>
      <c r="I30" s="138"/>
      <c r="J30" s="96">
        <f t="shared" si="4"/>
        <v>0</v>
      </c>
      <c r="K30" s="96">
        <f t="shared" si="5"/>
        <v>0</v>
      </c>
      <c r="L30" s="99">
        <f t="shared" si="0"/>
        <v>0</v>
      </c>
      <c r="O30" s="42"/>
    </row>
    <row r="31" spans="1:15" x14ac:dyDescent="0.25">
      <c r="A31" s="35" t="s">
        <v>54</v>
      </c>
      <c r="B31" s="28"/>
      <c r="C31" s="23"/>
      <c r="D31" s="23"/>
      <c r="E31" s="18">
        <v>4</v>
      </c>
      <c r="F31" s="23"/>
      <c r="G31" s="23"/>
      <c r="H31" s="137"/>
      <c r="I31" s="138"/>
      <c r="J31" s="96">
        <f t="shared" si="4"/>
        <v>0</v>
      </c>
      <c r="K31" s="96">
        <f t="shared" si="5"/>
        <v>0</v>
      </c>
      <c r="L31" s="99">
        <f t="shared" si="0"/>
        <v>0</v>
      </c>
      <c r="O31" s="42"/>
    </row>
    <row r="32" spans="1:15" x14ac:dyDescent="0.25">
      <c r="A32" s="35" t="s">
        <v>54</v>
      </c>
      <c r="B32" s="28"/>
      <c r="C32" s="23"/>
      <c r="D32" s="23"/>
      <c r="E32" s="18">
        <v>5</v>
      </c>
      <c r="F32" s="23"/>
      <c r="G32" s="23"/>
      <c r="H32" s="137"/>
      <c r="I32" s="138"/>
      <c r="J32" s="96">
        <f t="shared" si="4"/>
        <v>0</v>
      </c>
      <c r="K32" s="96">
        <f t="shared" si="5"/>
        <v>0</v>
      </c>
      <c r="L32" s="99">
        <f t="shared" si="0"/>
        <v>0</v>
      </c>
      <c r="O32" s="42"/>
    </row>
    <row r="33" spans="1:15" x14ac:dyDescent="0.25">
      <c r="A33" s="35" t="s">
        <v>56</v>
      </c>
      <c r="B33" s="28"/>
      <c r="C33" s="23"/>
      <c r="D33" s="23"/>
      <c r="E33" s="18">
        <v>3</v>
      </c>
      <c r="F33" s="23"/>
      <c r="G33" s="23"/>
      <c r="H33" s="137"/>
      <c r="I33" s="138"/>
      <c r="J33" s="96">
        <f t="shared" si="4"/>
        <v>0</v>
      </c>
      <c r="K33" s="96">
        <f t="shared" si="5"/>
        <v>0</v>
      </c>
      <c r="L33" s="99">
        <f t="shared" si="0"/>
        <v>0</v>
      </c>
      <c r="O33" s="42"/>
    </row>
    <row r="34" spans="1:15" x14ac:dyDescent="0.25">
      <c r="A34" s="35" t="s">
        <v>56</v>
      </c>
      <c r="B34" s="28"/>
      <c r="C34" s="23"/>
      <c r="D34" s="23"/>
      <c r="E34" s="18">
        <v>4</v>
      </c>
      <c r="F34" s="23"/>
      <c r="G34" s="23"/>
      <c r="H34" s="137"/>
      <c r="I34" s="138"/>
      <c r="J34" s="96">
        <f t="shared" si="4"/>
        <v>0</v>
      </c>
      <c r="K34" s="96">
        <f t="shared" si="5"/>
        <v>0</v>
      </c>
      <c r="L34" s="99">
        <f t="shared" si="0"/>
        <v>0</v>
      </c>
      <c r="O34" s="42"/>
    </row>
    <row r="35" spans="1:15" ht="15.75" thickBot="1" x14ac:dyDescent="0.3">
      <c r="A35" s="36" t="s">
        <v>56</v>
      </c>
      <c r="B35" s="39"/>
      <c r="C35" s="40"/>
      <c r="D35" s="40"/>
      <c r="E35" s="41">
        <v>5</v>
      </c>
      <c r="F35" s="40"/>
      <c r="G35" s="40"/>
      <c r="H35" s="137"/>
      <c r="I35" s="138"/>
      <c r="J35" s="96">
        <f t="shared" si="4"/>
        <v>0</v>
      </c>
      <c r="K35" s="96">
        <f t="shared" si="5"/>
        <v>0</v>
      </c>
      <c r="L35" s="100">
        <f t="shared" si="0"/>
        <v>0</v>
      </c>
      <c r="O35" s="43"/>
    </row>
    <row r="36" spans="1:15" s="20" customFormat="1" ht="15.75" thickBot="1" x14ac:dyDescent="0.3">
      <c r="A36" s="19" t="s">
        <v>30</v>
      </c>
      <c r="B36" s="104">
        <f>SUM(B11:B35)</f>
        <v>0</v>
      </c>
      <c r="C36" s="104">
        <f>SUM(C11:C35)</f>
        <v>0</v>
      </c>
      <c r="D36" s="104">
        <f>SUM(D11:D35)</f>
        <v>0</v>
      </c>
      <c r="E36" s="16" t="s">
        <v>31</v>
      </c>
      <c r="F36" s="104">
        <f>SUM(F11:F35)</f>
        <v>0</v>
      </c>
      <c r="G36" s="104">
        <f>SUM(G11:G35)</f>
        <v>0</v>
      </c>
      <c r="H36" s="139"/>
      <c r="I36" s="140"/>
      <c r="J36" s="16"/>
      <c r="K36" s="16" t="s">
        <v>31</v>
      </c>
      <c r="L36" s="104">
        <f>SUM(L11:L35)</f>
        <v>0</v>
      </c>
      <c r="O36" s="104">
        <f>SUM(O11:O35)</f>
        <v>0</v>
      </c>
    </row>
    <row r="37" spans="1:15" ht="7.5" customHeight="1" x14ac:dyDescent="0.25"/>
    <row r="38" spans="1:15" x14ac:dyDescent="0.25">
      <c r="A38" s="142" t="s">
        <v>150</v>
      </c>
    </row>
    <row r="39" spans="1:15" x14ac:dyDescent="0.25">
      <c r="A39" s="11" t="s">
        <v>144</v>
      </c>
      <c r="B39" s="201"/>
      <c r="C39" s="201"/>
      <c r="D39" s="201"/>
      <c r="E39" s="201"/>
      <c r="F39" s="201"/>
      <c r="G39" s="201"/>
    </row>
    <row r="40" spans="1:15" x14ac:dyDescent="0.25">
      <c r="A40" s="11" t="s">
        <v>145</v>
      </c>
      <c r="B40" s="201"/>
      <c r="C40" s="201"/>
      <c r="D40" s="201"/>
      <c r="E40" s="201"/>
      <c r="F40" s="201"/>
      <c r="G40" s="201"/>
    </row>
    <row r="41" spans="1:15" x14ac:dyDescent="0.25">
      <c r="H41"/>
      <c r="I41"/>
      <c r="J41"/>
    </row>
    <row r="42" spans="1:15" s="9" customFormat="1" ht="19.5" thickBot="1" x14ac:dyDescent="0.3">
      <c r="A42" s="5" t="s">
        <v>139</v>
      </c>
      <c r="H42"/>
      <c r="I42"/>
      <c r="J42"/>
    </row>
    <row r="43" spans="1:15" ht="135" customHeight="1" x14ac:dyDescent="0.25">
      <c r="A43" s="21" t="s">
        <v>32</v>
      </c>
      <c r="B43" s="192" t="s">
        <v>167</v>
      </c>
      <c r="C43" s="194" t="s">
        <v>180</v>
      </c>
      <c r="D43" s="194" t="s">
        <v>181</v>
      </c>
      <c r="E43" s="194" t="s">
        <v>182</v>
      </c>
      <c r="F43" s="197" t="s">
        <v>183</v>
      </c>
      <c r="G43" s="199" t="s">
        <v>184</v>
      </c>
      <c r="H43"/>
      <c r="I43"/>
      <c r="J43"/>
    </row>
    <row r="44" spans="1:15" ht="15.75" thickBot="1" x14ac:dyDescent="0.3">
      <c r="A44" s="26" t="s">
        <v>26</v>
      </c>
      <c r="B44" s="193"/>
      <c r="C44" s="195"/>
      <c r="D44" s="195"/>
      <c r="E44" s="196"/>
      <c r="F44" s="198"/>
      <c r="G44" s="200"/>
      <c r="H44"/>
      <c r="I44"/>
      <c r="J44"/>
    </row>
    <row r="45" spans="1:15" ht="15.75" thickBot="1" x14ac:dyDescent="0.3">
      <c r="A45" s="32" t="s">
        <v>147</v>
      </c>
      <c r="B45" s="33">
        <v>0.29880000000000001</v>
      </c>
      <c r="C45" s="34"/>
      <c r="D45" s="34"/>
      <c r="E45" s="34"/>
      <c r="F45" s="103">
        <f t="shared" ref="F45:F69" si="15">B45*365*L11</f>
        <v>0</v>
      </c>
      <c r="G45" s="101">
        <f>+C45+D45+E45+F45</f>
        <v>0</v>
      </c>
      <c r="H45"/>
      <c r="I45"/>
      <c r="J45"/>
    </row>
    <row r="46" spans="1:15" ht="15.75" thickBot="1" x14ac:dyDescent="0.3">
      <c r="A46" s="35" t="s">
        <v>28</v>
      </c>
      <c r="B46" s="27">
        <v>0.29880000000000001</v>
      </c>
      <c r="C46" s="24"/>
      <c r="D46" s="24"/>
      <c r="E46" s="24"/>
      <c r="F46" s="103">
        <f t="shared" si="15"/>
        <v>0</v>
      </c>
      <c r="G46" s="101">
        <f t="shared" ref="G46" si="16">+C46+D46+E46+F46</f>
        <v>0</v>
      </c>
      <c r="H46"/>
      <c r="I46"/>
      <c r="J46"/>
    </row>
    <row r="47" spans="1:15" ht="15.75" thickBot="1" x14ac:dyDescent="0.3">
      <c r="A47" s="35" t="s">
        <v>28</v>
      </c>
      <c r="B47" s="27">
        <v>0.29880000000000001</v>
      </c>
      <c r="C47" s="24"/>
      <c r="D47" s="24"/>
      <c r="E47" s="24"/>
      <c r="F47" s="103">
        <f t="shared" si="15"/>
        <v>0</v>
      </c>
      <c r="G47" s="101">
        <f t="shared" ref="G47:G69" si="17">+C47+D47+E47+F47</f>
        <v>0</v>
      </c>
      <c r="H47"/>
      <c r="I47"/>
      <c r="J47"/>
    </row>
    <row r="48" spans="1:15" ht="15.75" thickBot="1" x14ac:dyDescent="0.3">
      <c r="A48" s="35" t="s">
        <v>28</v>
      </c>
      <c r="B48" s="27">
        <v>0.29880000000000001</v>
      </c>
      <c r="C48" s="24"/>
      <c r="D48" s="24"/>
      <c r="E48" s="24"/>
      <c r="F48" s="103">
        <f t="shared" si="15"/>
        <v>0</v>
      </c>
      <c r="G48" s="101">
        <f t="shared" si="17"/>
        <v>0</v>
      </c>
      <c r="H48"/>
      <c r="I48"/>
      <c r="J48"/>
    </row>
    <row r="49" spans="1:10" ht="15.75" thickBot="1" x14ac:dyDescent="0.3">
      <c r="A49" s="35" t="s">
        <v>51</v>
      </c>
      <c r="B49" s="27">
        <v>0.15479999999999999</v>
      </c>
      <c r="C49" s="25"/>
      <c r="D49" s="25"/>
      <c r="E49" s="24"/>
      <c r="F49" s="103">
        <f t="shared" si="15"/>
        <v>0</v>
      </c>
      <c r="G49" s="101">
        <f t="shared" si="17"/>
        <v>0</v>
      </c>
      <c r="H49"/>
      <c r="I49"/>
      <c r="J49"/>
    </row>
    <row r="50" spans="1:10" ht="15.75" thickBot="1" x14ac:dyDescent="0.3">
      <c r="A50" s="35" t="s">
        <v>51</v>
      </c>
      <c r="B50" s="27">
        <v>0.15479999999999999</v>
      </c>
      <c r="C50" s="25"/>
      <c r="D50" s="25"/>
      <c r="E50" s="24"/>
      <c r="F50" s="103">
        <f t="shared" si="15"/>
        <v>0</v>
      </c>
      <c r="G50" s="101">
        <f t="shared" si="17"/>
        <v>0</v>
      </c>
      <c r="H50"/>
      <c r="I50"/>
      <c r="J50"/>
    </row>
    <row r="51" spans="1:10" ht="15.75" thickBot="1" x14ac:dyDescent="0.3">
      <c r="A51" s="35" t="s">
        <v>51</v>
      </c>
      <c r="B51" s="27">
        <v>0.15479999999999999</v>
      </c>
      <c r="C51" s="25"/>
      <c r="D51" s="25"/>
      <c r="E51" s="24"/>
      <c r="F51" s="103">
        <f t="shared" si="15"/>
        <v>0</v>
      </c>
      <c r="G51" s="101">
        <f t="shared" si="17"/>
        <v>0</v>
      </c>
      <c r="H51"/>
      <c r="I51"/>
      <c r="J51"/>
    </row>
    <row r="52" spans="1:10" ht="30.75" thickBot="1" x14ac:dyDescent="0.3">
      <c r="A52" s="35" t="s">
        <v>148</v>
      </c>
      <c r="B52" s="27">
        <v>6.1199999999999997E-2</v>
      </c>
      <c r="C52" s="25"/>
      <c r="D52" s="25"/>
      <c r="E52" s="24"/>
      <c r="F52" s="103">
        <f t="shared" si="15"/>
        <v>0</v>
      </c>
      <c r="G52" s="101">
        <f t="shared" ref="G52" si="18">+C52+D52+E52+F52</f>
        <v>0</v>
      </c>
      <c r="H52"/>
      <c r="I52"/>
      <c r="J52"/>
    </row>
    <row r="53" spans="1:10" ht="15.75" thickBot="1" x14ac:dyDescent="0.3">
      <c r="A53" s="35" t="s">
        <v>52</v>
      </c>
      <c r="B53" s="27">
        <v>6.1199999999999997E-2</v>
      </c>
      <c r="C53" s="25"/>
      <c r="D53" s="25"/>
      <c r="E53" s="24"/>
      <c r="F53" s="103">
        <f t="shared" si="15"/>
        <v>0</v>
      </c>
      <c r="G53" s="101">
        <f t="shared" si="17"/>
        <v>0</v>
      </c>
      <c r="H53"/>
      <c r="I53"/>
      <c r="J53"/>
    </row>
    <row r="54" spans="1:10" ht="15.75" thickBot="1" x14ac:dyDescent="0.3">
      <c r="A54" s="35" t="s">
        <v>52</v>
      </c>
      <c r="B54" s="27">
        <v>6.1199999999999997E-2</v>
      </c>
      <c r="C54" s="25"/>
      <c r="D54" s="25"/>
      <c r="E54" s="24"/>
      <c r="F54" s="103">
        <f t="shared" si="15"/>
        <v>0</v>
      </c>
      <c r="G54" s="101">
        <f t="shared" si="17"/>
        <v>0</v>
      </c>
      <c r="H54"/>
      <c r="I54"/>
      <c r="J54"/>
    </row>
    <row r="55" spans="1:10" ht="15.75" thickBot="1" x14ac:dyDescent="0.3">
      <c r="A55" s="35" t="s">
        <v>52</v>
      </c>
      <c r="B55" s="27">
        <v>6.1199999999999997E-2</v>
      </c>
      <c r="C55" s="25"/>
      <c r="D55" s="25"/>
      <c r="E55" s="24"/>
      <c r="F55" s="103">
        <f t="shared" si="15"/>
        <v>0</v>
      </c>
      <c r="G55" s="101">
        <f t="shared" si="17"/>
        <v>0</v>
      </c>
      <c r="H55"/>
      <c r="I55"/>
      <c r="J55"/>
    </row>
    <row r="56" spans="1:10" ht="15.75" thickBot="1" x14ac:dyDescent="0.3">
      <c r="A56" s="35" t="s">
        <v>149</v>
      </c>
      <c r="B56" s="27">
        <v>8.8999999999999999E-3</v>
      </c>
      <c r="C56" s="25"/>
      <c r="D56" s="25"/>
      <c r="E56" s="24"/>
      <c r="F56" s="103">
        <f t="shared" si="15"/>
        <v>0</v>
      </c>
      <c r="G56" s="101">
        <f t="shared" ref="G56" si="19">+C56+D56+E56+F56</f>
        <v>0</v>
      </c>
      <c r="H56"/>
      <c r="I56"/>
      <c r="J56"/>
    </row>
    <row r="57" spans="1:10" ht="15.75" thickBot="1" x14ac:dyDescent="0.3">
      <c r="A57" s="35" t="s">
        <v>29</v>
      </c>
      <c r="B57" s="27">
        <v>8.8999999999999999E-3</v>
      </c>
      <c r="C57" s="25"/>
      <c r="D57" s="25"/>
      <c r="E57" s="24"/>
      <c r="F57" s="103">
        <f t="shared" si="15"/>
        <v>0</v>
      </c>
      <c r="G57" s="101">
        <f t="shared" si="17"/>
        <v>0</v>
      </c>
      <c r="H57"/>
      <c r="I57"/>
      <c r="J57"/>
    </row>
    <row r="58" spans="1:10" ht="15.75" thickBot="1" x14ac:dyDescent="0.3">
      <c r="A58" s="35" t="s">
        <v>29</v>
      </c>
      <c r="B58" s="27">
        <v>8.8999999999999999E-3</v>
      </c>
      <c r="C58" s="25"/>
      <c r="D58" s="25"/>
      <c r="E58" s="24"/>
      <c r="F58" s="103">
        <f t="shared" si="15"/>
        <v>0</v>
      </c>
      <c r="G58" s="101">
        <f t="shared" si="17"/>
        <v>0</v>
      </c>
      <c r="H58"/>
      <c r="I58"/>
      <c r="J58"/>
    </row>
    <row r="59" spans="1:10" ht="15.75" thickBot="1" x14ac:dyDescent="0.3">
      <c r="A59" s="35" t="s">
        <v>29</v>
      </c>
      <c r="B59" s="27">
        <v>8.8999999999999999E-3</v>
      </c>
      <c r="C59" s="25"/>
      <c r="D59" s="25"/>
      <c r="E59" s="24"/>
      <c r="F59" s="103">
        <f t="shared" si="15"/>
        <v>0</v>
      </c>
      <c r="G59" s="101">
        <f t="shared" si="17"/>
        <v>0</v>
      </c>
      <c r="H59"/>
      <c r="I59"/>
      <c r="J59"/>
    </row>
    <row r="60" spans="1:10" ht="15.75" thickBot="1" x14ac:dyDescent="0.3">
      <c r="A60" s="35" t="s">
        <v>53</v>
      </c>
      <c r="B60" s="27">
        <v>0.06</v>
      </c>
      <c r="C60" s="25"/>
      <c r="D60" s="25"/>
      <c r="E60" s="24"/>
      <c r="F60" s="103">
        <f t="shared" si="15"/>
        <v>0</v>
      </c>
      <c r="G60" s="101">
        <f t="shared" si="17"/>
        <v>0</v>
      </c>
      <c r="H60"/>
      <c r="I60"/>
      <c r="J60"/>
    </row>
    <row r="61" spans="1:10" ht="15.75" thickBot="1" x14ac:dyDescent="0.3">
      <c r="A61" s="35" t="s">
        <v>53</v>
      </c>
      <c r="B61" s="27">
        <v>0.06</v>
      </c>
      <c r="C61" s="25"/>
      <c r="D61" s="25"/>
      <c r="E61" s="24"/>
      <c r="F61" s="103">
        <f t="shared" si="15"/>
        <v>0</v>
      </c>
      <c r="G61" s="101">
        <f t="shared" si="17"/>
        <v>0</v>
      </c>
      <c r="H61"/>
      <c r="I61"/>
      <c r="J61"/>
    </row>
    <row r="62" spans="1:10" ht="15.75" thickBot="1" x14ac:dyDescent="0.3">
      <c r="A62" s="35" t="s">
        <v>53</v>
      </c>
      <c r="B62" s="27">
        <v>0.06</v>
      </c>
      <c r="C62" s="25"/>
      <c r="D62" s="25"/>
      <c r="E62" s="24"/>
      <c r="F62" s="103">
        <f t="shared" si="15"/>
        <v>0</v>
      </c>
      <c r="G62" s="101">
        <f t="shared" si="17"/>
        <v>0</v>
      </c>
      <c r="H62"/>
      <c r="I62"/>
      <c r="J62"/>
    </row>
    <row r="63" spans="1:10" ht="30.75" thickBot="1" x14ac:dyDescent="0.3">
      <c r="A63" s="35" t="s">
        <v>146</v>
      </c>
      <c r="B63" s="27">
        <v>2.76E-2</v>
      </c>
      <c r="C63" s="29"/>
      <c r="D63" s="29"/>
      <c r="E63" s="24"/>
      <c r="F63" s="103">
        <f t="shared" si="15"/>
        <v>0</v>
      </c>
      <c r="G63" s="101">
        <f t="shared" ref="G63" si="20">+C63+D63+E63+F63</f>
        <v>0</v>
      </c>
      <c r="H63"/>
      <c r="I63"/>
      <c r="J63"/>
    </row>
    <row r="64" spans="1:10" ht="15.75" thickBot="1" x14ac:dyDescent="0.3">
      <c r="A64" s="35" t="s">
        <v>54</v>
      </c>
      <c r="B64" s="27">
        <v>2.76E-2</v>
      </c>
      <c r="C64" s="29"/>
      <c r="D64" s="29"/>
      <c r="E64" s="24"/>
      <c r="F64" s="103">
        <f t="shared" si="15"/>
        <v>0</v>
      </c>
      <c r="G64" s="101">
        <f t="shared" si="17"/>
        <v>0</v>
      </c>
      <c r="H64"/>
      <c r="I64"/>
      <c r="J64"/>
    </row>
    <row r="65" spans="1:10" ht="15.75" thickBot="1" x14ac:dyDescent="0.3">
      <c r="A65" s="35" t="s">
        <v>54</v>
      </c>
      <c r="B65" s="27">
        <v>2.76E-2</v>
      </c>
      <c r="C65" s="29"/>
      <c r="D65" s="29"/>
      <c r="E65" s="24"/>
      <c r="F65" s="103">
        <f t="shared" si="15"/>
        <v>0</v>
      </c>
      <c r="G65" s="101">
        <f t="shared" si="17"/>
        <v>0</v>
      </c>
      <c r="H65"/>
      <c r="I65"/>
      <c r="J65"/>
    </row>
    <row r="66" spans="1:10" ht="15.75" thickBot="1" x14ac:dyDescent="0.3">
      <c r="A66" s="35" t="s">
        <v>54</v>
      </c>
      <c r="B66" s="27">
        <v>2.76E-2</v>
      </c>
      <c r="C66" s="29"/>
      <c r="D66" s="29"/>
      <c r="E66" s="24"/>
      <c r="F66" s="103">
        <f t="shared" si="15"/>
        <v>0</v>
      </c>
      <c r="G66" s="101">
        <f t="shared" si="17"/>
        <v>0</v>
      </c>
      <c r="H66"/>
      <c r="I66"/>
      <c r="J66"/>
    </row>
    <row r="67" spans="1:10" ht="15.75" thickBot="1" x14ac:dyDescent="0.3">
      <c r="A67" s="35" t="s">
        <v>56</v>
      </c>
      <c r="B67" s="27">
        <v>2.2599999999999999E-2</v>
      </c>
      <c r="C67" s="29"/>
      <c r="D67" s="29"/>
      <c r="E67" s="29"/>
      <c r="F67" s="103">
        <f t="shared" si="15"/>
        <v>0</v>
      </c>
      <c r="G67" s="101">
        <f t="shared" si="17"/>
        <v>0</v>
      </c>
      <c r="H67"/>
      <c r="I67"/>
      <c r="J67"/>
    </row>
    <row r="68" spans="1:10" ht="15.75" thickBot="1" x14ac:dyDescent="0.3">
      <c r="A68" s="35" t="s">
        <v>56</v>
      </c>
      <c r="B68" s="27">
        <v>2.2599999999999999E-2</v>
      </c>
      <c r="C68" s="29"/>
      <c r="D68" s="29"/>
      <c r="E68" s="29"/>
      <c r="F68" s="103">
        <f t="shared" si="15"/>
        <v>0</v>
      </c>
      <c r="G68" s="101">
        <f t="shared" si="17"/>
        <v>0</v>
      </c>
      <c r="H68"/>
      <c r="I68"/>
      <c r="J68"/>
    </row>
    <row r="69" spans="1:10" ht="15.75" thickBot="1" x14ac:dyDescent="0.3">
      <c r="A69" s="36" t="s">
        <v>56</v>
      </c>
      <c r="B69" s="37">
        <v>2.2599999999999999E-2</v>
      </c>
      <c r="C69" s="38"/>
      <c r="D69" s="38"/>
      <c r="E69" s="38"/>
      <c r="F69" s="103">
        <f t="shared" si="15"/>
        <v>0</v>
      </c>
      <c r="G69" s="101">
        <f t="shared" si="17"/>
        <v>0</v>
      </c>
      <c r="H69"/>
      <c r="I69"/>
      <c r="J69"/>
    </row>
    <row r="70" spans="1:10" ht="15.75" thickBot="1" x14ac:dyDescent="0.3">
      <c r="A70" s="30" t="s">
        <v>30</v>
      </c>
      <c r="B70" s="31" t="s">
        <v>31</v>
      </c>
      <c r="C70" s="31">
        <f>SUM(C45:C69)</f>
        <v>0</v>
      </c>
      <c r="D70" s="31">
        <f>SUM(D45:D69)</f>
        <v>0</v>
      </c>
      <c r="E70" s="106">
        <f>SUM(E45:E69)</f>
        <v>0</v>
      </c>
      <c r="F70" s="102">
        <f>SUM(F45:F69)</f>
        <v>0</v>
      </c>
      <c r="G70" s="105">
        <f>SUM(G45:G69)</f>
        <v>0</v>
      </c>
      <c r="H70"/>
      <c r="I70"/>
      <c r="J70"/>
    </row>
    <row r="71" spans="1:10" x14ac:dyDescent="0.25">
      <c r="G71"/>
    </row>
    <row r="72" spans="1:10" ht="29.25" customHeight="1" x14ac:dyDescent="0.25">
      <c r="A72" s="191" t="s">
        <v>80</v>
      </c>
      <c r="B72" s="191"/>
      <c r="C72" s="191"/>
      <c r="D72" s="191"/>
      <c r="E72" s="191"/>
      <c r="F72" s="191"/>
      <c r="G72" s="191"/>
      <c r="H72" s="191"/>
    </row>
    <row r="74" spans="1:10" ht="52.5" customHeight="1" x14ac:dyDescent="0.25">
      <c r="A74" s="202" t="s">
        <v>168</v>
      </c>
      <c r="B74" s="203"/>
      <c r="C74" s="203"/>
      <c r="D74" s="203"/>
      <c r="E74" s="203"/>
      <c r="F74" s="203"/>
      <c r="G74" s="204"/>
    </row>
    <row r="75" spans="1:10" x14ac:dyDescent="0.25">
      <c r="C75" s="205" t="s">
        <v>175</v>
      </c>
      <c r="D75" s="205" t="s">
        <v>171</v>
      </c>
      <c r="E75" s="205" t="s">
        <v>172</v>
      </c>
      <c r="F75" s="205" t="s">
        <v>173</v>
      </c>
      <c r="G75" s="205" t="s">
        <v>174</v>
      </c>
    </row>
    <row r="76" spans="1:10" ht="62.25" customHeight="1" x14ac:dyDescent="0.25">
      <c r="C76" s="205"/>
      <c r="D76" s="205"/>
      <c r="E76" s="205"/>
      <c r="F76" s="205"/>
      <c r="G76" s="205"/>
    </row>
    <row r="77" spans="1:10" x14ac:dyDescent="0.25">
      <c r="A77" s="209"/>
      <c r="B77" s="209"/>
      <c r="C77" s="148"/>
      <c r="D77" s="148"/>
      <c r="E77" s="148"/>
      <c r="F77" s="148"/>
      <c r="G77" s="148"/>
    </row>
    <row r="78" spans="1:10" x14ac:dyDescent="0.25">
      <c r="A78"/>
      <c r="B78"/>
      <c r="C78"/>
      <c r="D78"/>
    </row>
    <row r="80" spans="1:10" x14ac:dyDescent="0.25">
      <c r="A80" s="210" t="s">
        <v>154</v>
      </c>
      <c r="B80" s="210"/>
      <c r="C80" s="149"/>
      <c r="D80" s="149"/>
      <c r="E80" s="149"/>
      <c r="F80" s="149"/>
      <c r="G80" s="149"/>
    </row>
    <row r="81" spans="1:7" x14ac:dyDescent="0.25">
      <c r="A81" s="211" t="s">
        <v>155</v>
      </c>
      <c r="B81" s="211"/>
      <c r="C81" s="150"/>
      <c r="D81" s="151"/>
      <c r="E81" s="152"/>
      <c r="F81" s="153"/>
      <c r="G81" s="151">
        <f>SUM(C81:F81)</f>
        <v>0</v>
      </c>
    </row>
    <row r="82" spans="1:7" x14ac:dyDescent="0.25">
      <c r="A82" s="211" t="s">
        <v>156</v>
      </c>
      <c r="B82" s="211"/>
      <c r="C82" s="150"/>
      <c r="D82" s="151"/>
      <c r="E82" s="152"/>
      <c r="F82" s="153"/>
      <c r="G82" s="151">
        <f t="shared" ref="G82:G86" si="21">SUM(C82:F82)</f>
        <v>0</v>
      </c>
    </row>
    <row r="83" spans="1:7" ht="27.95" customHeight="1" x14ac:dyDescent="0.25">
      <c r="A83" s="206" t="s">
        <v>159</v>
      </c>
      <c r="B83" s="206"/>
      <c r="C83" s="150"/>
      <c r="D83" s="151"/>
      <c r="E83" s="152"/>
      <c r="F83" s="153"/>
      <c r="G83" s="151">
        <f t="shared" si="21"/>
        <v>0</v>
      </c>
    </row>
    <row r="84" spans="1:7" ht="30" customHeight="1" x14ac:dyDescent="0.25">
      <c r="A84" s="206" t="s">
        <v>160</v>
      </c>
      <c r="B84" s="206"/>
      <c r="C84" s="154"/>
      <c r="D84" s="155"/>
      <c r="E84" s="156"/>
      <c r="F84" s="155"/>
      <c r="G84" s="155">
        <f t="shared" si="21"/>
        <v>0</v>
      </c>
    </row>
    <row r="85" spans="1:7" x14ac:dyDescent="0.25">
      <c r="A85" s="206" t="s">
        <v>157</v>
      </c>
      <c r="B85" s="206"/>
      <c r="C85" s="154"/>
      <c r="D85" s="155"/>
      <c r="E85" s="155"/>
      <c r="F85" s="155"/>
      <c r="G85" s="155">
        <f t="shared" si="21"/>
        <v>0</v>
      </c>
    </row>
    <row r="86" spans="1:7" ht="15.75" thickBot="1" x14ac:dyDescent="0.3">
      <c r="A86" s="206" t="s">
        <v>158</v>
      </c>
      <c r="B86" s="206"/>
      <c r="C86" s="150"/>
      <c r="D86" s="151"/>
      <c r="E86" s="151"/>
      <c r="F86" s="153"/>
      <c r="G86" s="151">
        <f t="shared" si="21"/>
        <v>0</v>
      </c>
    </row>
    <row r="87" spans="1:7" ht="15.75" thickBot="1" x14ac:dyDescent="0.3">
      <c r="A87" s="207" t="s">
        <v>153</v>
      </c>
      <c r="B87" s="208"/>
      <c r="C87" s="157">
        <f>SUM(C81:C86)</f>
        <v>0</v>
      </c>
      <c r="D87" s="158">
        <f>SUM(D81:D86)</f>
        <v>0</v>
      </c>
      <c r="E87" s="158">
        <f>SUM(E81:E86)</f>
        <v>0</v>
      </c>
      <c r="F87" s="158">
        <f>SUM(F81:F86)</f>
        <v>0</v>
      </c>
      <c r="G87" s="159">
        <f>SUM(G81:G86)</f>
        <v>0</v>
      </c>
    </row>
  </sheetData>
  <mergeCells count="31">
    <mergeCell ref="A84:B84"/>
    <mergeCell ref="A85:B85"/>
    <mergeCell ref="A86:B86"/>
    <mergeCell ref="A87:B87"/>
    <mergeCell ref="A77:B77"/>
    <mergeCell ref="A80:B80"/>
    <mergeCell ref="A81:B81"/>
    <mergeCell ref="A82:B82"/>
    <mergeCell ref="A83:B83"/>
    <mergeCell ref="A74:G74"/>
    <mergeCell ref="C75:C76"/>
    <mergeCell ref="D75:D76"/>
    <mergeCell ref="E75:E76"/>
    <mergeCell ref="F75:F76"/>
    <mergeCell ref="G75:G76"/>
    <mergeCell ref="A72:H72"/>
    <mergeCell ref="A7:M7"/>
    <mergeCell ref="B43:B44"/>
    <mergeCell ref="C43:C44"/>
    <mergeCell ref="D43:D44"/>
    <mergeCell ref="E43:E44"/>
    <mergeCell ref="F43:F44"/>
    <mergeCell ref="G43:G44"/>
    <mergeCell ref="B39:G39"/>
    <mergeCell ref="B40:G40"/>
    <mergeCell ref="A6:M6"/>
    <mergeCell ref="A1:M1"/>
    <mergeCell ref="A2:M2"/>
    <mergeCell ref="A3:M3"/>
    <mergeCell ref="A4:M4"/>
    <mergeCell ref="A5:M5"/>
  </mergeCells>
  <pageMargins left="0.7" right="0.7" top="0.75" bottom="0.75" header="0.3" footer="0.3"/>
  <pageSetup orientation="portrait" r:id="rId1"/>
  <headerFooter>
    <oddHeader>&amp;C&amp;"-,Bold"&amp;12&amp;KFF0000DRAFT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8"/>
  <sheetViews>
    <sheetView topLeftCell="A19" zoomScaleNormal="100" workbookViewId="0">
      <selection activeCell="D45" sqref="D45"/>
    </sheetView>
  </sheetViews>
  <sheetFormatPr defaultColWidth="8.7109375" defaultRowHeight="15" x14ac:dyDescent="0.25"/>
  <cols>
    <col min="1" max="1" width="25.140625" customWidth="1"/>
    <col min="2" max="2" width="16" customWidth="1"/>
    <col min="3" max="4" width="10.85546875" customWidth="1"/>
    <col min="5" max="5" width="15.5703125" customWidth="1"/>
    <col min="6" max="6" width="15.140625" customWidth="1"/>
    <col min="7" max="7" width="12.7109375" customWidth="1"/>
    <col min="8" max="8" width="10.85546875" customWidth="1"/>
    <col min="9" max="9" width="12.5703125" bestFit="1" customWidth="1"/>
    <col min="10" max="10" width="13.140625" bestFit="1" customWidth="1"/>
    <col min="11" max="11" width="17.140625" bestFit="1" customWidth="1"/>
    <col min="12" max="13" width="16" customWidth="1"/>
    <col min="14" max="15" width="24.85546875" customWidth="1"/>
    <col min="16" max="16" width="26.5703125" customWidth="1"/>
    <col min="17" max="19" width="18" customWidth="1"/>
  </cols>
  <sheetData>
    <row r="1" spans="1:19" s="8" customFormat="1" ht="21" x14ac:dyDescent="0.25">
      <c r="A1" s="188" t="s">
        <v>86</v>
      </c>
      <c r="B1" s="188"/>
      <c r="C1" s="188"/>
      <c r="D1" s="188"/>
      <c r="E1" s="188"/>
      <c r="F1" s="188"/>
      <c r="G1" s="188"/>
      <c r="H1" s="188"/>
      <c r="I1" s="188"/>
      <c r="J1" s="188"/>
      <c r="K1" s="188"/>
      <c r="L1" s="109"/>
      <c r="M1" s="109"/>
      <c r="N1" s="109"/>
    </row>
    <row r="2" spans="1:19" s="8" customFormat="1" ht="34.5" customHeight="1" x14ac:dyDescent="0.35">
      <c r="A2" s="216" t="s">
        <v>176</v>
      </c>
      <c r="B2" s="216"/>
      <c r="C2" s="216"/>
      <c r="D2" s="216"/>
      <c r="E2" s="216"/>
      <c r="F2" s="216"/>
      <c r="G2" s="216"/>
      <c r="H2" s="216"/>
      <c r="I2" s="216"/>
      <c r="J2" s="216"/>
      <c r="K2" s="216"/>
      <c r="L2" s="110"/>
      <c r="M2" s="110"/>
      <c r="N2" s="110"/>
    </row>
    <row r="3" spans="1:19" s="8" customFormat="1" ht="22.5" customHeight="1" x14ac:dyDescent="0.35">
      <c r="A3" s="189" t="s">
        <v>177</v>
      </c>
      <c r="B3" s="189"/>
      <c r="C3" s="189"/>
      <c r="D3" s="189"/>
      <c r="E3" s="189"/>
      <c r="F3" s="189"/>
      <c r="G3" s="189"/>
      <c r="H3" s="189"/>
      <c r="I3" s="189"/>
      <c r="J3" s="189"/>
      <c r="K3" s="189"/>
      <c r="L3" s="110"/>
      <c r="M3" s="110"/>
      <c r="N3" s="110"/>
    </row>
    <row r="4" spans="1:19" s="8" customFormat="1" ht="17.25" customHeight="1" x14ac:dyDescent="0.35">
      <c r="A4" s="189" t="s">
        <v>178</v>
      </c>
      <c r="B4" s="189"/>
      <c r="C4" s="189"/>
      <c r="D4" s="189"/>
      <c r="E4" s="189"/>
      <c r="F4" s="189"/>
      <c r="G4" s="189"/>
      <c r="H4" s="189"/>
      <c r="I4" s="189"/>
      <c r="J4" s="189"/>
      <c r="K4" s="189"/>
      <c r="L4" s="110"/>
      <c r="M4" s="110"/>
      <c r="N4" s="110"/>
    </row>
    <row r="5" spans="1:19" s="8" customFormat="1" ht="15" customHeight="1" x14ac:dyDescent="0.3">
      <c r="A5" s="108"/>
      <c r="B5" s="108"/>
      <c r="C5" s="108"/>
      <c r="D5" s="108"/>
      <c r="E5" s="108"/>
      <c r="F5" s="108"/>
      <c r="G5" s="108"/>
      <c r="H5" s="108"/>
      <c r="I5" s="108"/>
      <c r="J5" s="108"/>
      <c r="K5" s="108"/>
      <c r="L5" s="111"/>
      <c r="M5" s="111"/>
      <c r="N5" s="111"/>
    </row>
    <row r="6" spans="1:19" s="8" customFormat="1" ht="15.75" x14ac:dyDescent="0.3">
      <c r="A6" s="190" t="s">
        <v>75</v>
      </c>
      <c r="B6" s="190"/>
      <c r="C6" s="190"/>
      <c r="D6" s="190"/>
      <c r="E6" s="190"/>
      <c r="F6" s="190"/>
      <c r="G6" s="190"/>
      <c r="H6" s="190"/>
      <c r="I6" s="190"/>
      <c r="J6" s="190"/>
      <c r="K6" s="190"/>
    </row>
    <row r="7" spans="1:19" s="8" customFormat="1" x14ac:dyDescent="0.25">
      <c r="A7" s="6"/>
      <c r="B7" s="68"/>
      <c r="C7" s="68"/>
      <c r="D7" s="68"/>
      <c r="E7" s="68"/>
      <c r="F7" s="68"/>
      <c r="G7" s="68"/>
      <c r="H7" s="9"/>
      <c r="I7" s="9"/>
      <c r="J7" s="9"/>
      <c r="K7" s="9"/>
      <c r="L7" s="9"/>
      <c r="M7" s="9"/>
      <c r="N7" s="9"/>
      <c r="O7" s="9"/>
      <c r="P7" s="9"/>
      <c r="Q7" s="9"/>
      <c r="R7" s="9"/>
      <c r="S7" s="9"/>
    </row>
    <row r="8" spans="1:19" s="187" customFormat="1" ht="90" thickBot="1" x14ac:dyDescent="0.25">
      <c r="A8" s="185"/>
      <c r="B8" s="69" t="s">
        <v>33</v>
      </c>
      <c r="C8" s="69" t="s">
        <v>34</v>
      </c>
      <c r="D8" s="69" t="s">
        <v>35</v>
      </c>
      <c r="E8" s="69" t="s">
        <v>36</v>
      </c>
      <c r="F8" s="69" t="s">
        <v>37</v>
      </c>
      <c r="G8" s="69" t="s">
        <v>38</v>
      </c>
      <c r="H8" s="69" t="s">
        <v>83</v>
      </c>
      <c r="I8" s="69" t="s">
        <v>82</v>
      </c>
      <c r="J8" s="69" t="s">
        <v>84</v>
      </c>
      <c r="K8" s="69" t="s">
        <v>71</v>
      </c>
      <c r="L8" s="186"/>
      <c r="M8" s="186"/>
      <c r="N8" s="186"/>
      <c r="O8" s="186"/>
    </row>
    <row r="9" spans="1:19" s="8" customFormat="1" x14ac:dyDescent="0.25">
      <c r="A9" s="70" t="s">
        <v>39</v>
      </c>
      <c r="B9" s="71"/>
      <c r="C9" s="71"/>
      <c r="D9" s="72"/>
      <c r="E9" s="72"/>
      <c r="F9" s="72"/>
      <c r="G9" s="71">
        <f>B9+C9-D9+F9</f>
        <v>0</v>
      </c>
      <c r="H9" s="71"/>
      <c r="I9" s="71"/>
      <c r="J9" s="71" t="s">
        <v>89</v>
      </c>
      <c r="K9" s="73">
        <f>H9+I9</f>
        <v>0</v>
      </c>
      <c r="L9" s="9"/>
      <c r="M9" s="9"/>
      <c r="N9" s="9" t="s">
        <v>152</v>
      </c>
      <c r="O9" s="9"/>
    </row>
    <row r="10" spans="1:19" s="8" customFormat="1" x14ac:dyDescent="0.25">
      <c r="A10" s="74" t="s">
        <v>40</v>
      </c>
      <c r="B10" s="75"/>
      <c r="C10" s="75"/>
      <c r="D10" s="76"/>
      <c r="E10" s="76"/>
      <c r="F10" s="76"/>
      <c r="G10" s="75">
        <f t="shared" ref="G10:G11" si="0">B10+C10-D10+F10</f>
        <v>0</v>
      </c>
      <c r="H10" s="75"/>
      <c r="I10" s="75"/>
      <c r="J10" s="75" t="s">
        <v>89</v>
      </c>
      <c r="K10" s="77">
        <f>H10+I10</f>
        <v>0</v>
      </c>
      <c r="L10" s="9"/>
      <c r="M10" s="9"/>
      <c r="N10" s="144"/>
      <c r="O10" s="9"/>
    </row>
    <row r="11" spans="1:19" s="8" customFormat="1" x14ac:dyDescent="0.25">
      <c r="A11" s="74" t="s">
        <v>41</v>
      </c>
      <c r="B11" s="75"/>
      <c r="C11" s="75"/>
      <c r="D11" s="76"/>
      <c r="E11" s="76"/>
      <c r="F11" s="76"/>
      <c r="G11" s="75">
        <f t="shared" si="0"/>
        <v>0</v>
      </c>
      <c r="H11" s="75"/>
      <c r="I11" s="75"/>
      <c r="J11" s="75" t="s">
        <v>89</v>
      </c>
      <c r="K11" s="77">
        <f>H11+I11</f>
        <v>0</v>
      </c>
      <c r="L11" s="9"/>
      <c r="M11" s="9"/>
      <c r="N11" s="9"/>
      <c r="O11" s="9"/>
    </row>
    <row r="12" spans="1:19" s="8" customFormat="1" ht="15.75" thickBot="1" x14ac:dyDescent="0.3">
      <c r="A12" s="78" t="s">
        <v>42</v>
      </c>
      <c r="B12" s="79">
        <f>SUM(B9:B11)</f>
        <v>0</v>
      </c>
      <c r="C12" s="79">
        <f t="shared" ref="C12:J16" si="1">SUM(C9:C11)</f>
        <v>0</v>
      </c>
      <c r="D12" s="79">
        <f t="shared" si="1"/>
        <v>0</v>
      </c>
      <c r="E12" s="79">
        <f t="shared" si="1"/>
        <v>0</v>
      </c>
      <c r="F12" s="79">
        <f t="shared" si="1"/>
        <v>0</v>
      </c>
      <c r="G12" s="79">
        <f t="shared" si="1"/>
        <v>0</v>
      </c>
      <c r="H12" s="79">
        <f t="shared" si="1"/>
        <v>0</v>
      </c>
      <c r="I12" s="79">
        <f t="shared" si="1"/>
        <v>0</v>
      </c>
      <c r="J12" s="79">
        <f t="shared" si="1"/>
        <v>0</v>
      </c>
      <c r="K12" s="80">
        <f>SUM(K9:K11)</f>
        <v>0</v>
      </c>
      <c r="L12" s="9"/>
      <c r="M12" s="9"/>
      <c r="N12" s="145"/>
      <c r="O12" s="9"/>
    </row>
    <row r="13" spans="1:19" s="8" customFormat="1" x14ac:dyDescent="0.25">
      <c r="A13" s="94"/>
      <c r="B13" s="95"/>
      <c r="C13" s="95"/>
      <c r="D13" s="95"/>
      <c r="E13" s="95"/>
      <c r="F13" s="95"/>
      <c r="G13" s="95"/>
      <c r="H13" s="95"/>
      <c r="I13" s="95"/>
      <c r="J13" s="95"/>
      <c r="K13" s="95"/>
      <c r="L13" s="9"/>
      <c r="M13" s="9"/>
      <c r="N13" s="9"/>
      <c r="O13" s="9"/>
    </row>
    <row r="14" spans="1:19" s="8" customFormat="1" x14ac:dyDescent="0.25">
      <c r="A14" s="53" t="s">
        <v>43</v>
      </c>
      <c r="B14" s="81"/>
      <c r="C14" s="81"/>
      <c r="D14" s="76"/>
      <c r="E14" s="76"/>
      <c r="F14" s="76"/>
      <c r="G14" s="75">
        <f t="shared" si="1"/>
        <v>0</v>
      </c>
      <c r="H14" s="81"/>
      <c r="I14" s="81"/>
      <c r="J14" s="81"/>
      <c r="K14" s="75"/>
      <c r="L14" s="9"/>
      <c r="M14" s="9"/>
      <c r="N14" s="146"/>
      <c r="O14" s="9"/>
    </row>
    <row r="15" spans="1:19" s="8" customFormat="1" ht="30" x14ac:dyDescent="0.25">
      <c r="A15" s="53" t="s">
        <v>44</v>
      </c>
      <c r="B15" s="81"/>
      <c r="C15" s="81"/>
      <c r="D15" s="76"/>
      <c r="E15" s="76"/>
      <c r="F15" s="76"/>
      <c r="G15" s="75">
        <f t="shared" si="1"/>
        <v>0</v>
      </c>
      <c r="H15" s="81"/>
      <c r="I15" s="81"/>
      <c r="J15" s="81"/>
      <c r="K15" s="75"/>
      <c r="L15" s="9"/>
      <c r="M15" s="9"/>
      <c r="N15" s="9"/>
      <c r="O15" s="9"/>
    </row>
    <row r="16" spans="1:19" s="8" customFormat="1" ht="30" x14ac:dyDescent="0.25">
      <c r="A16" s="53" t="s">
        <v>45</v>
      </c>
      <c r="B16" s="81"/>
      <c r="C16" s="81"/>
      <c r="D16" s="76"/>
      <c r="E16" s="76"/>
      <c r="F16" s="76"/>
      <c r="G16" s="75">
        <f t="shared" si="1"/>
        <v>0</v>
      </c>
      <c r="H16" s="81"/>
      <c r="I16" s="81"/>
      <c r="J16" s="81"/>
      <c r="K16" s="75"/>
      <c r="L16" s="9"/>
      <c r="M16" s="9"/>
      <c r="N16" s="9"/>
      <c r="O16" s="9"/>
    </row>
    <row r="17" spans="1:19" s="8" customFormat="1" x14ac:dyDescent="0.25">
      <c r="A17" s="53" t="s">
        <v>46</v>
      </c>
      <c r="B17" s="59">
        <f>SUM(B14:B16)</f>
        <v>0</v>
      </c>
      <c r="C17" s="59">
        <f t="shared" ref="C17:K17" si="2">SUM(C14:C16)</f>
        <v>0</v>
      </c>
      <c r="D17" s="59">
        <f t="shared" si="2"/>
        <v>0</v>
      </c>
      <c r="E17" s="59">
        <f t="shared" si="2"/>
        <v>0</v>
      </c>
      <c r="F17" s="59">
        <f t="shared" si="2"/>
        <v>0</v>
      </c>
      <c r="G17" s="59">
        <f t="shared" si="2"/>
        <v>0</v>
      </c>
      <c r="H17" s="59">
        <f t="shared" si="2"/>
        <v>0</v>
      </c>
      <c r="I17" s="59">
        <f t="shared" si="2"/>
        <v>0</v>
      </c>
      <c r="J17" s="59">
        <f t="shared" si="2"/>
        <v>0</v>
      </c>
      <c r="K17" s="59">
        <f t="shared" si="2"/>
        <v>0</v>
      </c>
      <c r="L17" s="9"/>
      <c r="M17" s="9"/>
      <c r="N17" s="9"/>
      <c r="O17" s="9"/>
    </row>
    <row r="18" spans="1:19" s="8" customFormat="1" x14ac:dyDescent="0.25">
      <c r="A18" s="57" t="s">
        <v>47</v>
      </c>
      <c r="B18" s="58">
        <f>+B12+B17</f>
        <v>0</v>
      </c>
      <c r="C18" s="58">
        <f t="shared" ref="C18:K18" si="3">+C12+C17</f>
        <v>0</v>
      </c>
      <c r="D18" s="58">
        <f t="shared" si="3"/>
        <v>0</v>
      </c>
      <c r="E18" s="58">
        <f t="shared" si="3"/>
        <v>0</v>
      </c>
      <c r="F18" s="58">
        <f t="shared" si="3"/>
        <v>0</v>
      </c>
      <c r="G18" s="58">
        <f t="shared" si="3"/>
        <v>0</v>
      </c>
      <c r="H18" s="58">
        <f t="shared" si="3"/>
        <v>0</v>
      </c>
      <c r="I18" s="58">
        <f t="shared" si="3"/>
        <v>0</v>
      </c>
      <c r="J18" s="58">
        <f t="shared" si="3"/>
        <v>0</v>
      </c>
      <c r="K18" s="58">
        <f t="shared" si="3"/>
        <v>0</v>
      </c>
      <c r="L18" s="9"/>
      <c r="M18" s="9"/>
      <c r="N18" s="9"/>
      <c r="O18" s="9"/>
    </row>
    <row r="19" spans="1:19" ht="15.75" thickBot="1" x14ac:dyDescent="0.3">
      <c r="A19" s="44"/>
      <c r="B19" s="45"/>
      <c r="C19" s="45"/>
      <c r="D19" s="45"/>
      <c r="E19" s="45"/>
      <c r="F19" s="45"/>
      <c r="G19" s="45"/>
      <c r="H19" s="45"/>
      <c r="I19" s="45"/>
      <c r="J19" s="45"/>
      <c r="K19" s="45"/>
      <c r="L19" s="10"/>
      <c r="M19" s="10"/>
      <c r="N19" s="10"/>
      <c r="O19" s="10"/>
      <c r="P19" s="10"/>
      <c r="Q19" s="11"/>
      <c r="R19" s="11"/>
      <c r="S19" s="11"/>
    </row>
    <row r="20" spans="1:19" x14ac:dyDescent="0.25">
      <c r="A20" s="54" t="s">
        <v>28</v>
      </c>
      <c r="B20" s="47"/>
      <c r="C20" s="47"/>
      <c r="D20" s="47"/>
      <c r="E20" s="47"/>
      <c r="F20" s="47"/>
      <c r="G20" s="47"/>
      <c r="H20" s="47"/>
      <c r="I20" s="47"/>
      <c r="J20" s="47"/>
      <c r="K20" s="48"/>
      <c r="L20" s="11"/>
      <c r="M20" s="11"/>
      <c r="N20" s="11"/>
      <c r="O20" s="11"/>
      <c r="P20" s="11"/>
      <c r="Q20" s="11"/>
      <c r="R20" s="11"/>
      <c r="S20" s="11"/>
    </row>
    <row r="21" spans="1:19" x14ac:dyDescent="0.25">
      <c r="A21" s="55" t="s">
        <v>51</v>
      </c>
      <c r="B21" s="12"/>
      <c r="C21" s="12"/>
      <c r="D21" s="12"/>
      <c r="E21" s="12"/>
      <c r="F21" s="12"/>
      <c r="G21" s="12"/>
      <c r="H21" s="12"/>
      <c r="I21" s="12"/>
      <c r="J21" s="12"/>
      <c r="K21" s="13"/>
    </row>
    <row r="22" spans="1:19" x14ac:dyDescent="0.25">
      <c r="A22" s="55" t="s">
        <v>52</v>
      </c>
      <c r="B22" s="12"/>
      <c r="C22" s="12"/>
      <c r="D22" s="12"/>
      <c r="E22" s="12"/>
      <c r="F22" s="12"/>
      <c r="G22" s="12"/>
      <c r="H22" s="12"/>
      <c r="I22" s="12"/>
      <c r="J22" s="12"/>
      <c r="K22" s="13"/>
    </row>
    <row r="23" spans="1:19" x14ac:dyDescent="0.25">
      <c r="A23" s="55" t="s">
        <v>29</v>
      </c>
      <c r="B23" s="12"/>
      <c r="C23" s="12"/>
      <c r="D23" s="12"/>
      <c r="E23" s="12"/>
      <c r="F23" s="12"/>
      <c r="G23" s="12"/>
      <c r="H23" s="12"/>
      <c r="I23" s="12"/>
      <c r="J23" s="12"/>
      <c r="K23" s="13"/>
    </row>
    <row r="24" spans="1:19" ht="30" x14ac:dyDescent="0.25">
      <c r="A24" s="55" t="s">
        <v>53</v>
      </c>
      <c r="B24" s="12"/>
      <c r="C24" s="12"/>
      <c r="D24" s="12"/>
      <c r="E24" s="12"/>
      <c r="F24" s="12"/>
      <c r="G24" s="12"/>
      <c r="H24" s="12"/>
      <c r="I24" s="12"/>
      <c r="J24" s="12"/>
      <c r="K24" s="13"/>
    </row>
    <row r="25" spans="1:19" x14ac:dyDescent="0.25">
      <c r="A25" s="55" t="s">
        <v>54</v>
      </c>
      <c r="B25" s="12"/>
      <c r="C25" s="12"/>
      <c r="D25" s="12"/>
      <c r="E25" s="12"/>
      <c r="F25" s="12"/>
      <c r="G25" s="12"/>
      <c r="H25" s="12"/>
      <c r="I25" s="12"/>
      <c r="J25" s="12"/>
      <c r="K25" s="13"/>
    </row>
    <row r="26" spans="1:19" ht="15.75" thickBot="1" x14ac:dyDescent="0.3">
      <c r="A26" s="56" t="s">
        <v>56</v>
      </c>
      <c r="B26" s="14"/>
      <c r="C26" s="14"/>
      <c r="D26" s="14"/>
      <c r="E26" s="14"/>
      <c r="F26" s="14"/>
      <c r="G26" s="14"/>
      <c r="H26" s="14"/>
      <c r="I26" s="14"/>
      <c r="J26" s="14"/>
      <c r="K26" s="15"/>
    </row>
    <row r="27" spans="1:19" ht="15.75" thickBot="1" x14ac:dyDescent="0.3">
      <c r="A27" s="30" t="s">
        <v>30</v>
      </c>
      <c r="B27" s="46">
        <f>SUM(B20:B26)</f>
        <v>0</v>
      </c>
      <c r="C27" s="46">
        <f t="shared" ref="C27:K27" si="4">SUM(C20:C26)</f>
        <v>0</v>
      </c>
      <c r="D27" s="46">
        <f t="shared" si="4"/>
        <v>0</v>
      </c>
      <c r="E27" s="46">
        <f t="shared" si="4"/>
        <v>0</v>
      </c>
      <c r="F27" s="46">
        <f t="shared" si="4"/>
        <v>0</v>
      </c>
      <c r="G27" s="46">
        <f t="shared" si="4"/>
        <v>0</v>
      </c>
      <c r="H27" s="46">
        <f t="shared" si="4"/>
        <v>0</v>
      </c>
      <c r="I27" s="46">
        <f t="shared" si="4"/>
        <v>0</v>
      </c>
      <c r="J27" s="46">
        <f t="shared" si="4"/>
        <v>0</v>
      </c>
      <c r="K27" s="143">
        <f t="shared" si="4"/>
        <v>0</v>
      </c>
    </row>
    <row r="29" spans="1:19" ht="15.75" thickBot="1" x14ac:dyDescent="0.3">
      <c r="A29" s="212" t="s">
        <v>161</v>
      </c>
      <c r="B29" s="213"/>
      <c r="C29" s="213"/>
      <c r="D29" s="213"/>
      <c r="E29" s="213"/>
      <c r="F29" s="213"/>
      <c r="G29" s="214"/>
      <c r="H29" s="213"/>
      <c r="I29" s="213"/>
      <c r="J29" s="213"/>
      <c r="K29" s="214"/>
    </row>
    <row r="30" spans="1:19" ht="29.25" customHeight="1" x14ac:dyDescent="0.25">
      <c r="A30" s="181" t="s">
        <v>155</v>
      </c>
      <c r="B30" s="160"/>
      <c r="C30" s="160"/>
      <c r="D30" s="161"/>
      <c r="E30" s="160"/>
      <c r="F30" s="162"/>
      <c r="G30" s="163">
        <f t="shared" ref="G30:G35" si="5">B30+C30-D30</f>
        <v>0</v>
      </c>
      <c r="H30" s="164"/>
      <c r="I30" s="160"/>
      <c r="J30" s="162"/>
      <c r="K30" s="163">
        <f t="shared" ref="K30:K35" si="6">SUM(H30:J30)</f>
        <v>0</v>
      </c>
      <c r="L30" s="215" t="s">
        <v>164</v>
      </c>
    </row>
    <row r="31" spans="1:19" ht="29.25" customHeight="1" x14ac:dyDescent="0.25">
      <c r="A31" s="181" t="s">
        <v>156</v>
      </c>
      <c r="B31" s="160"/>
      <c r="C31" s="160"/>
      <c r="D31" s="161"/>
      <c r="E31" s="160"/>
      <c r="F31" s="162"/>
      <c r="G31" s="165">
        <f t="shared" si="5"/>
        <v>0</v>
      </c>
      <c r="H31" s="164"/>
      <c r="I31" s="160"/>
      <c r="J31" s="162"/>
      <c r="K31" s="165">
        <f t="shared" si="6"/>
        <v>0</v>
      </c>
      <c r="L31" s="215"/>
    </row>
    <row r="32" spans="1:19" ht="44.25" customHeight="1" x14ac:dyDescent="0.25">
      <c r="A32" s="181" t="s">
        <v>162</v>
      </c>
      <c r="B32" s="160"/>
      <c r="C32" s="160"/>
      <c r="D32" s="161"/>
      <c r="E32" s="160"/>
      <c r="F32" s="162"/>
      <c r="G32" s="165">
        <f t="shared" si="5"/>
        <v>0</v>
      </c>
      <c r="H32" s="164"/>
      <c r="I32" s="160"/>
      <c r="J32" s="162"/>
      <c r="K32" s="165">
        <f t="shared" si="6"/>
        <v>0</v>
      </c>
      <c r="L32" s="215"/>
    </row>
    <row r="33" spans="1:12" ht="42.75" customHeight="1" x14ac:dyDescent="0.25">
      <c r="A33" s="181" t="s">
        <v>163</v>
      </c>
      <c r="B33" s="160"/>
      <c r="C33" s="160"/>
      <c r="D33" s="161"/>
      <c r="E33" s="160"/>
      <c r="F33" s="162"/>
      <c r="G33" s="165">
        <f t="shared" si="5"/>
        <v>0</v>
      </c>
      <c r="H33" s="164"/>
      <c r="I33" s="160"/>
      <c r="J33" s="162"/>
      <c r="K33" s="165">
        <f t="shared" si="6"/>
        <v>0</v>
      </c>
      <c r="L33" s="215"/>
    </row>
    <row r="34" spans="1:12" x14ac:dyDescent="0.25">
      <c r="A34" s="181" t="s">
        <v>157</v>
      </c>
      <c r="B34" s="160"/>
      <c r="C34" s="160"/>
      <c r="D34" s="161"/>
      <c r="E34" s="160"/>
      <c r="F34" s="162"/>
      <c r="G34" s="165">
        <f t="shared" si="5"/>
        <v>0</v>
      </c>
      <c r="H34" s="164"/>
      <c r="I34" s="160"/>
      <c r="J34" s="162"/>
      <c r="K34" s="165">
        <f t="shared" si="6"/>
        <v>0</v>
      </c>
      <c r="L34" s="215"/>
    </row>
    <row r="35" spans="1:12" ht="15.75" thickBot="1" x14ac:dyDescent="0.3">
      <c r="A35" s="181" t="s">
        <v>158</v>
      </c>
      <c r="B35" s="166"/>
      <c r="C35" s="166"/>
      <c r="D35" s="167"/>
      <c r="E35" s="166"/>
      <c r="F35" s="168"/>
      <c r="G35" s="169">
        <f t="shared" si="5"/>
        <v>0</v>
      </c>
      <c r="H35" s="170"/>
      <c r="I35" s="166"/>
      <c r="J35" s="168"/>
      <c r="K35" s="169">
        <f t="shared" si="6"/>
        <v>0</v>
      </c>
      <c r="L35" s="215"/>
    </row>
    <row r="36" spans="1:12" ht="15.75" thickBot="1" x14ac:dyDescent="0.3">
      <c r="A36" s="171" t="s">
        <v>153</v>
      </c>
      <c r="B36" s="172">
        <f>SUM(B30:B35)</f>
        <v>0</v>
      </c>
      <c r="C36" s="173">
        <f>SUM(C30:C35)</f>
        <v>0</v>
      </c>
      <c r="D36" s="173">
        <f t="shared" ref="D36:K36" si="7">SUM(D30:D35)</f>
        <v>0</v>
      </c>
      <c r="E36" s="173">
        <f t="shared" si="7"/>
        <v>0</v>
      </c>
      <c r="F36" s="173">
        <f t="shared" si="7"/>
        <v>0</v>
      </c>
      <c r="G36" s="173">
        <f t="shared" si="7"/>
        <v>0</v>
      </c>
      <c r="H36" s="173">
        <f t="shared" si="7"/>
        <v>0</v>
      </c>
      <c r="I36" s="173">
        <f t="shared" si="7"/>
        <v>0</v>
      </c>
      <c r="J36" s="173">
        <f t="shared" si="7"/>
        <v>0</v>
      </c>
      <c r="K36" s="174">
        <f t="shared" si="7"/>
        <v>0</v>
      </c>
      <c r="L36" s="215"/>
    </row>
    <row r="37" spans="1:12" ht="30" x14ac:dyDescent="0.25">
      <c r="A37" s="175" t="s">
        <v>191</v>
      </c>
      <c r="B37" s="176">
        <f t="shared" ref="B37:G37" si="8">+B36-B27</f>
        <v>0</v>
      </c>
      <c r="C37" s="176">
        <f t="shared" si="8"/>
        <v>0</v>
      </c>
      <c r="D37" s="176">
        <f t="shared" si="8"/>
        <v>0</v>
      </c>
      <c r="E37" s="176">
        <f t="shared" si="8"/>
        <v>0</v>
      </c>
      <c r="F37" s="176">
        <f t="shared" si="8"/>
        <v>0</v>
      </c>
      <c r="G37" s="176">
        <f t="shared" si="8"/>
        <v>0</v>
      </c>
      <c r="H37" s="176">
        <f>+H36-H27</f>
        <v>0</v>
      </c>
      <c r="I37" s="176">
        <f t="shared" ref="I37:K37" si="9">+I36-I27</f>
        <v>0</v>
      </c>
      <c r="J37" s="176">
        <f t="shared" si="9"/>
        <v>0</v>
      </c>
      <c r="K37" s="177">
        <f t="shared" si="9"/>
        <v>0</v>
      </c>
      <c r="L37" s="215"/>
    </row>
    <row r="38" spans="1:12" ht="30.75" thickBot="1" x14ac:dyDescent="0.3">
      <c r="A38" s="178" t="s">
        <v>192</v>
      </c>
      <c r="B38" s="179" t="e">
        <f t="shared" ref="B38:J38" si="10">+B37/B27</f>
        <v>#DIV/0!</v>
      </c>
      <c r="C38" s="179" t="e">
        <f t="shared" si="10"/>
        <v>#DIV/0!</v>
      </c>
      <c r="D38" s="179" t="e">
        <f t="shared" si="10"/>
        <v>#DIV/0!</v>
      </c>
      <c r="E38" s="179"/>
      <c r="F38" s="179" t="e">
        <f t="shared" si="10"/>
        <v>#DIV/0!</v>
      </c>
      <c r="G38" s="179" t="e">
        <f t="shared" si="10"/>
        <v>#DIV/0!</v>
      </c>
      <c r="H38" s="179" t="e">
        <f t="shared" si="10"/>
        <v>#DIV/0!</v>
      </c>
      <c r="I38" s="179" t="e">
        <f t="shared" si="10"/>
        <v>#DIV/0!</v>
      </c>
      <c r="J38" s="179" t="e">
        <f t="shared" si="10"/>
        <v>#DIV/0!</v>
      </c>
      <c r="K38" s="180" t="e">
        <f>+K37/K27</f>
        <v>#DIV/0!</v>
      </c>
      <c r="L38" s="215"/>
    </row>
  </sheetData>
  <customSheetViews>
    <customSheetView guid="{716CCAD8-0CAC-42C1-A495-4B426EDBA128}" topLeftCell="A7">
      <selection activeCell="B28" sqref="B28"/>
      <pageMargins left="0.7" right="0.7" top="0.75" bottom="0.75" header="0.3" footer="0.3"/>
      <pageSetup paperSize="5" fitToHeight="0" orientation="landscape" r:id="rId1"/>
    </customSheetView>
  </customSheetViews>
  <mergeCells count="7">
    <mergeCell ref="A29:K29"/>
    <mergeCell ref="L30:L38"/>
    <mergeCell ref="A6:K6"/>
    <mergeCell ref="A1:K1"/>
    <mergeCell ref="A2:K2"/>
    <mergeCell ref="A3:K3"/>
    <mergeCell ref="A4:K4"/>
  </mergeCells>
  <pageMargins left="0.7" right="0.7" top="0.75" bottom="0.75" header="0.3" footer="0.3"/>
  <pageSetup fitToHeight="0" orientation="portrait" r:id="rId2"/>
  <headerFooter>
    <oddHeader>&amp;C&amp;"-,Bold"&amp;12&amp;KFF0000DRAFT</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3"/>
  <sheetViews>
    <sheetView zoomScaleNormal="100" workbookViewId="0">
      <selection activeCell="H14" sqref="H14"/>
    </sheetView>
  </sheetViews>
  <sheetFormatPr defaultRowHeight="15" x14ac:dyDescent="0.25"/>
  <cols>
    <col min="1" max="1" width="15.5703125" customWidth="1"/>
    <col min="2" max="2" width="16" customWidth="1"/>
    <col min="3" max="3" width="18.42578125" customWidth="1"/>
    <col min="4" max="4" width="13.140625" customWidth="1"/>
    <col min="5" max="6" width="10.85546875" customWidth="1"/>
    <col min="7" max="7" width="14" customWidth="1"/>
    <col min="8" max="8" width="14.5703125" customWidth="1"/>
    <col min="9" max="10" width="10.85546875" customWidth="1"/>
    <col min="11" max="12" width="16" customWidth="1"/>
    <col min="13" max="15" width="18" customWidth="1"/>
    <col min="16" max="16" width="16.140625" customWidth="1"/>
    <col min="17" max="17" width="12.85546875" customWidth="1"/>
    <col min="18" max="19" width="17.5703125" customWidth="1"/>
    <col min="20" max="20" width="42.42578125" customWidth="1"/>
  </cols>
  <sheetData>
    <row r="1" spans="1:39" s="8" customFormat="1" ht="21" x14ac:dyDescent="0.25">
      <c r="A1" s="188" t="s">
        <v>86</v>
      </c>
      <c r="B1" s="188"/>
      <c r="C1" s="188"/>
      <c r="D1" s="188"/>
      <c r="E1" s="188"/>
      <c r="F1" s="188"/>
      <c r="G1" s="188"/>
      <c r="H1" s="188"/>
      <c r="I1" s="188"/>
      <c r="J1" s="188"/>
      <c r="K1" s="188"/>
      <c r="L1" s="188"/>
      <c r="M1" s="188"/>
      <c r="N1" s="188"/>
      <c r="O1" s="188"/>
      <c r="P1" s="188"/>
    </row>
    <row r="2" spans="1:39" s="8" customFormat="1" ht="18" x14ac:dyDescent="0.35">
      <c r="A2" s="189" t="s">
        <v>87</v>
      </c>
      <c r="B2" s="189"/>
      <c r="C2" s="189"/>
      <c r="D2" s="189"/>
      <c r="E2" s="189"/>
      <c r="F2" s="189"/>
      <c r="G2" s="189"/>
      <c r="H2" s="189"/>
      <c r="I2" s="189"/>
      <c r="J2" s="189"/>
      <c r="K2" s="189"/>
      <c r="L2" s="189"/>
      <c r="M2" s="189"/>
      <c r="N2" s="189"/>
      <c r="O2" s="189"/>
      <c r="P2" s="189"/>
    </row>
    <row r="3" spans="1:39" s="8" customFormat="1" ht="18" x14ac:dyDescent="0.35">
      <c r="A3" s="189" t="s">
        <v>177</v>
      </c>
      <c r="B3" s="189"/>
      <c r="C3" s="189"/>
      <c r="D3" s="189"/>
      <c r="E3" s="189"/>
      <c r="F3" s="189"/>
      <c r="G3" s="189"/>
      <c r="H3" s="189"/>
      <c r="I3" s="189"/>
      <c r="J3" s="189"/>
      <c r="K3" s="189"/>
      <c r="L3" s="189"/>
      <c r="M3" s="189"/>
      <c r="N3" s="189"/>
      <c r="O3" s="189"/>
      <c r="P3" s="189"/>
    </row>
    <row r="4" spans="1:39" s="8" customFormat="1" ht="18" x14ac:dyDescent="0.35">
      <c r="A4" s="189" t="s">
        <v>178</v>
      </c>
      <c r="B4" s="189"/>
      <c r="C4" s="189"/>
      <c r="D4" s="189"/>
      <c r="E4" s="189"/>
      <c r="F4" s="189"/>
      <c r="G4" s="189"/>
      <c r="H4" s="189"/>
      <c r="I4" s="189"/>
      <c r="J4" s="189"/>
      <c r="K4" s="189"/>
      <c r="L4" s="189"/>
      <c r="M4" s="189"/>
      <c r="N4" s="189"/>
      <c r="O4" s="189"/>
      <c r="P4" s="189"/>
    </row>
    <row r="5" spans="1:39" s="49" customFormat="1" ht="17.25" customHeight="1" x14ac:dyDescent="0.3">
      <c r="A5" s="190" t="s">
        <v>48</v>
      </c>
      <c r="B5" s="190"/>
      <c r="C5" s="190"/>
      <c r="D5" s="190"/>
      <c r="E5" s="190"/>
      <c r="F5" s="190"/>
      <c r="G5" s="190"/>
      <c r="H5" s="190"/>
      <c r="I5" s="190"/>
      <c r="J5" s="190"/>
      <c r="K5" s="190"/>
      <c r="L5" s="190"/>
      <c r="M5" s="190"/>
      <c r="N5" s="190"/>
      <c r="O5" s="190"/>
      <c r="P5" s="190"/>
      <c r="Q5"/>
      <c r="R5"/>
      <c r="S5"/>
      <c r="T5"/>
      <c r="U5"/>
      <c r="V5" s="8"/>
      <c r="W5" s="8"/>
      <c r="X5" s="8"/>
      <c r="Y5" s="8"/>
      <c r="Z5" s="8"/>
      <c r="AA5" s="8"/>
      <c r="AB5" s="8"/>
      <c r="AC5" s="8"/>
      <c r="AD5" s="8"/>
      <c r="AE5" s="8"/>
      <c r="AF5" s="8"/>
      <c r="AG5" s="8"/>
      <c r="AH5" s="8"/>
      <c r="AI5" s="8"/>
      <c r="AJ5" s="8"/>
      <c r="AK5" s="8"/>
      <c r="AL5" s="8"/>
      <c r="AM5" s="8"/>
    </row>
    <row r="6" spans="1:39" s="49" customFormat="1" ht="15.75" x14ac:dyDescent="0.3">
      <c r="A6" s="190" t="s">
        <v>78</v>
      </c>
      <c r="B6" s="190"/>
      <c r="C6" s="190"/>
      <c r="D6" s="190"/>
      <c r="E6" s="190"/>
      <c r="F6" s="190"/>
      <c r="G6" s="190"/>
      <c r="H6" s="190"/>
      <c r="I6" s="190"/>
      <c r="J6" s="190"/>
      <c r="K6" s="190"/>
      <c r="L6" s="190"/>
      <c r="M6" s="190"/>
      <c r="N6" s="190"/>
      <c r="O6" s="190"/>
      <c r="P6" s="190"/>
      <c r="Q6"/>
      <c r="R6"/>
      <c r="S6"/>
      <c r="T6"/>
      <c r="U6"/>
      <c r="V6" s="8"/>
      <c r="W6" s="8"/>
      <c r="X6" s="8"/>
      <c r="Y6" s="8"/>
      <c r="Z6" s="8"/>
      <c r="AA6" s="8"/>
      <c r="AB6" s="8"/>
      <c r="AC6" s="8"/>
      <c r="AD6" s="8"/>
      <c r="AE6" s="8"/>
      <c r="AF6" s="8"/>
      <c r="AG6" s="8"/>
      <c r="AH6" s="8"/>
      <c r="AI6" s="8"/>
      <c r="AJ6" s="8"/>
      <c r="AK6" s="8"/>
      <c r="AL6" s="8"/>
      <c r="AM6" s="8"/>
    </row>
    <row r="7" spans="1:39" s="49" customFormat="1" ht="15.75" x14ac:dyDescent="0.3">
      <c r="A7" s="190" t="s">
        <v>60</v>
      </c>
      <c r="B7" s="190"/>
      <c r="C7" s="190"/>
      <c r="D7" s="190"/>
      <c r="E7" s="190"/>
      <c r="F7" s="190"/>
      <c r="G7" s="190"/>
      <c r="H7" s="190"/>
      <c r="I7" s="190"/>
      <c r="J7" s="190"/>
      <c r="K7" s="190"/>
      <c r="L7" s="190"/>
      <c r="M7" s="190"/>
      <c r="N7" s="190"/>
      <c r="O7" s="190"/>
      <c r="P7" s="190"/>
      <c r="Q7"/>
      <c r="R7"/>
      <c r="S7"/>
      <c r="T7"/>
      <c r="U7"/>
      <c r="V7" s="8"/>
      <c r="W7" s="8"/>
      <c r="X7" s="8"/>
      <c r="Y7" s="8"/>
      <c r="Z7" s="8"/>
      <c r="AA7" s="8"/>
      <c r="AB7" s="8"/>
      <c r="AC7" s="8"/>
      <c r="AD7" s="8"/>
      <c r="AE7" s="8"/>
      <c r="AF7" s="8"/>
      <c r="AG7" s="8"/>
      <c r="AH7" s="8"/>
      <c r="AI7" s="8"/>
      <c r="AJ7" s="8"/>
      <c r="AK7" s="8"/>
      <c r="AL7" s="8"/>
      <c r="AM7" s="8"/>
    </row>
    <row r="8" spans="1:39" s="8" customFormat="1" x14ac:dyDescent="0.25">
      <c r="Q8"/>
      <c r="R8"/>
      <c r="S8"/>
      <c r="T8"/>
      <c r="U8"/>
    </row>
    <row r="9" spans="1:39" s="8" customFormat="1" ht="19.5" thickBot="1" x14ac:dyDescent="0.3">
      <c r="A9" s="63" t="s">
        <v>20</v>
      </c>
      <c r="B9" s="64"/>
      <c r="C9" s="64"/>
      <c r="D9" s="64"/>
      <c r="E9" s="64"/>
      <c r="F9" s="64"/>
      <c r="G9" s="64"/>
      <c r="H9" s="64"/>
      <c r="I9" s="64"/>
      <c r="J9" s="64"/>
      <c r="K9" s="64"/>
      <c r="L9" s="64"/>
      <c r="M9" s="64"/>
      <c r="N9" s="64"/>
      <c r="O9" s="64"/>
      <c r="P9" s="64"/>
      <c r="Q9"/>
      <c r="R9"/>
      <c r="S9"/>
      <c r="T9"/>
      <c r="U9"/>
    </row>
    <row r="10" spans="1:39" s="8" customFormat="1" ht="51.75" thickBot="1" x14ac:dyDescent="0.3">
      <c r="A10" s="65" t="s">
        <v>0</v>
      </c>
      <c r="B10" s="65" t="s">
        <v>3</v>
      </c>
      <c r="C10" s="65" t="s">
        <v>12</v>
      </c>
      <c r="D10" s="65" t="s">
        <v>57</v>
      </c>
      <c r="E10" s="65" t="s">
        <v>4</v>
      </c>
      <c r="F10" s="65" t="s">
        <v>19</v>
      </c>
      <c r="G10" s="65" t="s">
        <v>13</v>
      </c>
      <c r="H10" s="65" t="s">
        <v>5</v>
      </c>
      <c r="I10" s="65" t="s">
        <v>9</v>
      </c>
      <c r="J10" s="65" t="s">
        <v>17</v>
      </c>
      <c r="K10" s="65" t="s">
        <v>21</v>
      </c>
      <c r="L10" s="65" t="s">
        <v>23</v>
      </c>
      <c r="M10" s="65" t="s">
        <v>6</v>
      </c>
      <c r="N10" s="65" t="s">
        <v>24</v>
      </c>
      <c r="O10" s="65" t="s">
        <v>8</v>
      </c>
      <c r="P10" s="65" t="s">
        <v>18</v>
      </c>
      <c r="Q10"/>
      <c r="R10"/>
      <c r="S10"/>
      <c r="T10"/>
      <c r="U10"/>
      <c r="V10" s="49"/>
      <c r="W10" s="49"/>
      <c r="X10" s="49"/>
      <c r="Y10" s="49"/>
      <c r="Z10" s="49"/>
      <c r="AA10" s="49"/>
      <c r="AB10" s="49"/>
      <c r="AC10" s="49"/>
      <c r="AD10" s="49"/>
      <c r="AE10" s="49"/>
      <c r="AF10" s="49"/>
      <c r="AG10" s="49"/>
      <c r="AH10" s="49"/>
    </row>
    <row r="13" spans="1:39" x14ac:dyDescent="0.25">
      <c r="F13" s="1"/>
    </row>
    <row r="23" spans="14:16" x14ac:dyDescent="0.25">
      <c r="N23" s="52" t="s">
        <v>61</v>
      </c>
      <c r="O23" s="51">
        <f>SUM(S11:S22)</f>
        <v>0</v>
      </c>
      <c r="P23" t="s">
        <v>62</v>
      </c>
    </row>
  </sheetData>
  <customSheetViews>
    <customSheetView guid="{716CCAD8-0CAC-42C1-A495-4B426EDBA128}">
      <selection activeCell="J19" sqref="J19"/>
      <pageMargins left="0.7" right="0.7" top="0.75" bottom="0.75" header="0.3" footer="0.3"/>
    </customSheetView>
  </customSheetViews>
  <mergeCells count="7">
    <mergeCell ref="A6:P6"/>
    <mergeCell ref="A7:P7"/>
    <mergeCell ref="A1:P1"/>
    <mergeCell ref="A2:P2"/>
    <mergeCell ref="A3:P3"/>
    <mergeCell ref="A4:P4"/>
    <mergeCell ref="A5:P5"/>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4"/>
  <sheetViews>
    <sheetView workbookViewId="0">
      <selection activeCell="D14" sqref="D14"/>
    </sheetView>
  </sheetViews>
  <sheetFormatPr defaultColWidth="8.7109375" defaultRowHeight="15" x14ac:dyDescent="0.25"/>
  <cols>
    <col min="1" max="1" width="20.85546875" customWidth="1"/>
    <col min="2" max="2" width="23.42578125" customWidth="1"/>
    <col min="3" max="3" width="24" customWidth="1"/>
    <col min="4" max="4" width="22" customWidth="1"/>
    <col min="5" max="5" width="12.140625" customWidth="1"/>
    <col min="6" max="6" width="13.5703125" customWidth="1"/>
    <col min="7" max="7" width="14.5703125" customWidth="1"/>
    <col min="8" max="8" width="28.7109375" customWidth="1"/>
  </cols>
  <sheetData>
    <row r="1" spans="1:39" s="8" customFormat="1" ht="21" x14ac:dyDescent="0.25">
      <c r="A1" s="188" t="s">
        <v>86</v>
      </c>
      <c r="B1" s="188"/>
      <c r="C1" s="188"/>
      <c r="D1" s="188"/>
      <c r="E1" s="188"/>
      <c r="F1" s="188"/>
      <c r="G1" s="188"/>
      <c r="H1" s="188"/>
      <c r="I1" s="109"/>
      <c r="J1" s="109"/>
      <c r="K1" s="109"/>
      <c r="L1" s="109"/>
      <c r="M1" s="109"/>
      <c r="N1" s="109"/>
      <c r="O1" s="109"/>
      <c r="P1" s="109"/>
      <c r="Q1" s="109"/>
    </row>
    <row r="2" spans="1:39" s="8" customFormat="1" ht="34.5" customHeight="1" x14ac:dyDescent="0.35">
      <c r="A2" s="189" t="s">
        <v>87</v>
      </c>
      <c r="B2" s="189"/>
      <c r="C2" s="189"/>
      <c r="D2" s="189"/>
      <c r="E2" s="189"/>
      <c r="F2" s="189"/>
      <c r="G2" s="189"/>
      <c r="H2" s="189"/>
      <c r="I2" s="110"/>
      <c r="J2" s="110"/>
      <c r="K2" s="110"/>
      <c r="L2" s="110"/>
      <c r="M2" s="110"/>
      <c r="N2" s="110"/>
      <c r="O2" s="110"/>
      <c r="P2" s="110"/>
      <c r="Q2" s="110"/>
    </row>
    <row r="3" spans="1:39" s="8" customFormat="1" ht="22.5" customHeight="1" x14ac:dyDescent="0.35">
      <c r="A3" s="189" t="s">
        <v>177</v>
      </c>
      <c r="B3" s="189"/>
      <c r="C3" s="189"/>
      <c r="D3" s="189"/>
      <c r="E3" s="189"/>
      <c r="F3" s="189"/>
      <c r="G3" s="189"/>
      <c r="H3" s="189"/>
      <c r="I3" s="110"/>
      <c r="J3" s="110"/>
      <c r="K3" s="110"/>
      <c r="L3" s="110"/>
      <c r="M3" s="110"/>
      <c r="N3" s="110"/>
      <c r="O3" s="110"/>
      <c r="P3" s="110"/>
      <c r="Q3" s="110"/>
    </row>
    <row r="4" spans="1:39" s="8" customFormat="1" ht="17.25" customHeight="1" x14ac:dyDescent="0.35">
      <c r="A4" s="189" t="s">
        <v>178</v>
      </c>
      <c r="B4" s="189"/>
      <c r="C4" s="189"/>
      <c r="D4" s="189"/>
      <c r="E4" s="189"/>
      <c r="F4" s="189"/>
      <c r="G4" s="189"/>
      <c r="H4" s="189"/>
      <c r="I4" s="110"/>
      <c r="J4" s="110"/>
      <c r="K4" s="110"/>
      <c r="L4" s="110"/>
      <c r="M4" s="110"/>
      <c r="N4" s="110"/>
      <c r="O4" s="110"/>
      <c r="P4" s="110"/>
      <c r="Q4" s="110"/>
    </row>
    <row r="5" spans="1:39" s="49" customFormat="1" ht="17.25" customHeight="1" x14ac:dyDescent="0.3">
      <c r="A5" s="190" t="s">
        <v>48</v>
      </c>
      <c r="B5" s="190"/>
      <c r="C5" s="190"/>
      <c r="D5" s="190"/>
      <c r="E5" s="190"/>
      <c r="F5" s="190"/>
      <c r="G5" s="190"/>
      <c r="H5" s="190"/>
      <c r="I5" s="8"/>
      <c r="J5" s="8"/>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90" t="s">
        <v>78</v>
      </c>
      <c r="B6" s="190"/>
      <c r="C6" s="190"/>
      <c r="D6" s="190"/>
      <c r="E6" s="190"/>
      <c r="F6" s="190"/>
      <c r="G6" s="190"/>
      <c r="H6" s="190"/>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90" t="s">
        <v>60</v>
      </c>
      <c r="B7" s="190"/>
      <c r="C7" s="190"/>
      <c r="D7" s="190"/>
      <c r="E7" s="190"/>
      <c r="F7" s="190"/>
      <c r="G7" s="190"/>
      <c r="H7" s="190"/>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8" customFormat="1" x14ac:dyDescent="0.25"/>
    <row r="9" spans="1:39" s="8" customFormat="1" ht="19.5" thickBot="1" x14ac:dyDescent="0.3">
      <c r="A9" s="63" t="s">
        <v>73</v>
      </c>
      <c r="B9" s="64"/>
      <c r="C9" s="64"/>
    </row>
    <row r="10" spans="1:39" s="8" customFormat="1" ht="39" thickBot="1" x14ac:dyDescent="0.3">
      <c r="A10" s="65" t="s">
        <v>0</v>
      </c>
      <c r="B10" s="65" t="s">
        <v>3</v>
      </c>
      <c r="C10" s="65" t="s">
        <v>10</v>
      </c>
      <c r="D10" s="65" t="s">
        <v>19</v>
      </c>
      <c r="E10" s="65" t="s">
        <v>70</v>
      </c>
      <c r="F10" s="65" t="s">
        <v>5</v>
      </c>
      <c r="G10" s="65" t="s">
        <v>8</v>
      </c>
      <c r="H10" s="65" t="s">
        <v>18</v>
      </c>
      <c r="I10" s="67"/>
      <c r="J10" s="67"/>
      <c r="K10" s="67"/>
      <c r="L10" s="67"/>
      <c r="M10" s="67"/>
      <c r="N10" s="67"/>
      <c r="O10" s="67"/>
      <c r="P10" s="68"/>
      <c r="Q10" s="68"/>
      <c r="R10" s="68"/>
      <c r="S10" s="68"/>
      <c r="T10" s="68"/>
      <c r="U10" s="68"/>
      <c r="V10" s="68"/>
    </row>
    <row r="11" spans="1:39" s="8" customFormat="1" x14ac:dyDescent="0.25"/>
    <row r="12" spans="1:39" s="8" customFormat="1" x14ac:dyDescent="0.25"/>
    <row r="13" spans="1:39" s="8" customFormat="1" x14ac:dyDescent="0.25"/>
    <row r="14" spans="1:39" s="8" customFormat="1" x14ac:dyDescent="0.25"/>
    <row r="24" spans="4:8" x14ac:dyDescent="0.25">
      <c r="D24" s="52"/>
      <c r="E24" s="52"/>
      <c r="F24" s="52" t="s">
        <v>61</v>
      </c>
      <c r="G24" s="51">
        <f>SUM(G12:G23)</f>
        <v>0</v>
      </c>
      <c r="H24" t="s">
        <v>62</v>
      </c>
    </row>
  </sheetData>
  <customSheetViews>
    <customSheetView guid="{716CCAD8-0CAC-42C1-A495-4B426EDBA128}">
      <selection activeCell="C13" sqref="C13"/>
      <pageMargins left="0.7" right="0.7" top="0.75" bottom="0.75" header="0.3" footer="0.3"/>
    </customSheetView>
  </customSheetViews>
  <mergeCells count="7">
    <mergeCell ref="A5:H5"/>
    <mergeCell ref="A6:H6"/>
    <mergeCell ref="A7:H7"/>
    <mergeCell ref="A1:H1"/>
    <mergeCell ref="A2:H2"/>
    <mergeCell ref="A3:H3"/>
    <mergeCell ref="A4:H4"/>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24"/>
  <sheetViews>
    <sheetView workbookViewId="0">
      <selection activeCell="A4" sqref="A4:G4"/>
    </sheetView>
  </sheetViews>
  <sheetFormatPr defaultRowHeight="15" x14ac:dyDescent="0.25"/>
  <cols>
    <col min="1" max="1" width="13.42578125" customWidth="1"/>
    <col min="2" max="3" width="14.42578125" customWidth="1"/>
    <col min="4" max="6" width="18.85546875" customWidth="1"/>
    <col min="7" max="7" width="41" customWidth="1"/>
    <col min="8" max="8" width="15.140625" customWidth="1"/>
  </cols>
  <sheetData>
    <row r="1" spans="1:39" s="8" customFormat="1" ht="20.25" customHeight="1" x14ac:dyDescent="0.25">
      <c r="A1" s="188" t="s">
        <v>86</v>
      </c>
      <c r="B1" s="188"/>
      <c r="C1" s="188"/>
      <c r="D1" s="188"/>
      <c r="E1" s="188"/>
      <c r="F1" s="188"/>
      <c r="G1" s="188"/>
      <c r="H1" s="109"/>
      <c r="I1" s="112"/>
      <c r="J1" s="112"/>
      <c r="K1" s="112"/>
      <c r="L1" s="112"/>
    </row>
    <row r="2" spans="1:39" s="8" customFormat="1" ht="34.5" customHeight="1" x14ac:dyDescent="0.35">
      <c r="A2" s="189" t="s">
        <v>87</v>
      </c>
      <c r="B2" s="189"/>
      <c r="C2" s="189"/>
      <c r="D2" s="189"/>
      <c r="E2" s="189"/>
      <c r="F2" s="189"/>
      <c r="G2" s="189"/>
      <c r="H2" s="110"/>
      <c r="I2" s="112"/>
      <c r="J2" s="112"/>
      <c r="K2" s="112"/>
      <c r="L2" s="112"/>
    </row>
    <row r="3" spans="1:39" s="8" customFormat="1" ht="21" x14ac:dyDescent="0.35">
      <c r="A3" s="189" t="s">
        <v>177</v>
      </c>
      <c r="B3" s="189"/>
      <c r="C3" s="189"/>
      <c r="D3" s="189"/>
      <c r="E3" s="189"/>
      <c r="F3" s="189"/>
      <c r="G3" s="189"/>
      <c r="H3" s="110"/>
      <c r="I3" s="112"/>
      <c r="J3" s="112"/>
      <c r="K3" s="112"/>
      <c r="L3" s="112"/>
    </row>
    <row r="4" spans="1:39" s="8" customFormat="1" ht="14.85" customHeight="1" x14ac:dyDescent="0.35">
      <c r="A4" s="189" t="s">
        <v>178</v>
      </c>
      <c r="B4" s="189"/>
      <c r="C4" s="189"/>
      <c r="D4" s="189"/>
      <c r="E4" s="189"/>
      <c r="F4" s="189"/>
      <c r="G4" s="189"/>
      <c r="H4" s="110"/>
      <c r="I4" s="110"/>
      <c r="J4" s="110"/>
      <c r="K4" s="112"/>
      <c r="L4" s="112"/>
    </row>
    <row r="5" spans="1:39" s="49" customFormat="1" ht="17.25" customHeight="1" x14ac:dyDescent="0.3">
      <c r="A5" s="190" t="s">
        <v>48</v>
      </c>
      <c r="B5" s="190"/>
      <c r="C5" s="190"/>
      <c r="D5" s="190"/>
      <c r="E5" s="190"/>
      <c r="F5" s="190"/>
      <c r="G5" s="190"/>
      <c r="H5" s="8"/>
      <c r="I5" s="8"/>
      <c r="J5" s="8"/>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90" t="s">
        <v>78</v>
      </c>
      <c r="B6" s="190"/>
      <c r="C6" s="190"/>
      <c r="D6" s="190"/>
      <c r="E6" s="190"/>
      <c r="F6" s="190"/>
      <c r="G6" s="190"/>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90" t="s">
        <v>60</v>
      </c>
      <c r="B7" s="190"/>
      <c r="C7" s="190"/>
      <c r="D7" s="190"/>
      <c r="E7" s="190"/>
      <c r="F7" s="190"/>
      <c r="G7" s="190"/>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9" customFormat="1" ht="30" customHeight="1" x14ac:dyDescent="0.3">
      <c r="A8" s="190" t="s">
        <v>77</v>
      </c>
      <c r="B8" s="190"/>
      <c r="C8" s="190"/>
      <c r="D8" s="190"/>
      <c r="E8" s="190"/>
      <c r="F8" s="190"/>
      <c r="G8" s="190"/>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9" customFormat="1" ht="17.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5" thickBot="1" x14ac:dyDescent="0.3">
      <c r="A10" s="63" t="s">
        <v>79</v>
      </c>
      <c r="B10" s="64"/>
      <c r="C10" s="64"/>
      <c r="D10" s="64"/>
      <c r="E10" s="64"/>
      <c r="F10" s="64"/>
      <c r="G10" s="64"/>
    </row>
    <row r="11" spans="1:39" s="8" customFormat="1" ht="39" customHeight="1" thickBot="1" x14ac:dyDescent="0.3">
      <c r="A11" s="65" t="s">
        <v>25</v>
      </c>
      <c r="B11" s="65" t="s">
        <v>14</v>
      </c>
      <c r="C11" s="65" t="s">
        <v>2</v>
      </c>
      <c r="D11" s="65" t="s">
        <v>1</v>
      </c>
      <c r="E11" s="65" t="s">
        <v>74</v>
      </c>
      <c r="F11" s="65" t="s">
        <v>8</v>
      </c>
      <c r="G11" s="65" t="s">
        <v>18</v>
      </c>
      <c r="H11" s="67"/>
      <c r="I11" s="67"/>
      <c r="J11" s="67"/>
      <c r="K11" s="67"/>
      <c r="L11" s="67"/>
      <c r="M11" s="67"/>
      <c r="N11" s="68"/>
      <c r="O11" s="68"/>
      <c r="P11" s="68"/>
      <c r="Q11" s="68"/>
      <c r="R11" s="68"/>
      <c r="S11" s="68"/>
    </row>
    <row r="12" spans="1:39" s="8" customFormat="1" x14ac:dyDescent="0.25"/>
    <row r="13" spans="1:39" s="8" customFormat="1" x14ac:dyDescent="0.25">
      <c r="G13" s="8">
        <v>0</v>
      </c>
    </row>
    <row r="14" spans="1:39" s="8" customFormat="1" x14ac:dyDescent="0.25"/>
    <row r="15" spans="1:39" s="8" customFormat="1" x14ac:dyDescent="0.25"/>
    <row r="16" spans="1:39" s="8" customFormat="1" x14ac:dyDescent="0.25"/>
    <row r="24" spans="5:7" x14ac:dyDescent="0.25">
      <c r="E24" s="52" t="s">
        <v>61</v>
      </c>
      <c r="F24" s="51">
        <f>SUM(F12:F23)</f>
        <v>0</v>
      </c>
      <c r="G24" t="s">
        <v>62</v>
      </c>
    </row>
  </sheetData>
  <customSheetViews>
    <customSheetView guid="{716CCAD8-0CAC-42C1-A495-4B426EDBA128}">
      <selection activeCell="A15" sqref="A15"/>
      <pageMargins left="0.7" right="0.7" top="0.75" bottom="0.75" header="0.3" footer="0.3"/>
      <pageSetup orientation="landscape" r:id="rId1"/>
    </customSheetView>
  </customSheetViews>
  <mergeCells count="8">
    <mergeCell ref="A8:G8"/>
    <mergeCell ref="A1:G1"/>
    <mergeCell ref="A2:G2"/>
    <mergeCell ref="A3:G3"/>
    <mergeCell ref="A5:G5"/>
    <mergeCell ref="A6:G6"/>
    <mergeCell ref="A7:G7"/>
    <mergeCell ref="A4:G4"/>
  </mergeCells>
  <pageMargins left="0.7" right="0.7" top="0.75" bottom="0.75" header="0.3" footer="0.3"/>
  <pageSetup orientation="portrait" r:id="rId2"/>
  <headerFooter>
    <oddHeader>&amp;C&amp;"-,Bold"&amp;12&amp;KFF0000DRAFT</odd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24"/>
  <sheetViews>
    <sheetView tabSelected="1" zoomScale="82" zoomScaleNormal="82" workbookViewId="0">
      <selection activeCell="H28" sqref="H28"/>
    </sheetView>
  </sheetViews>
  <sheetFormatPr defaultColWidth="9.140625" defaultRowHeight="15" x14ac:dyDescent="0.25"/>
  <cols>
    <col min="1" max="1" width="13.42578125" customWidth="1"/>
    <col min="2" max="3" width="14.42578125" customWidth="1"/>
    <col min="4" max="6" width="18.85546875" customWidth="1"/>
    <col min="7" max="8" width="15.140625" customWidth="1"/>
    <col min="9" max="9" width="13.42578125" customWidth="1"/>
    <col min="10" max="10" width="41" customWidth="1"/>
  </cols>
  <sheetData>
    <row r="1" spans="1:39" s="8" customFormat="1" ht="20.25" customHeight="1" x14ac:dyDescent="0.25">
      <c r="A1" s="188" t="s">
        <v>86</v>
      </c>
      <c r="B1" s="188"/>
      <c r="C1" s="188"/>
      <c r="D1" s="188"/>
      <c r="E1" s="188"/>
      <c r="F1" s="188"/>
      <c r="G1" s="188"/>
      <c r="H1" s="188"/>
      <c r="I1" s="188"/>
      <c r="J1" s="188"/>
      <c r="L1" s="62"/>
    </row>
    <row r="2" spans="1:39" s="8" customFormat="1" ht="34.5" customHeight="1" x14ac:dyDescent="0.35">
      <c r="A2" s="189" t="s">
        <v>87</v>
      </c>
      <c r="B2" s="189"/>
      <c r="C2" s="189"/>
      <c r="D2" s="189"/>
      <c r="E2" s="189"/>
      <c r="F2" s="189"/>
      <c r="G2" s="189"/>
      <c r="H2" s="189"/>
      <c r="I2" s="189"/>
      <c r="J2" s="189"/>
    </row>
    <row r="3" spans="1:39" s="8" customFormat="1" ht="18" x14ac:dyDescent="0.35">
      <c r="A3" s="189" t="s">
        <v>177</v>
      </c>
      <c r="B3" s="189"/>
      <c r="C3" s="189"/>
      <c r="D3" s="189"/>
      <c r="E3" s="189"/>
      <c r="F3" s="189"/>
      <c r="G3" s="189"/>
      <c r="H3" s="189"/>
      <c r="I3" s="189"/>
      <c r="J3" s="189"/>
    </row>
    <row r="4" spans="1:39" s="8" customFormat="1" ht="14.85" customHeight="1" x14ac:dyDescent="0.35">
      <c r="A4" s="189" t="s">
        <v>178</v>
      </c>
      <c r="B4" s="189"/>
      <c r="C4" s="189"/>
      <c r="D4" s="189"/>
      <c r="E4" s="189"/>
      <c r="F4" s="189"/>
      <c r="G4" s="189"/>
      <c r="H4" s="189"/>
      <c r="I4" s="189"/>
      <c r="J4" s="189"/>
    </row>
    <row r="5" spans="1:39" s="49" customFormat="1" ht="17.25" customHeight="1" x14ac:dyDescent="0.3">
      <c r="A5" s="190" t="s">
        <v>48</v>
      </c>
      <c r="B5" s="190"/>
      <c r="C5" s="190"/>
      <c r="D5" s="190"/>
      <c r="E5" s="190"/>
      <c r="F5" s="190"/>
      <c r="G5" s="190"/>
      <c r="H5" s="190"/>
      <c r="I5" s="190"/>
      <c r="J5" s="190"/>
      <c r="K5" s="8"/>
      <c r="L5" s="8"/>
      <c r="M5" s="8"/>
      <c r="N5" s="8"/>
      <c r="O5" s="50"/>
      <c r="P5" s="8"/>
      <c r="Q5" s="50"/>
      <c r="R5" s="8"/>
      <c r="S5" s="8"/>
      <c r="T5" s="8"/>
      <c r="U5" s="8"/>
      <c r="V5" s="8"/>
      <c r="W5" s="8"/>
      <c r="X5" s="8"/>
      <c r="Y5" s="8"/>
      <c r="Z5" s="8"/>
      <c r="AA5" s="8"/>
      <c r="AB5" s="8"/>
      <c r="AC5" s="8"/>
      <c r="AD5" s="8"/>
      <c r="AE5" s="8"/>
      <c r="AF5" s="8"/>
      <c r="AG5" s="8"/>
      <c r="AH5" s="8"/>
      <c r="AI5" s="8"/>
      <c r="AJ5" s="8"/>
      <c r="AK5" s="8"/>
      <c r="AL5" s="8"/>
      <c r="AM5" s="8"/>
    </row>
    <row r="6" spans="1:39" s="49" customFormat="1" ht="17.25" customHeight="1" x14ac:dyDescent="0.3">
      <c r="A6" s="190" t="s">
        <v>78</v>
      </c>
      <c r="B6" s="190"/>
      <c r="C6" s="190"/>
      <c r="D6" s="190"/>
      <c r="E6" s="190"/>
      <c r="F6" s="190"/>
      <c r="G6" s="190"/>
      <c r="H6" s="190"/>
      <c r="I6" s="190"/>
      <c r="J6" s="190"/>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49" customFormat="1" ht="17.25" customHeight="1" x14ac:dyDescent="0.3">
      <c r="A7" s="190" t="s">
        <v>60</v>
      </c>
      <c r="B7" s="190"/>
      <c r="C7" s="190"/>
      <c r="D7" s="190"/>
      <c r="E7" s="190"/>
      <c r="F7" s="190"/>
      <c r="G7" s="190"/>
      <c r="H7" s="190"/>
      <c r="I7" s="190"/>
      <c r="J7" s="190"/>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49" customFormat="1" ht="15.75" x14ac:dyDescent="0.3">
      <c r="A8" s="190" t="s">
        <v>76</v>
      </c>
      <c r="B8" s="190"/>
      <c r="C8" s="190"/>
      <c r="D8" s="190"/>
      <c r="E8" s="190"/>
      <c r="F8" s="190"/>
      <c r="G8" s="190"/>
      <c r="H8" s="190"/>
      <c r="I8" s="190"/>
      <c r="J8" s="190"/>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49" customFormat="1" ht="17.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5" thickBot="1" x14ac:dyDescent="0.3">
      <c r="A10" s="63" t="s">
        <v>85</v>
      </c>
      <c r="B10" s="64"/>
      <c r="C10" s="64"/>
      <c r="D10" s="64"/>
      <c r="E10" s="64"/>
      <c r="F10" s="64"/>
      <c r="G10" s="64"/>
    </row>
    <row r="11" spans="1:39" s="8" customFormat="1" ht="39" thickBot="1" x14ac:dyDescent="0.3">
      <c r="A11" s="65" t="s">
        <v>25</v>
      </c>
      <c r="B11" s="65" t="s">
        <v>14</v>
      </c>
      <c r="C11" s="65" t="s">
        <v>2</v>
      </c>
      <c r="D11" s="65" t="s">
        <v>1</v>
      </c>
      <c r="E11" s="65" t="s">
        <v>21</v>
      </c>
      <c r="F11" s="65" t="s">
        <v>23</v>
      </c>
      <c r="G11" s="65" t="s">
        <v>6</v>
      </c>
      <c r="H11" s="65" t="s">
        <v>15</v>
      </c>
      <c r="I11" s="65" t="s">
        <v>64</v>
      </c>
      <c r="J11" s="65" t="s">
        <v>18</v>
      </c>
    </row>
    <row r="12" spans="1:39" s="8" customFormat="1" x14ac:dyDescent="0.25">
      <c r="I12" s="66"/>
      <c r="J12" s="66"/>
    </row>
    <row r="13" spans="1:39" s="8" customFormat="1" x14ac:dyDescent="0.25"/>
    <row r="14" spans="1:39" s="8" customFormat="1" x14ac:dyDescent="0.25"/>
    <row r="15" spans="1:39" s="8" customFormat="1" x14ac:dyDescent="0.25"/>
    <row r="16" spans="1:39" s="8" customFormat="1" x14ac:dyDescent="0.25"/>
    <row r="24" spans="8:10" x14ac:dyDescent="0.25">
      <c r="H24" t="s">
        <v>65</v>
      </c>
      <c r="I24" s="61">
        <f>SUM(I12:I23)</f>
        <v>0</v>
      </c>
      <c r="J24" t="s">
        <v>62</v>
      </c>
    </row>
  </sheetData>
  <mergeCells count="8">
    <mergeCell ref="A8:J8"/>
    <mergeCell ref="A1:J1"/>
    <mergeCell ref="A2:J2"/>
    <mergeCell ref="A3:J3"/>
    <mergeCell ref="A4:J4"/>
    <mergeCell ref="A5:J5"/>
    <mergeCell ref="A6:J6"/>
    <mergeCell ref="A7:J7"/>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110"/>
  <sheetViews>
    <sheetView zoomScale="91" zoomScaleNormal="91" workbookViewId="0">
      <pane ySplit="3" topLeftCell="A4" activePane="bottomLeft" state="frozen"/>
      <selection activeCell="A3" sqref="A3:M3"/>
      <selection pane="bottomLeft" activeCell="D115" sqref="D115"/>
    </sheetView>
  </sheetViews>
  <sheetFormatPr defaultColWidth="8.7109375" defaultRowHeight="15" x14ac:dyDescent="0.25"/>
  <cols>
    <col min="1" max="1" width="24.140625" style="121" customWidth="1"/>
    <col min="2" max="2" width="65.85546875" style="11" customWidth="1"/>
    <col min="3" max="3" width="9.42578125" style="130" customWidth="1"/>
  </cols>
  <sheetData>
    <row r="1" spans="1:3" ht="30" customHeight="1" thickBot="1" x14ac:dyDescent="0.3">
      <c r="A1" s="219" t="s">
        <v>185</v>
      </c>
      <c r="B1" s="219"/>
      <c r="C1"/>
    </row>
    <row r="2" spans="1:3" ht="15" customHeight="1" x14ac:dyDescent="0.25">
      <c r="A2" s="220" t="s">
        <v>138</v>
      </c>
      <c r="B2" s="221"/>
      <c r="C2"/>
    </row>
    <row r="3" spans="1:3" ht="30" x14ac:dyDescent="0.25">
      <c r="A3" s="124" t="s">
        <v>131</v>
      </c>
      <c r="B3" s="125" t="s">
        <v>140</v>
      </c>
    </row>
    <row r="4" spans="1:3" x14ac:dyDescent="0.25">
      <c r="A4" s="217" t="s">
        <v>116</v>
      </c>
      <c r="B4" s="217"/>
    </row>
    <row r="5" spans="1:3" x14ac:dyDescent="0.25">
      <c r="A5" s="113" t="s">
        <v>0</v>
      </c>
      <c r="B5" s="114" t="s">
        <v>94</v>
      </c>
    </row>
    <row r="6" spans="1:3" x14ac:dyDescent="0.25">
      <c r="A6" s="113" t="s">
        <v>117</v>
      </c>
      <c r="B6" s="114" t="s">
        <v>95</v>
      </c>
    </row>
    <row r="7" spans="1:3" ht="60" x14ac:dyDescent="0.25">
      <c r="A7" s="113" t="s">
        <v>118</v>
      </c>
      <c r="B7" s="114" t="s">
        <v>96</v>
      </c>
    </row>
    <row r="8" spans="1:3" ht="120" x14ac:dyDescent="0.25">
      <c r="A8" s="113" t="s">
        <v>4</v>
      </c>
      <c r="B8" s="114" t="s">
        <v>97</v>
      </c>
    </row>
    <row r="9" spans="1:3" ht="25.5" x14ac:dyDescent="0.25">
      <c r="A9" s="113" t="s">
        <v>19</v>
      </c>
      <c r="B9" s="114" t="s">
        <v>94</v>
      </c>
    </row>
    <row r="10" spans="1:3" ht="25.5" x14ac:dyDescent="0.25">
      <c r="A10" s="113" t="s">
        <v>13</v>
      </c>
      <c r="B10" s="114" t="s">
        <v>94</v>
      </c>
    </row>
    <row r="11" spans="1:3" ht="25.5" x14ac:dyDescent="0.25">
      <c r="A11" s="113" t="s">
        <v>5</v>
      </c>
      <c r="B11" s="114" t="s">
        <v>98</v>
      </c>
    </row>
    <row r="12" spans="1:3" ht="180" x14ac:dyDescent="0.25">
      <c r="A12" s="113" t="s">
        <v>9</v>
      </c>
      <c r="B12" s="114" t="s">
        <v>99</v>
      </c>
    </row>
    <row r="13" spans="1:3" ht="75" x14ac:dyDescent="0.25">
      <c r="A13" s="129" t="s">
        <v>88</v>
      </c>
      <c r="B13" s="122" t="s">
        <v>135</v>
      </c>
    </row>
    <row r="14" spans="1:3" ht="47.25" customHeight="1" x14ac:dyDescent="0.25">
      <c r="A14" s="113" t="s">
        <v>17</v>
      </c>
      <c r="B14" s="114" t="s">
        <v>100</v>
      </c>
    </row>
    <row r="15" spans="1:3" ht="112.7" customHeight="1" x14ac:dyDescent="0.25">
      <c r="A15" s="113" t="s">
        <v>72</v>
      </c>
      <c r="B15" s="114" t="s">
        <v>101</v>
      </c>
    </row>
    <row r="16" spans="1:3" ht="29.25" customHeight="1" x14ac:dyDescent="0.25">
      <c r="A16" s="113" t="s">
        <v>21</v>
      </c>
      <c r="B16" s="114" t="s">
        <v>94</v>
      </c>
    </row>
    <row r="17" spans="1:6" ht="100.5" customHeight="1" x14ac:dyDescent="0.25">
      <c r="A17" s="116" t="s">
        <v>92</v>
      </c>
      <c r="B17" s="114" t="s">
        <v>94</v>
      </c>
    </row>
    <row r="18" spans="1:6" ht="52.5" customHeight="1" x14ac:dyDescent="0.25">
      <c r="A18" s="113" t="s">
        <v>23</v>
      </c>
      <c r="B18" s="114" t="s">
        <v>137</v>
      </c>
    </row>
    <row r="19" spans="1:6" ht="99.95" customHeight="1" x14ac:dyDescent="0.25">
      <c r="A19" s="113" t="s">
        <v>22</v>
      </c>
      <c r="B19" s="131" t="s">
        <v>142</v>
      </c>
    </row>
    <row r="20" spans="1:6" ht="39.75" customHeight="1" x14ac:dyDescent="0.25">
      <c r="A20" s="113" t="s">
        <v>11</v>
      </c>
      <c r="B20" s="114" t="s">
        <v>141</v>
      </c>
    </row>
    <row r="21" spans="1:6" ht="165.75" customHeight="1" x14ac:dyDescent="0.25">
      <c r="A21" s="119" t="s">
        <v>6</v>
      </c>
      <c r="B21" s="122" t="s">
        <v>132</v>
      </c>
    </row>
    <row r="22" spans="1:6" ht="57.75" customHeight="1" x14ac:dyDescent="0.25">
      <c r="A22" s="120" t="s">
        <v>93</v>
      </c>
      <c r="B22" s="123" t="s">
        <v>136</v>
      </c>
    </row>
    <row r="23" spans="1:6" ht="25.5" x14ac:dyDescent="0.25">
      <c r="A23" s="113" t="s">
        <v>7</v>
      </c>
      <c r="B23" s="114" t="s">
        <v>94</v>
      </c>
    </row>
    <row r="24" spans="1:6" ht="25.5" x14ac:dyDescent="0.25">
      <c r="A24" s="113" t="s">
        <v>8</v>
      </c>
      <c r="B24" s="114" t="s">
        <v>94</v>
      </c>
    </row>
    <row r="25" spans="1:6" ht="25.5" x14ac:dyDescent="0.25">
      <c r="A25" s="113" t="s">
        <v>18</v>
      </c>
      <c r="B25" s="114" t="s">
        <v>94</v>
      </c>
    </row>
    <row r="26" spans="1:6" x14ac:dyDescent="0.25">
      <c r="B26" s="126"/>
    </row>
    <row r="27" spans="1:6" x14ac:dyDescent="0.25">
      <c r="A27" s="218" t="s">
        <v>119</v>
      </c>
      <c r="B27" s="218"/>
    </row>
    <row r="28" spans="1:6" ht="74.849999999999994" customHeight="1" x14ac:dyDescent="0.25">
      <c r="A28" s="119" t="s">
        <v>90</v>
      </c>
      <c r="B28" s="117" t="s">
        <v>127</v>
      </c>
    </row>
    <row r="29" spans="1:6" ht="44.65" customHeight="1" x14ac:dyDescent="0.25">
      <c r="A29" s="119" t="s">
        <v>91</v>
      </c>
      <c r="B29" s="117" t="s">
        <v>126</v>
      </c>
    </row>
    <row r="30" spans="1:6" x14ac:dyDescent="0.25">
      <c r="B30" s="126"/>
      <c r="D30" s="118"/>
      <c r="E30" s="118"/>
      <c r="F30" s="11"/>
    </row>
    <row r="31" spans="1:6" x14ac:dyDescent="0.25">
      <c r="A31" s="217" t="s">
        <v>120</v>
      </c>
      <c r="B31" s="217"/>
    </row>
    <row r="32" spans="1:6" ht="30" x14ac:dyDescent="0.25">
      <c r="A32" s="119" t="s">
        <v>33</v>
      </c>
      <c r="B32" s="117" t="s">
        <v>102</v>
      </c>
    </row>
    <row r="33" spans="1:2" ht="60" x14ac:dyDescent="0.25">
      <c r="A33" s="119" t="s">
        <v>34</v>
      </c>
      <c r="B33" s="117" t="s">
        <v>103</v>
      </c>
    </row>
    <row r="34" spans="1:2" ht="30" x14ac:dyDescent="0.25">
      <c r="A34" s="119" t="s">
        <v>35</v>
      </c>
      <c r="B34" s="117" t="s">
        <v>94</v>
      </c>
    </row>
    <row r="35" spans="1:2" ht="75" x14ac:dyDescent="0.25">
      <c r="A35" s="119" t="s">
        <v>36</v>
      </c>
      <c r="B35" s="117" t="s">
        <v>143</v>
      </c>
    </row>
    <row r="36" spans="1:2" ht="105" x14ac:dyDescent="0.25">
      <c r="A36" s="119" t="s">
        <v>37</v>
      </c>
      <c r="B36" s="117" t="s">
        <v>104</v>
      </c>
    </row>
    <row r="37" spans="1:2" ht="60" x14ac:dyDescent="0.25">
      <c r="A37" s="119" t="s">
        <v>38</v>
      </c>
      <c r="B37" s="117" t="s">
        <v>105</v>
      </c>
    </row>
    <row r="38" spans="1:2" ht="60" x14ac:dyDescent="0.25">
      <c r="A38" s="119" t="s">
        <v>83</v>
      </c>
      <c r="B38" s="117" t="s">
        <v>106</v>
      </c>
    </row>
    <row r="39" spans="1:2" ht="60" x14ac:dyDescent="0.25">
      <c r="A39" s="119" t="s">
        <v>82</v>
      </c>
      <c r="B39" s="117" t="s">
        <v>128</v>
      </c>
    </row>
    <row r="40" spans="1:2" ht="150" x14ac:dyDescent="0.25">
      <c r="A40" s="119" t="s">
        <v>84</v>
      </c>
      <c r="B40" s="117" t="s">
        <v>129</v>
      </c>
    </row>
    <row r="41" spans="1:2" ht="45" x14ac:dyDescent="0.25">
      <c r="A41" s="119" t="s">
        <v>71</v>
      </c>
      <c r="B41" s="117" t="s">
        <v>94</v>
      </c>
    </row>
    <row r="42" spans="1:2" x14ac:dyDescent="0.25">
      <c r="B42" s="126"/>
    </row>
    <row r="43" spans="1:2" x14ac:dyDescent="0.25">
      <c r="A43" s="218" t="s">
        <v>121</v>
      </c>
      <c r="B43" s="218"/>
    </row>
    <row r="44" spans="1:2" x14ac:dyDescent="0.25">
      <c r="A44" s="115" t="s">
        <v>0</v>
      </c>
      <c r="B44" s="117" t="s">
        <v>94</v>
      </c>
    </row>
    <row r="45" spans="1:2" ht="25.5" x14ac:dyDescent="0.25">
      <c r="A45" s="115" t="s">
        <v>3</v>
      </c>
      <c r="B45" s="114" t="s">
        <v>95</v>
      </c>
    </row>
    <row r="46" spans="1:2" ht="45" x14ac:dyDescent="0.25">
      <c r="A46" s="115" t="s">
        <v>12</v>
      </c>
      <c r="B46" s="117" t="s">
        <v>107</v>
      </c>
    </row>
    <row r="47" spans="1:2" ht="60" x14ac:dyDescent="0.25">
      <c r="A47" s="115" t="s">
        <v>57</v>
      </c>
      <c r="B47" s="117" t="s">
        <v>108</v>
      </c>
    </row>
    <row r="48" spans="1:2" ht="105" x14ac:dyDescent="0.25">
      <c r="A48" s="115" t="s">
        <v>4</v>
      </c>
      <c r="B48" s="117" t="s">
        <v>122</v>
      </c>
    </row>
    <row r="49" spans="1:2" ht="25.5" x14ac:dyDescent="0.25">
      <c r="A49" s="115" t="s">
        <v>19</v>
      </c>
      <c r="B49" s="117" t="s">
        <v>94</v>
      </c>
    </row>
    <row r="50" spans="1:2" ht="25.5" x14ac:dyDescent="0.25">
      <c r="A50" s="115" t="s">
        <v>13</v>
      </c>
      <c r="B50" s="117" t="s">
        <v>94</v>
      </c>
    </row>
    <row r="51" spans="1:2" ht="25.5" x14ac:dyDescent="0.25">
      <c r="A51" s="115" t="s">
        <v>5</v>
      </c>
      <c r="B51" s="114" t="s">
        <v>98</v>
      </c>
    </row>
    <row r="52" spans="1:2" ht="75" x14ac:dyDescent="0.25">
      <c r="A52" s="115" t="s">
        <v>9</v>
      </c>
      <c r="B52" s="117" t="s">
        <v>109</v>
      </c>
    </row>
    <row r="53" spans="1:2" ht="45" x14ac:dyDescent="0.25">
      <c r="A53" s="115" t="s">
        <v>17</v>
      </c>
      <c r="B53" s="117" t="s">
        <v>110</v>
      </c>
    </row>
    <row r="54" spans="1:2" ht="25.5" x14ac:dyDescent="0.25">
      <c r="A54" s="115" t="s">
        <v>21</v>
      </c>
      <c r="B54" s="117" t="s">
        <v>94</v>
      </c>
    </row>
    <row r="55" spans="1:2" ht="25.5" x14ac:dyDescent="0.25">
      <c r="A55" s="115" t="s">
        <v>23</v>
      </c>
      <c r="B55" s="117" t="s">
        <v>94</v>
      </c>
    </row>
    <row r="56" spans="1:2" ht="220.5" x14ac:dyDescent="0.25">
      <c r="A56" s="115" t="s">
        <v>130</v>
      </c>
      <c r="B56" s="127" t="s">
        <v>133</v>
      </c>
    </row>
    <row r="57" spans="1:2" ht="38.25" x14ac:dyDescent="0.25">
      <c r="A57" s="115" t="s">
        <v>24</v>
      </c>
      <c r="B57" s="117" t="s">
        <v>94</v>
      </c>
    </row>
    <row r="58" spans="1:2" ht="25.5" x14ac:dyDescent="0.25">
      <c r="A58" s="115" t="s">
        <v>8</v>
      </c>
      <c r="B58" s="117" t="s">
        <v>94</v>
      </c>
    </row>
    <row r="59" spans="1:2" ht="25.5" x14ac:dyDescent="0.25">
      <c r="A59" s="115" t="s">
        <v>18</v>
      </c>
      <c r="B59" s="117" t="s">
        <v>94</v>
      </c>
    </row>
    <row r="60" spans="1:2" x14ac:dyDescent="0.25">
      <c r="B60" s="126"/>
    </row>
    <row r="61" spans="1:2" x14ac:dyDescent="0.25">
      <c r="A61" s="217" t="s">
        <v>123</v>
      </c>
      <c r="B61" s="217"/>
    </row>
    <row r="62" spans="1:2" x14ac:dyDescent="0.25">
      <c r="A62" s="115" t="s">
        <v>0</v>
      </c>
      <c r="B62" s="117" t="s">
        <v>94</v>
      </c>
    </row>
    <row r="63" spans="1:2" ht="25.5" x14ac:dyDescent="0.25">
      <c r="A63" s="115" t="s">
        <v>3</v>
      </c>
      <c r="B63" s="117" t="s">
        <v>95</v>
      </c>
    </row>
    <row r="64" spans="1:2" ht="60" x14ac:dyDescent="0.25">
      <c r="A64" s="115" t="s">
        <v>10</v>
      </c>
      <c r="B64" s="117" t="s">
        <v>111</v>
      </c>
    </row>
    <row r="65" spans="1:2" ht="25.5" x14ac:dyDescent="0.25">
      <c r="A65" s="115" t="s">
        <v>19</v>
      </c>
      <c r="B65" s="117" t="s">
        <v>94</v>
      </c>
    </row>
    <row r="66" spans="1:2" x14ac:dyDescent="0.25">
      <c r="A66" s="115" t="s">
        <v>70</v>
      </c>
      <c r="B66" s="117" t="s">
        <v>94</v>
      </c>
    </row>
    <row r="67" spans="1:2" ht="25.5" x14ac:dyDescent="0.25">
      <c r="A67" s="115" t="s">
        <v>5</v>
      </c>
      <c r="B67" s="117" t="s">
        <v>98</v>
      </c>
    </row>
    <row r="68" spans="1:2" ht="25.5" x14ac:dyDescent="0.25">
      <c r="A68" s="115" t="s">
        <v>8</v>
      </c>
      <c r="B68" s="117" t="s">
        <v>94</v>
      </c>
    </row>
    <row r="69" spans="1:2" ht="25.5" x14ac:dyDescent="0.25">
      <c r="A69" s="115" t="s">
        <v>18</v>
      </c>
      <c r="B69" s="117" t="s">
        <v>94</v>
      </c>
    </row>
    <row r="70" spans="1:2" x14ac:dyDescent="0.25">
      <c r="B70" s="126"/>
    </row>
    <row r="71" spans="1:2" x14ac:dyDescent="0.25">
      <c r="A71" s="217" t="s">
        <v>124</v>
      </c>
      <c r="B71" s="217"/>
    </row>
    <row r="72" spans="1:2" ht="26.65" customHeight="1" x14ac:dyDescent="0.25">
      <c r="A72" s="115" t="s">
        <v>25</v>
      </c>
      <c r="B72" s="117" t="s">
        <v>94</v>
      </c>
    </row>
    <row r="73" spans="1:2" ht="75" x14ac:dyDescent="0.25">
      <c r="A73" s="115" t="s">
        <v>14</v>
      </c>
      <c r="B73" s="117" t="s">
        <v>112</v>
      </c>
    </row>
    <row r="74" spans="1:2" ht="60" x14ac:dyDescent="0.25">
      <c r="A74" s="115" t="s">
        <v>2</v>
      </c>
      <c r="B74" s="117" t="s">
        <v>113</v>
      </c>
    </row>
    <row r="75" spans="1:2" x14ac:dyDescent="0.25">
      <c r="A75" s="115" t="s">
        <v>1</v>
      </c>
      <c r="B75" s="117" t="s">
        <v>94</v>
      </c>
    </row>
    <row r="76" spans="1:2" ht="38.25" x14ac:dyDescent="0.25">
      <c r="A76" s="115" t="s">
        <v>74</v>
      </c>
      <c r="B76" s="117" t="s">
        <v>94</v>
      </c>
    </row>
    <row r="77" spans="1:2" ht="25.5" x14ac:dyDescent="0.25">
      <c r="A77" s="115" t="s">
        <v>8</v>
      </c>
      <c r="B77" s="117" t="s">
        <v>94</v>
      </c>
    </row>
    <row r="78" spans="1:2" ht="25.5" x14ac:dyDescent="0.25">
      <c r="A78" s="115" t="s">
        <v>18</v>
      </c>
      <c r="B78" s="117" t="s">
        <v>94</v>
      </c>
    </row>
    <row r="79" spans="1:2" x14ac:dyDescent="0.25">
      <c r="B79" s="126"/>
    </row>
    <row r="80" spans="1:2" x14ac:dyDescent="0.25">
      <c r="A80" s="217" t="s">
        <v>125</v>
      </c>
      <c r="B80" s="217"/>
    </row>
    <row r="81" spans="1:2" ht="25.5" customHeight="1" x14ac:dyDescent="0.25">
      <c r="A81" s="115" t="s">
        <v>25</v>
      </c>
      <c r="B81" s="117" t="s">
        <v>94</v>
      </c>
    </row>
    <row r="82" spans="1:2" ht="75" x14ac:dyDescent="0.25">
      <c r="A82" s="115" t="s">
        <v>14</v>
      </c>
      <c r="B82" s="117" t="s">
        <v>112</v>
      </c>
    </row>
    <row r="83" spans="1:2" ht="60" x14ac:dyDescent="0.25">
      <c r="A83" s="115" t="s">
        <v>2</v>
      </c>
      <c r="B83" s="117" t="s">
        <v>113</v>
      </c>
    </row>
    <row r="84" spans="1:2" x14ac:dyDescent="0.25">
      <c r="A84" s="115" t="s">
        <v>1</v>
      </c>
      <c r="B84" s="117" t="s">
        <v>94</v>
      </c>
    </row>
    <row r="85" spans="1:2" ht="75" x14ac:dyDescent="0.25">
      <c r="A85" s="115" t="s">
        <v>21</v>
      </c>
      <c r="B85" s="117" t="s">
        <v>114</v>
      </c>
    </row>
    <row r="86" spans="1:2" ht="45" x14ac:dyDescent="0.25">
      <c r="A86" s="115" t="s">
        <v>23</v>
      </c>
      <c r="B86" s="117" t="s">
        <v>115</v>
      </c>
    </row>
    <row r="87" spans="1:2" ht="110.25" x14ac:dyDescent="0.25">
      <c r="A87" s="115" t="s">
        <v>6</v>
      </c>
      <c r="B87" s="128" t="s">
        <v>134</v>
      </c>
    </row>
    <row r="88" spans="1:2" ht="25.5" x14ac:dyDescent="0.25">
      <c r="A88" s="115" t="s">
        <v>15</v>
      </c>
      <c r="B88" s="117" t="s">
        <v>94</v>
      </c>
    </row>
    <row r="89" spans="1:2" ht="25.5" x14ac:dyDescent="0.25">
      <c r="A89" s="115" t="s">
        <v>64</v>
      </c>
      <c r="B89" s="117" t="s">
        <v>94</v>
      </c>
    </row>
    <row r="90" spans="1:2" ht="25.5" x14ac:dyDescent="0.25">
      <c r="A90" s="115" t="s">
        <v>18</v>
      </c>
      <c r="B90" s="117" t="s">
        <v>94</v>
      </c>
    </row>
    <row r="91" spans="1:2" x14ac:dyDescent="0.25">
      <c r="B91" s="126"/>
    </row>
    <row r="92" spans="1:2" x14ac:dyDescent="0.25">
      <c r="B92" s="126"/>
    </row>
    <row r="93" spans="1:2" x14ac:dyDescent="0.25">
      <c r="B93" s="126"/>
    </row>
    <row r="94" spans="1:2" x14ac:dyDescent="0.25">
      <c r="B94" s="126"/>
    </row>
    <row r="95" spans="1:2" x14ac:dyDescent="0.25">
      <c r="B95" s="126"/>
    </row>
    <row r="96" spans="1:2" x14ac:dyDescent="0.25">
      <c r="B96" s="126"/>
    </row>
    <row r="97" spans="2:2" x14ac:dyDescent="0.25">
      <c r="B97" s="126"/>
    </row>
    <row r="98" spans="2:2" x14ac:dyDescent="0.25">
      <c r="B98" s="126"/>
    </row>
    <row r="99" spans="2:2" x14ac:dyDescent="0.25">
      <c r="B99" s="126"/>
    </row>
    <row r="100" spans="2:2" x14ac:dyDescent="0.25">
      <c r="B100" s="126"/>
    </row>
    <row r="101" spans="2:2" x14ac:dyDescent="0.25">
      <c r="B101" s="126"/>
    </row>
    <row r="102" spans="2:2" x14ac:dyDescent="0.25">
      <c r="B102" s="126"/>
    </row>
    <row r="103" spans="2:2" x14ac:dyDescent="0.25">
      <c r="B103" s="126"/>
    </row>
    <row r="104" spans="2:2" x14ac:dyDescent="0.25">
      <c r="B104" s="126"/>
    </row>
    <row r="105" spans="2:2" x14ac:dyDescent="0.25">
      <c r="B105" s="126"/>
    </row>
    <row r="106" spans="2:2" x14ac:dyDescent="0.25">
      <c r="B106" s="126"/>
    </row>
    <row r="107" spans="2:2" x14ac:dyDescent="0.25">
      <c r="B107" s="126"/>
    </row>
    <row r="108" spans="2:2" x14ac:dyDescent="0.25">
      <c r="B108" s="126"/>
    </row>
    <row r="109" spans="2:2" x14ac:dyDescent="0.25">
      <c r="B109" s="126"/>
    </row>
    <row r="110" spans="2:2" x14ac:dyDescent="0.25">
      <c r="B110" s="126"/>
    </row>
  </sheetData>
  <mergeCells count="9">
    <mergeCell ref="A80:B80"/>
    <mergeCell ref="A4:B4"/>
    <mergeCell ref="A27:B27"/>
    <mergeCell ref="A31:B31"/>
    <mergeCell ref="A1:B1"/>
    <mergeCell ref="A2:B2"/>
    <mergeCell ref="A43:B43"/>
    <mergeCell ref="A61:B61"/>
    <mergeCell ref="A71:B71"/>
  </mergeCells>
  <pageMargins left="0.7" right="0.7" top="0.75" bottom="0.75" header="0.3" footer="0.3"/>
  <pageSetup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ct:contentTypeSchema ct:_="" ma:_="" ma:contentTypeName="Document" ma:contentTypeID="0x010100FAE771DFF681754EBCFD1FE16E303D84" ma:contentTypeVersion="10" ma:contentTypeDescription="Create a new document." ma:contentTypeScope="" ma:versionID="e175161d706b2af37111e7e6664d7dd0" xmlns:ct="http://schemas.microsoft.com/office/2006/metadata/contentType" xmlns:ma="http://schemas.microsoft.com/office/2006/metadata/properties/metaAttributes">
<xsd:schema targetNamespace="http://schemas.microsoft.com/office/2006/metadata/properties" ma:root="true" ma:fieldsID="5f21be5a43739332009ee009e7a2aa88" ns2:_="" ns3:_="" ns4:_="" xmlns:xsd="http://www.w3.org/2001/XMLSchema" xmlns:xs="http://www.w3.org/2001/XMLSchema" xmlns:p="http://schemas.microsoft.com/office/2006/metadata/properties" xmlns:ns2="$ListId:Shared Documents;" xmlns:ns3="67af0b27-13a8-4584-abff-1a36f6a8072a" xmlns:ns4="http://schemas.microsoft.com/sharepoint/v3/fields">
<xsd:import namespace="$ListId:Shared Documents;"/>
<xsd:import namespace="67af0b27-13a8-4584-abff-1a36f6a8072a"/>
<xsd:import namespace="http://schemas.microsoft.com/sharepoint/v3/fields"/>
<xsd:element name="properties">
<xsd:complexType>
<xsd:sequence>
<xsd:element name="documentManagement">
<xsd:complexType>
<xsd:all>
<xsd:element ref="ns2:Info_x0020_Class" minOccurs="0"/>
<xsd:element ref="ns3:MediaServiceMetadata" minOccurs="0"/>
<xsd:element ref="ns3:MediaServiceFastMetadata" minOccurs="0"/>
<xsd:element ref="ns4:_DCDateModified" minOccurs="0"/>
<xsd:element ref="ns4:_DCDateCreated" minOccurs="0"/>
<xsd:element ref="ns3:MediaServiceEventHashCode" minOccurs="0"/>
<xsd:element ref="ns3:MediaServiceGenerationTime" minOccurs="0"/>
</xsd:all>
</xsd:complexType>
</xsd:element>
</xsd:sequence>
</xsd:complexType>
</xsd:element>
</xsd:schema>
<xsd:schema targetNamespace="$ListId:Shared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Info_x0020_Class" ma:index="8" nillable="true" ma:displayName="Info Class" ma:default="Internal" ma:description="Information Protection Data Classification Requirement, iProtect (858) 613-3090" ma:format="RadioButtons" ma:internalName="Info_x0020_Class">
<xsd:simpleType>
<xsd:restriction base="dms:Choice">
<xsd:enumeration value="Public"/>
<xsd:enumeration value="Internal"/>
<xsd:enumeration value="Confidential"/>
<xsd:enumeration value="Restricted"/>
</xsd:restriction>
</xsd:simpleType>
</xsd:element>
</xsd:schema>
<xsd:schema targetNamespace="67af0b27-13a8-4584-abff-1a36f6a8072a"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targetNamespace="http://schemas.microsoft.com/sharepoint/v3/field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_DCDateModified" ma:index="11" nillable="true" ma:displayName="Date Modified" ma:description="The date on which this resource was last modified" ma:format="DateTime" ma:internalName="_DCDateModified">
<xsd:simpleType>
<xsd:restriction base="dms:DateTime"/>
</xsd:simpleType>
</xsd:element>
<xsd:element name="_DCDateCreated" ma:index="12" nillable="true" ma:displayName="Date Created" ma:description="The date on which this resource was created" ma:format="DateTime" ma:internalName="_DCDateCreated">
<xsd:simpleType>
<xsd:restriction base="dms:DateTime"/>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3.xml><?xml version="1.0" encoding="utf-8"?><p:properties xmlns:p="http://schemas.microsoft.com/office/2006/metadata/properties" xmlns:xsi="http://www.w3.org/2001/XMLSchema-instance" xmlns:pc="http://schemas.microsoft.com/office/infopath/2007/PartnerControls"><documentManagement><_DCDateModified xmlns="http://schemas.microsoft.com/sharepoint/v3/fields" xsi:nil="true"/><Info_x0020_Class xmlns="$ListId:Shared Documents;">Internal</Info_x0020_Class><_DCDateCreated xmlns="http://schemas.microsoft.com/sharepoint/v3/fields" xsi:nil="true"/></documentManagement></p:properties>
</file>

<file path=customXml/itemProps1.xml><?xml version="1.0" encoding="utf-8"?>
<ds:datastoreItem xmlns:ds="http://schemas.openxmlformats.org/officeDocument/2006/customXml" ds:itemID="{AAC34E2E-6BA8-4A06-8D7A-FA3B64BF9148}">
  <ds:schemaRefs>
    <ds:schemaRef ds:uri="http://schemas.microsoft.com/sharepoint/v3/contenttype/forms"/>
  </ds:schemaRefs>
</ds:datastoreItem>
</file>

<file path=customXml/itemProps2.xml><?xml version="1.0" encoding="utf-8"?>
<ds:datastoreItem xmlns:ds="http://schemas.openxmlformats.org/officeDocument/2006/customXml" ds:itemID="{EA2D3A0B-3193-43CD-976A-7788B109BC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Shared Documents;"/>
    <ds:schemaRef ds:uri="67af0b27-13a8-4584-abff-1a36f6a8072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3777B9-E2B1-46B5-87A6-DDDC43896F90}">
  <ds:schemaRefs>
    <ds:schemaRef ds:uri="http://purl.org/dc/elements/1.1/"/>
    <ds:schemaRef ds:uri="http://schemas.microsoft.com/office/2006/documentManagement/types"/>
    <ds:schemaRef ds:uri="http://schemas.microsoft.com/sharepoint/v3/fields"/>
    <ds:schemaRef ds:uri="http://schemas.microsoft.com/office/2006/metadata/properties"/>
    <ds:schemaRef ds:uri="http://www.w3.org/XML/1998/namespace"/>
    <ds:schemaRef ds:uri="http://purl.org/dc/terms/"/>
    <ds:schemaRef ds:uri="http://schemas.microsoft.com/office/infopath/2007/PartnerControls"/>
    <ds:schemaRef ds:uri="$ListId:Shared Documents;"/>
    <ds:schemaRef ds:uri="http://schemas.openxmlformats.org/package/2006/metadata/core-properties"/>
    <ds:schemaRef ds:uri="67af0b27-13a8-4584-abff-1a36f6a8072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Pipeline Leaks</vt:lpstr>
      <vt:lpstr>Unknown Leaks</vt:lpstr>
      <vt:lpstr>Pipeline Leaks Summary</vt:lpstr>
      <vt:lpstr>All Damages</vt:lpstr>
      <vt:lpstr>Blowdowns</vt:lpstr>
      <vt:lpstr>Component Vented Emissions</vt:lpstr>
      <vt:lpstr>Component Fugitive Leaks</vt:lpstr>
      <vt:lpstr>Column Header &amp; Description</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Setiawan;ed.charkowicz@cpuc.ca.gov</dc:creator>
  <cp:lastModifiedBy>Russell, Alicia</cp:lastModifiedBy>
  <cp:lastPrinted>2017-12-11T17:41:41Z</cp:lastPrinted>
  <dcterms:created xsi:type="dcterms:W3CDTF">2015-12-17T16:02:25Z</dcterms:created>
  <dcterms:modified xsi:type="dcterms:W3CDTF">2022-04-04T17:11:09Z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0x010100FAE771DFF681754EBCFD1FE16E303D84</vt:lpwstr>
  </property>
</Properties>
</file>