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2355" yWindow="-75" windowWidth="21600" windowHeight="15315" tabRatio="820" activeTab="1"/>
  </bookViews>
  <sheets>
    <sheet name="Definitions and Sources" sheetId="7" r:id="rId1"/>
    <sheet name="SCE Program Totals w.DLF" sheetId="5" r:id="rId2"/>
    <sheet name="SDG&amp;E Program Totals w.DLF" sheetId="6" r:id="rId3"/>
    <sheet name="PG&amp;E program totals w.DLF" sheetId="4" r:id="rId4"/>
    <sheet name="SCE Progam Totals" sheetId="1" r:id="rId5"/>
    <sheet name="SDG&amp;E Program Totals" sheetId="2" r:id="rId6"/>
    <sheet name="PG&amp;E Program Totals" sheetId="3" r:id="rId7"/>
  </sheets>
  <calcPr calcId="145621"/>
</workbook>
</file>

<file path=xl/calcChain.xml><?xml version="1.0" encoding="utf-8"?>
<calcChain xmlns="http://schemas.openxmlformats.org/spreadsheetml/2006/main">
  <c r="D17" i="3" l="1"/>
  <c r="E17" i="3"/>
  <c r="F17" i="3"/>
  <c r="G17" i="3"/>
  <c r="H17" i="3"/>
  <c r="I17" i="3"/>
  <c r="J17" i="3"/>
  <c r="K17" i="3"/>
  <c r="L17" i="3"/>
  <c r="M17" i="3"/>
  <c r="N17" i="3"/>
  <c r="O17" i="3"/>
  <c r="D26" i="3"/>
  <c r="E26" i="3"/>
  <c r="F26" i="3"/>
  <c r="G26" i="3"/>
  <c r="H26" i="3"/>
  <c r="I26" i="3"/>
  <c r="J26" i="3"/>
  <c r="K26" i="3"/>
  <c r="L26" i="3"/>
  <c r="M26" i="3"/>
  <c r="N26" i="3"/>
  <c r="O26" i="3"/>
  <c r="D35" i="3"/>
  <c r="E35" i="3"/>
  <c r="F35" i="3"/>
  <c r="G35" i="3"/>
  <c r="H35" i="3"/>
  <c r="I35" i="3"/>
  <c r="J35" i="3"/>
  <c r="K35" i="3"/>
  <c r="L35" i="3"/>
  <c r="M35" i="3"/>
  <c r="N35" i="3"/>
  <c r="O35" i="3"/>
  <c r="D44" i="3"/>
  <c r="E44" i="3"/>
  <c r="F44" i="3"/>
  <c r="G44" i="3"/>
  <c r="H44" i="3"/>
  <c r="I44" i="3"/>
  <c r="J44" i="3"/>
  <c r="K44" i="3"/>
  <c r="L44" i="3"/>
  <c r="M44" i="3"/>
  <c r="N44" i="3"/>
  <c r="O44" i="3"/>
  <c r="D53" i="3"/>
  <c r="E53" i="3"/>
  <c r="F53" i="3"/>
  <c r="G53" i="3"/>
  <c r="H53" i="3"/>
  <c r="I53" i="3"/>
  <c r="J53" i="3"/>
  <c r="K53" i="3"/>
  <c r="L53" i="3"/>
  <c r="M53" i="3"/>
  <c r="N53" i="3"/>
  <c r="O53" i="3"/>
  <c r="D62" i="3"/>
  <c r="E62" i="3"/>
  <c r="F62" i="3"/>
  <c r="G62" i="3"/>
  <c r="H62" i="3"/>
  <c r="I62" i="3"/>
  <c r="J62" i="3"/>
  <c r="K62" i="3"/>
  <c r="L62" i="3"/>
  <c r="M62" i="3"/>
  <c r="N62" i="3"/>
  <c r="O62" i="3"/>
  <c r="D71" i="3"/>
  <c r="E71" i="3"/>
  <c r="F71" i="3"/>
  <c r="G71" i="3"/>
  <c r="H71" i="3"/>
  <c r="I71" i="3"/>
  <c r="J71" i="3"/>
  <c r="K71" i="3"/>
  <c r="L71" i="3"/>
  <c r="M71" i="3"/>
  <c r="N71" i="3"/>
  <c r="O71" i="3"/>
  <c r="D80" i="3"/>
  <c r="E80" i="3"/>
  <c r="F80" i="3"/>
  <c r="G80" i="3"/>
  <c r="H80" i="3"/>
  <c r="I80" i="3"/>
  <c r="J80" i="3"/>
  <c r="K80" i="3"/>
  <c r="L80" i="3"/>
  <c r="M80" i="3"/>
  <c r="N80" i="3"/>
  <c r="O80" i="3"/>
  <c r="D89" i="3"/>
  <c r="E89" i="3"/>
  <c r="F89" i="3"/>
  <c r="G89" i="3"/>
  <c r="H89" i="3"/>
  <c r="I89" i="3"/>
  <c r="J89" i="3"/>
  <c r="K89" i="3"/>
  <c r="L89" i="3"/>
  <c r="M89" i="3"/>
  <c r="N89" i="3"/>
  <c r="O89" i="3"/>
  <c r="D98" i="3"/>
  <c r="E98" i="3"/>
  <c r="F98" i="3"/>
  <c r="G98" i="3"/>
  <c r="H98" i="3"/>
  <c r="I98" i="3"/>
  <c r="J98" i="3"/>
  <c r="K98" i="3"/>
  <c r="L98" i="3"/>
  <c r="M98" i="3"/>
  <c r="N98" i="3"/>
  <c r="O98" i="3"/>
  <c r="D101" i="3"/>
  <c r="E101" i="3"/>
  <c r="F101" i="3"/>
  <c r="G101" i="3"/>
  <c r="H101" i="3"/>
  <c r="I101" i="3"/>
  <c r="J101" i="3"/>
  <c r="K101" i="3"/>
  <c r="L101" i="3"/>
  <c r="M101" i="3"/>
  <c r="N101" i="3"/>
  <c r="O101" i="3"/>
  <c r="D102" i="3"/>
  <c r="E102" i="3"/>
  <c r="F102" i="3"/>
  <c r="G102" i="3"/>
  <c r="H102" i="3"/>
  <c r="I102" i="3"/>
  <c r="J102" i="3"/>
  <c r="K102" i="3"/>
  <c r="L102" i="3"/>
  <c r="M102" i="3"/>
  <c r="N102" i="3"/>
  <c r="O102" i="3"/>
  <c r="D103" i="3"/>
  <c r="E103" i="3"/>
  <c r="F103" i="3"/>
  <c r="G103" i="3"/>
  <c r="H103" i="3"/>
  <c r="I103" i="3"/>
  <c r="J103" i="3"/>
  <c r="K103" i="3"/>
  <c r="L103" i="3"/>
  <c r="M103" i="3"/>
  <c r="N103" i="3"/>
  <c r="O103" i="3"/>
  <c r="D104" i="3"/>
  <c r="E104" i="3"/>
  <c r="F104" i="3"/>
  <c r="G104" i="3"/>
  <c r="H104" i="3"/>
  <c r="I104" i="3"/>
  <c r="J104" i="3"/>
  <c r="K104" i="3"/>
  <c r="L104" i="3"/>
  <c r="M104" i="3"/>
  <c r="N104" i="3"/>
  <c r="O104" i="3"/>
  <c r="D105" i="3"/>
  <c r="E105" i="3"/>
  <c r="F105" i="3"/>
  <c r="G105" i="3"/>
  <c r="H105" i="3"/>
  <c r="I105" i="3"/>
  <c r="J105" i="3"/>
  <c r="K105" i="3"/>
  <c r="L105" i="3"/>
  <c r="M105" i="3"/>
  <c r="N105" i="3"/>
  <c r="O105" i="3"/>
  <c r="D106" i="3"/>
  <c r="E106" i="3"/>
  <c r="F106" i="3"/>
  <c r="G106" i="3"/>
  <c r="H106" i="3"/>
  <c r="I106" i="3"/>
  <c r="J106" i="3"/>
  <c r="K106" i="3"/>
  <c r="L106" i="3"/>
  <c r="M106" i="3"/>
  <c r="N106" i="3"/>
  <c r="O106" i="3"/>
  <c r="D107" i="3"/>
  <c r="E107" i="3"/>
  <c r="F107" i="3"/>
  <c r="G107" i="3"/>
  <c r="H107" i="3"/>
  <c r="I107" i="3"/>
  <c r="J107" i="3"/>
  <c r="K107" i="3"/>
  <c r="L107" i="3"/>
  <c r="M107" i="3"/>
  <c r="N107" i="3"/>
  <c r="O107" i="3"/>
  <c r="D108" i="3"/>
  <c r="E108" i="3"/>
  <c r="F108" i="3"/>
  <c r="G108" i="3"/>
  <c r="H108" i="3"/>
  <c r="I108" i="3"/>
  <c r="J108" i="3"/>
  <c r="K108" i="3"/>
  <c r="L108" i="3"/>
  <c r="M108" i="3"/>
  <c r="N108" i="3"/>
  <c r="O108" i="3"/>
  <c r="D100" i="3"/>
  <c r="E100" i="3"/>
  <c r="F100" i="3"/>
  <c r="G100" i="3"/>
  <c r="H100" i="3"/>
  <c r="I100" i="3"/>
  <c r="J100" i="3"/>
  <c r="K100" i="3"/>
  <c r="L100" i="3"/>
  <c r="M100" i="3"/>
  <c r="N100" i="3"/>
  <c r="O100" i="3"/>
  <c r="D90" i="4"/>
  <c r="E90" i="4"/>
  <c r="F90" i="4"/>
  <c r="G90" i="4"/>
  <c r="H90" i="4"/>
  <c r="I90" i="4"/>
  <c r="J90" i="4"/>
  <c r="J98" i="4" s="1"/>
  <c r="K90" i="4"/>
  <c r="L90" i="4"/>
  <c r="M90" i="4"/>
  <c r="N90" i="4"/>
  <c r="O90" i="4"/>
  <c r="D91" i="4"/>
  <c r="E91" i="4"/>
  <c r="F91" i="4"/>
  <c r="G91" i="4"/>
  <c r="H91" i="4"/>
  <c r="I91" i="4"/>
  <c r="J91" i="4"/>
  <c r="K91" i="4"/>
  <c r="L91" i="4"/>
  <c r="M91" i="4"/>
  <c r="N91" i="4"/>
  <c r="O91" i="4"/>
  <c r="D92" i="4"/>
  <c r="E92" i="4"/>
  <c r="F92" i="4"/>
  <c r="G92" i="4"/>
  <c r="H92" i="4"/>
  <c r="I92" i="4"/>
  <c r="J92" i="4"/>
  <c r="K92" i="4"/>
  <c r="L92" i="4"/>
  <c r="M92" i="4"/>
  <c r="N92" i="4"/>
  <c r="O92" i="4"/>
  <c r="D93" i="4"/>
  <c r="E93" i="4"/>
  <c r="F93" i="4"/>
  <c r="G93" i="4"/>
  <c r="H93" i="4"/>
  <c r="I93" i="4"/>
  <c r="J93" i="4"/>
  <c r="K93" i="4"/>
  <c r="L93" i="4"/>
  <c r="M93" i="4"/>
  <c r="N93" i="4"/>
  <c r="N98" i="4" s="1"/>
  <c r="O93" i="4"/>
  <c r="D94" i="4"/>
  <c r="E94" i="4"/>
  <c r="F94" i="4"/>
  <c r="G94" i="4"/>
  <c r="H94" i="4"/>
  <c r="I94" i="4"/>
  <c r="J94" i="4"/>
  <c r="K94" i="4"/>
  <c r="L94" i="4"/>
  <c r="M94" i="4"/>
  <c r="N94" i="4"/>
  <c r="O94" i="4"/>
  <c r="D95" i="4"/>
  <c r="E95" i="4"/>
  <c r="F95" i="4"/>
  <c r="G95" i="4"/>
  <c r="H95" i="4"/>
  <c r="I95" i="4"/>
  <c r="J95" i="4"/>
  <c r="K95" i="4"/>
  <c r="L95" i="4"/>
  <c r="M95" i="4"/>
  <c r="N95" i="4"/>
  <c r="O95" i="4"/>
  <c r="D96" i="4"/>
  <c r="E96" i="4"/>
  <c r="F96" i="4"/>
  <c r="G96" i="4"/>
  <c r="H96" i="4"/>
  <c r="I96" i="4"/>
  <c r="J96" i="4"/>
  <c r="K96" i="4"/>
  <c r="L96" i="4"/>
  <c r="L98" i="4" s="1"/>
  <c r="M96" i="4"/>
  <c r="N96" i="4"/>
  <c r="O96" i="4"/>
  <c r="D97" i="4"/>
  <c r="E97" i="4"/>
  <c r="F97" i="4"/>
  <c r="G97" i="4"/>
  <c r="H97" i="4"/>
  <c r="H98" i="4"/>
  <c r="I97" i="4"/>
  <c r="J97" i="4"/>
  <c r="K97" i="4"/>
  <c r="K98" i="4" s="1"/>
  <c r="L97" i="4"/>
  <c r="M97" i="4"/>
  <c r="M98" i="4" s="1"/>
  <c r="N97" i="4"/>
  <c r="O97" i="4"/>
  <c r="D98" i="4"/>
  <c r="E98" i="4"/>
  <c r="O98" i="4"/>
  <c r="G98" i="4"/>
  <c r="F98" i="4"/>
  <c r="I98" i="4"/>
  <c r="E9" i="4"/>
  <c r="F9" i="4"/>
  <c r="G9" i="4"/>
  <c r="H9" i="4"/>
  <c r="I9" i="4"/>
  <c r="J9" i="4"/>
  <c r="K9" i="4"/>
  <c r="L9" i="4"/>
  <c r="M9" i="4"/>
  <c r="N9" i="4"/>
  <c r="O9" i="4"/>
  <c r="E10" i="4"/>
  <c r="F10" i="4"/>
  <c r="G10" i="4"/>
  <c r="H10" i="4"/>
  <c r="I10" i="4"/>
  <c r="J10" i="4"/>
  <c r="K10" i="4"/>
  <c r="L10" i="4"/>
  <c r="M10" i="4"/>
  <c r="N10" i="4"/>
  <c r="O10" i="4"/>
  <c r="E11" i="4"/>
  <c r="F11" i="4"/>
  <c r="G11" i="4"/>
  <c r="H11" i="4"/>
  <c r="I11" i="4"/>
  <c r="J11" i="4"/>
  <c r="K11" i="4"/>
  <c r="L11" i="4"/>
  <c r="M11" i="4"/>
  <c r="N11" i="4"/>
  <c r="O11" i="4"/>
  <c r="E12" i="4"/>
  <c r="F12" i="4"/>
  <c r="G12" i="4"/>
  <c r="H12" i="4"/>
  <c r="I12" i="4"/>
  <c r="J12" i="4"/>
  <c r="K12" i="4"/>
  <c r="L12" i="4"/>
  <c r="M12" i="4"/>
  <c r="N12" i="4"/>
  <c r="O12" i="4"/>
  <c r="E13" i="4"/>
  <c r="F13" i="4"/>
  <c r="G13" i="4"/>
  <c r="H13" i="4"/>
  <c r="I13" i="4"/>
  <c r="J13" i="4"/>
  <c r="K13" i="4"/>
  <c r="L13" i="4"/>
  <c r="M13" i="4"/>
  <c r="N13" i="4"/>
  <c r="O13" i="4"/>
  <c r="E14" i="4"/>
  <c r="F14" i="4"/>
  <c r="G14" i="4"/>
  <c r="H14" i="4"/>
  <c r="I14" i="4"/>
  <c r="J14" i="4"/>
  <c r="K14" i="4"/>
  <c r="L14" i="4"/>
  <c r="M14" i="4"/>
  <c r="N14" i="4"/>
  <c r="O14" i="4"/>
  <c r="E15" i="4"/>
  <c r="F15" i="4"/>
  <c r="G15" i="4"/>
  <c r="H15" i="4"/>
  <c r="I15" i="4"/>
  <c r="J15" i="4"/>
  <c r="K15" i="4"/>
  <c r="L15" i="4"/>
  <c r="M15" i="4"/>
  <c r="N15" i="4"/>
  <c r="O15" i="4"/>
  <c r="E16" i="4"/>
  <c r="F16" i="4"/>
  <c r="G16" i="4"/>
  <c r="H16" i="4"/>
  <c r="I16" i="4"/>
  <c r="J16" i="4"/>
  <c r="K16" i="4"/>
  <c r="L16" i="4"/>
  <c r="M16" i="4"/>
  <c r="N16" i="4"/>
  <c r="O16" i="4"/>
  <c r="E17" i="4"/>
  <c r="F17" i="4"/>
  <c r="G17" i="4"/>
  <c r="H17" i="4"/>
  <c r="I17" i="4"/>
  <c r="J17" i="4"/>
  <c r="K17" i="4"/>
  <c r="L17" i="4"/>
  <c r="M17" i="4"/>
  <c r="N17" i="4"/>
  <c r="O17" i="4"/>
  <c r="D10" i="4"/>
  <c r="D11" i="4"/>
  <c r="D12" i="4"/>
  <c r="D13" i="4"/>
  <c r="D14" i="4"/>
  <c r="D15" i="4"/>
  <c r="D16" i="4"/>
  <c r="D17" i="4"/>
  <c r="D9" i="4"/>
  <c r="O79" i="4"/>
  <c r="N79" i="4"/>
  <c r="M79" i="4"/>
  <c r="L79" i="4"/>
  <c r="K79" i="4"/>
  <c r="J79" i="4"/>
  <c r="I79" i="4"/>
  <c r="H79" i="4"/>
  <c r="G79" i="4"/>
  <c r="F79" i="4"/>
  <c r="E79" i="4"/>
  <c r="D79" i="4"/>
  <c r="O78" i="4"/>
  <c r="N78" i="4"/>
  <c r="M78" i="4"/>
  <c r="L78" i="4"/>
  <c r="K78" i="4"/>
  <c r="J78" i="4"/>
  <c r="I78" i="4"/>
  <c r="H78" i="4"/>
  <c r="G78" i="4"/>
  <c r="F78" i="4"/>
  <c r="E78" i="4"/>
  <c r="D78" i="4"/>
  <c r="O77" i="4"/>
  <c r="N77" i="4"/>
  <c r="M77" i="4"/>
  <c r="L77" i="4"/>
  <c r="K77" i="4"/>
  <c r="J77" i="4"/>
  <c r="I77" i="4"/>
  <c r="H77" i="4"/>
  <c r="G77" i="4"/>
  <c r="F77" i="4"/>
  <c r="E77" i="4"/>
  <c r="D77" i="4"/>
  <c r="O76" i="4"/>
  <c r="N76" i="4"/>
  <c r="M76" i="4"/>
  <c r="L76" i="4"/>
  <c r="K76" i="4"/>
  <c r="J76" i="4"/>
  <c r="I76" i="4"/>
  <c r="H76" i="4"/>
  <c r="G76" i="4"/>
  <c r="F76" i="4"/>
  <c r="E76" i="4"/>
  <c r="D76" i="4"/>
  <c r="O75" i="4"/>
  <c r="N75" i="4"/>
  <c r="M75" i="4"/>
  <c r="L75" i="4"/>
  <c r="K75" i="4"/>
  <c r="J75" i="4"/>
  <c r="I75" i="4"/>
  <c r="H75" i="4"/>
  <c r="G75" i="4"/>
  <c r="F75" i="4"/>
  <c r="E75" i="4"/>
  <c r="D75" i="4"/>
  <c r="O74" i="4"/>
  <c r="N74" i="4"/>
  <c r="M74" i="4"/>
  <c r="L74" i="4"/>
  <c r="K74" i="4"/>
  <c r="J74" i="4"/>
  <c r="I74" i="4"/>
  <c r="H74" i="4"/>
  <c r="G74" i="4"/>
  <c r="F74" i="4"/>
  <c r="E74" i="4"/>
  <c r="D74" i="4"/>
  <c r="O73" i="4"/>
  <c r="N73" i="4"/>
  <c r="M73" i="4"/>
  <c r="L73" i="4"/>
  <c r="K73" i="4"/>
  <c r="J73" i="4"/>
  <c r="I73" i="4"/>
  <c r="I80" i="4" s="1"/>
  <c r="H73" i="4"/>
  <c r="G73" i="4"/>
  <c r="F73" i="4"/>
  <c r="E73" i="4"/>
  <c r="E80" i="4" s="1"/>
  <c r="D73" i="4"/>
  <c r="O72" i="4"/>
  <c r="O80" i="4"/>
  <c r="N72" i="4"/>
  <c r="N80" i="4" s="1"/>
  <c r="M72" i="4"/>
  <c r="L72" i="4"/>
  <c r="L80" i="4"/>
  <c r="K72" i="4"/>
  <c r="K80" i="4"/>
  <c r="J72" i="4"/>
  <c r="J80" i="4"/>
  <c r="I72" i="4"/>
  <c r="H72" i="4"/>
  <c r="H80" i="4"/>
  <c r="G72" i="4"/>
  <c r="G80" i="4"/>
  <c r="F72" i="4"/>
  <c r="F80" i="4"/>
  <c r="E72" i="4"/>
  <c r="D72" i="4"/>
  <c r="D80" i="4"/>
  <c r="O61" i="4"/>
  <c r="N61" i="4"/>
  <c r="M61" i="4"/>
  <c r="L61" i="4"/>
  <c r="K61" i="4"/>
  <c r="J61" i="4"/>
  <c r="I61" i="4"/>
  <c r="H61" i="4"/>
  <c r="G61" i="4"/>
  <c r="F61" i="4"/>
  <c r="E61" i="4"/>
  <c r="D61" i="4"/>
  <c r="O60" i="4"/>
  <c r="N60" i="4"/>
  <c r="M60" i="4"/>
  <c r="L60" i="4"/>
  <c r="K60" i="4"/>
  <c r="J60" i="4"/>
  <c r="I60" i="4"/>
  <c r="H60" i="4"/>
  <c r="G60" i="4"/>
  <c r="F60" i="4"/>
  <c r="E60" i="4"/>
  <c r="D60" i="4"/>
  <c r="O59" i="4"/>
  <c r="N59" i="4"/>
  <c r="M59" i="4"/>
  <c r="L59" i="4"/>
  <c r="K59" i="4"/>
  <c r="J59" i="4"/>
  <c r="I59" i="4"/>
  <c r="H59" i="4"/>
  <c r="G59" i="4"/>
  <c r="F59" i="4"/>
  <c r="E59" i="4"/>
  <c r="D59" i="4"/>
  <c r="O58" i="4"/>
  <c r="N58" i="4"/>
  <c r="M58" i="4"/>
  <c r="L58" i="4"/>
  <c r="K58" i="4"/>
  <c r="J58" i="4"/>
  <c r="I58" i="4"/>
  <c r="H58" i="4"/>
  <c r="G58" i="4"/>
  <c r="F58" i="4"/>
  <c r="E58" i="4"/>
  <c r="D58" i="4"/>
  <c r="O57" i="4"/>
  <c r="N57" i="4"/>
  <c r="M57" i="4"/>
  <c r="L57" i="4"/>
  <c r="K57" i="4"/>
  <c r="J57" i="4"/>
  <c r="I57" i="4"/>
  <c r="H57" i="4"/>
  <c r="G57" i="4"/>
  <c r="F57" i="4"/>
  <c r="E57" i="4"/>
  <c r="D57" i="4"/>
  <c r="O56" i="4"/>
  <c r="N56" i="4"/>
  <c r="M56" i="4"/>
  <c r="L56" i="4"/>
  <c r="K56" i="4"/>
  <c r="J56" i="4"/>
  <c r="I56" i="4"/>
  <c r="H56" i="4"/>
  <c r="G56" i="4"/>
  <c r="F56" i="4"/>
  <c r="E56" i="4"/>
  <c r="D56" i="4"/>
  <c r="O55" i="4"/>
  <c r="N55" i="4"/>
  <c r="M55" i="4"/>
  <c r="L55" i="4"/>
  <c r="K55" i="4"/>
  <c r="J55" i="4"/>
  <c r="I55" i="4"/>
  <c r="H55" i="4"/>
  <c r="H62" i="4" s="1"/>
  <c r="G55" i="4"/>
  <c r="F55" i="4"/>
  <c r="E55" i="4"/>
  <c r="D55" i="4"/>
  <c r="O54" i="4"/>
  <c r="O62" i="4" s="1"/>
  <c r="N54" i="4"/>
  <c r="N62" i="4"/>
  <c r="M54" i="4"/>
  <c r="M62" i="4" s="1"/>
  <c r="L54" i="4"/>
  <c r="L62" i="4"/>
  <c r="K54" i="4"/>
  <c r="K62" i="4" s="1"/>
  <c r="J54" i="4"/>
  <c r="J62" i="4"/>
  <c r="I54" i="4"/>
  <c r="H54" i="4"/>
  <c r="G54" i="4"/>
  <c r="G62" i="4" s="1"/>
  <c r="F54" i="4"/>
  <c r="F62" i="4"/>
  <c r="E54" i="4"/>
  <c r="E62" i="4" s="1"/>
  <c r="D54" i="4"/>
  <c r="D62" i="4"/>
  <c r="O43" i="4"/>
  <c r="N43" i="4"/>
  <c r="M43" i="4"/>
  <c r="L43" i="4"/>
  <c r="K43" i="4"/>
  <c r="J43" i="4"/>
  <c r="I43" i="4"/>
  <c r="H43" i="4"/>
  <c r="G43" i="4"/>
  <c r="F43" i="4"/>
  <c r="E43" i="4"/>
  <c r="D43" i="4"/>
  <c r="O42" i="4"/>
  <c r="N42" i="4"/>
  <c r="M42" i="4"/>
  <c r="L42" i="4"/>
  <c r="K42" i="4"/>
  <c r="J42" i="4"/>
  <c r="I42" i="4"/>
  <c r="H42" i="4"/>
  <c r="G42" i="4"/>
  <c r="F42" i="4"/>
  <c r="E42" i="4"/>
  <c r="D42" i="4"/>
  <c r="O41" i="4"/>
  <c r="N41" i="4"/>
  <c r="M41" i="4"/>
  <c r="L41" i="4"/>
  <c r="K41" i="4"/>
  <c r="J41" i="4"/>
  <c r="I41" i="4"/>
  <c r="H41" i="4"/>
  <c r="G41" i="4"/>
  <c r="F41" i="4"/>
  <c r="E41" i="4"/>
  <c r="D41" i="4"/>
  <c r="O40" i="4"/>
  <c r="N40" i="4"/>
  <c r="M40" i="4"/>
  <c r="L40" i="4"/>
  <c r="K40" i="4"/>
  <c r="J40" i="4"/>
  <c r="I40" i="4"/>
  <c r="H40" i="4"/>
  <c r="G40" i="4"/>
  <c r="F40" i="4"/>
  <c r="E40" i="4"/>
  <c r="D40" i="4"/>
  <c r="O39" i="4"/>
  <c r="N39" i="4"/>
  <c r="M39" i="4"/>
  <c r="L39" i="4"/>
  <c r="K39" i="4"/>
  <c r="J39" i="4"/>
  <c r="I39" i="4"/>
  <c r="H39" i="4"/>
  <c r="G39" i="4"/>
  <c r="F39" i="4"/>
  <c r="E39" i="4"/>
  <c r="D39" i="4"/>
  <c r="O38" i="4"/>
  <c r="N38" i="4"/>
  <c r="M38" i="4"/>
  <c r="L38" i="4"/>
  <c r="K38" i="4"/>
  <c r="J38" i="4"/>
  <c r="I38" i="4"/>
  <c r="H38" i="4"/>
  <c r="G38" i="4"/>
  <c r="F38" i="4"/>
  <c r="E38" i="4"/>
  <c r="D38" i="4"/>
  <c r="O37" i="4"/>
  <c r="N37" i="4"/>
  <c r="M37" i="4"/>
  <c r="L37" i="4"/>
  <c r="K37" i="4"/>
  <c r="J37" i="4"/>
  <c r="I37" i="4"/>
  <c r="H37" i="4"/>
  <c r="G37" i="4"/>
  <c r="F37" i="4"/>
  <c r="E37" i="4"/>
  <c r="D37" i="4"/>
  <c r="O36" i="4"/>
  <c r="O44" i="4" s="1"/>
  <c r="N36" i="4"/>
  <c r="N44" i="4"/>
  <c r="M36" i="4"/>
  <c r="M44" i="4" s="1"/>
  <c r="L36" i="4"/>
  <c r="L44" i="4"/>
  <c r="K36" i="4"/>
  <c r="K44" i="4" s="1"/>
  <c r="J36" i="4"/>
  <c r="J44" i="4"/>
  <c r="I36" i="4"/>
  <c r="I44" i="4" s="1"/>
  <c r="H36" i="4"/>
  <c r="H44" i="4"/>
  <c r="G36" i="4"/>
  <c r="G44" i="4" s="1"/>
  <c r="F36" i="4"/>
  <c r="F44" i="4"/>
  <c r="E36" i="4"/>
  <c r="D36" i="4"/>
  <c r="D44" i="4" s="1"/>
  <c r="O88" i="4"/>
  <c r="N88" i="4"/>
  <c r="M88" i="4"/>
  <c r="L88" i="4"/>
  <c r="K88" i="4"/>
  <c r="J88" i="4"/>
  <c r="I88" i="4"/>
  <c r="H88" i="4"/>
  <c r="G88" i="4"/>
  <c r="F88" i="4"/>
  <c r="E88" i="4"/>
  <c r="D88" i="4"/>
  <c r="O87" i="4"/>
  <c r="N87" i="4"/>
  <c r="M87" i="4"/>
  <c r="L87" i="4"/>
  <c r="K87" i="4"/>
  <c r="J87" i="4"/>
  <c r="I87" i="4"/>
  <c r="H87" i="4"/>
  <c r="G87" i="4"/>
  <c r="F87" i="4"/>
  <c r="E87" i="4"/>
  <c r="D87" i="4"/>
  <c r="O86" i="4"/>
  <c r="N86" i="4"/>
  <c r="M86" i="4"/>
  <c r="L86" i="4"/>
  <c r="K86" i="4"/>
  <c r="J86" i="4"/>
  <c r="I86" i="4"/>
  <c r="H86" i="4"/>
  <c r="G86" i="4"/>
  <c r="F86" i="4"/>
  <c r="E86" i="4"/>
  <c r="D86" i="4"/>
  <c r="O85" i="4"/>
  <c r="N85" i="4"/>
  <c r="M85" i="4"/>
  <c r="L85" i="4"/>
  <c r="K85" i="4"/>
  <c r="J85" i="4"/>
  <c r="I85" i="4"/>
  <c r="H85" i="4"/>
  <c r="G85" i="4"/>
  <c r="F85" i="4"/>
  <c r="E85" i="4"/>
  <c r="D85" i="4"/>
  <c r="O84" i="4"/>
  <c r="N84" i="4"/>
  <c r="M84" i="4"/>
  <c r="L84" i="4"/>
  <c r="K84" i="4"/>
  <c r="J84" i="4"/>
  <c r="I84" i="4"/>
  <c r="H84" i="4"/>
  <c r="G84" i="4"/>
  <c r="F84" i="4"/>
  <c r="E84" i="4"/>
  <c r="D84" i="4"/>
  <c r="O83" i="4"/>
  <c r="N83" i="4"/>
  <c r="M83" i="4"/>
  <c r="L83" i="4"/>
  <c r="K83" i="4"/>
  <c r="J83" i="4"/>
  <c r="I83" i="4"/>
  <c r="H83" i="4"/>
  <c r="G83" i="4"/>
  <c r="F83" i="4"/>
  <c r="E83" i="4"/>
  <c r="D83" i="4"/>
  <c r="O82" i="4"/>
  <c r="N82" i="4"/>
  <c r="M82" i="4"/>
  <c r="L82" i="4"/>
  <c r="K82" i="4"/>
  <c r="J82" i="4"/>
  <c r="I82" i="4"/>
  <c r="H82" i="4"/>
  <c r="G82" i="4"/>
  <c r="F82" i="4"/>
  <c r="E82" i="4"/>
  <c r="D82" i="4"/>
  <c r="O81" i="4"/>
  <c r="O89" i="4"/>
  <c r="N81" i="4"/>
  <c r="N89" i="4" s="1"/>
  <c r="M81" i="4"/>
  <c r="M89" i="4"/>
  <c r="L81" i="4"/>
  <c r="L89" i="4" s="1"/>
  <c r="K81" i="4"/>
  <c r="K89" i="4"/>
  <c r="J81" i="4"/>
  <c r="J89" i="4" s="1"/>
  <c r="I81" i="4"/>
  <c r="I89" i="4"/>
  <c r="H81" i="4"/>
  <c r="H89" i="4" s="1"/>
  <c r="G81" i="4"/>
  <c r="G89" i="4"/>
  <c r="F81" i="4"/>
  <c r="F89" i="4" s="1"/>
  <c r="E81" i="4"/>
  <c r="E89" i="4"/>
  <c r="D81" i="4"/>
  <c r="D89" i="4" s="1"/>
  <c r="O70" i="4"/>
  <c r="N70" i="4"/>
  <c r="M70" i="4"/>
  <c r="L70" i="4"/>
  <c r="K70" i="4"/>
  <c r="J70" i="4"/>
  <c r="I70" i="4"/>
  <c r="H70" i="4"/>
  <c r="G70" i="4"/>
  <c r="F70" i="4"/>
  <c r="E70" i="4"/>
  <c r="D70" i="4"/>
  <c r="O69" i="4"/>
  <c r="N69" i="4"/>
  <c r="M69" i="4"/>
  <c r="L69" i="4"/>
  <c r="K69" i="4"/>
  <c r="J69" i="4"/>
  <c r="I69" i="4"/>
  <c r="H69" i="4"/>
  <c r="G69" i="4"/>
  <c r="F69" i="4"/>
  <c r="E69" i="4"/>
  <c r="D69" i="4"/>
  <c r="O68" i="4"/>
  <c r="N68" i="4"/>
  <c r="M68" i="4"/>
  <c r="L68" i="4"/>
  <c r="K68" i="4"/>
  <c r="J68" i="4"/>
  <c r="I68" i="4"/>
  <c r="H68" i="4"/>
  <c r="G68" i="4"/>
  <c r="F68" i="4"/>
  <c r="E68" i="4"/>
  <c r="D68" i="4"/>
  <c r="O67" i="4"/>
  <c r="N67" i="4"/>
  <c r="M67" i="4"/>
  <c r="L67" i="4"/>
  <c r="K67" i="4"/>
  <c r="J67" i="4"/>
  <c r="I67" i="4"/>
  <c r="H67" i="4"/>
  <c r="G67" i="4"/>
  <c r="F67" i="4"/>
  <c r="E67" i="4"/>
  <c r="D67" i="4"/>
  <c r="O66" i="4"/>
  <c r="N66" i="4"/>
  <c r="M66" i="4"/>
  <c r="L66" i="4"/>
  <c r="K66" i="4"/>
  <c r="J66" i="4"/>
  <c r="I66" i="4"/>
  <c r="H66" i="4"/>
  <c r="G66" i="4"/>
  <c r="F66" i="4"/>
  <c r="E66" i="4"/>
  <c r="D66" i="4"/>
  <c r="O65" i="4"/>
  <c r="N65" i="4"/>
  <c r="M65" i="4"/>
  <c r="L65" i="4"/>
  <c r="K65" i="4"/>
  <c r="J65" i="4"/>
  <c r="I65" i="4"/>
  <c r="H65" i="4"/>
  <c r="G65" i="4"/>
  <c r="F65" i="4"/>
  <c r="E65" i="4"/>
  <c r="D65" i="4"/>
  <c r="O64" i="4"/>
  <c r="N64" i="4"/>
  <c r="M64" i="4"/>
  <c r="L64" i="4"/>
  <c r="K64" i="4"/>
  <c r="J64" i="4"/>
  <c r="I64" i="4"/>
  <c r="H64" i="4"/>
  <c r="G64" i="4"/>
  <c r="F64" i="4"/>
  <c r="E64" i="4"/>
  <c r="D64" i="4"/>
  <c r="O63" i="4"/>
  <c r="O71" i="4"/>
  <c r="N63" i="4"/>
  <c r="N71" i="4" s="1"/>
  <c r="M63" i="4"/>
  <c r="M71" i="4"/>
  <c r="L63" i="4"/>
  <c r="L71" i="4" s="1"/>
  <c r="K63" i="4"/>
  <c r="K71" i="4"/>
  <c r="J63" i="4"/>
  <c r="J71" i="4" s="1"/>
  <c r="I63" i="4"/>
  <c r="I71" i="4"/>
  <c r="H63" i="4"/>
  <c r="H71" i="4" s="1"/>
  <c r="G63" i="4"/>
  <c r="G71" i="4"/>
  <c r="F63" i="4"/>
  <c r="F71" i="4" s="1"/>
  <c r="E63" i="4"/>
  <c r="E71" i="4"/>
  <c r="D63" i="4"/>
  <c r="D71" i="4" s="1"/>
  <c r="O52" i="4"/>
  <c r="N52" i="4"/>
  <c r="M52" i="4"/>
  <c r="L52" i="4"/>
  <c r="K52" i="4"/>
  <c r="J52" i="4"/>
  <c r="I52" i="4"/>
  <c r="H52" i="4"/>
  <c r="G52" i="4"/>
  <c r="F52" i="4"/>
  <c r="E52" i="4"/>
  <c r="D52" i="4"/>
  <c r="O51" i="4"/>
  <c r="N51" i="4"/>
  <c r="M51" i="4"/>
  <c r="L51" i="4"/>
  <c r="K51" i="4"/>
  <c r="J51" i="4"/>
  <c r="I51" i="4"/>
  <c r="H51" i="4"/>
  <c r="G51" i="4"/>
  <c r="F51" i="4"/>
  <c r="E51" i="4"/>
  <c r="D51" i="4"/>
  <c r="O50" i="4"/>
  <c r="N50" i="4"/>
  <c r="M50" i="4"/>
  <c r="L50" i="4"/>
  <c r="K50" i="4"/>
  <c r="J50" i="4"/>
  <c r="I50" i="4"/>
  <c r="H50" i="4"/>
  <c r="G50" i="4"/>
  <c r="F50" i="4"/>
  <c r="E50" i="4"/>
  <c r="D50" i="4"/>
  <c r="O49" i="4"/>
  <c r="N49" i="4"/>
  <c r="M49" i="4"/>
  <c r="L49" i="4"/>
  <c r="K49" i="4"/>
  <c r="J49" i="4"/>
  <c r="I49" i="4"/>
  <c r="H49" i="4"/>
  <c r="G49" i="4"/>
  <c r="F49" i="4"/>
  <c r="E49" i="4"/>
  <c r="D49" i="4"/>
  <c r="O48" i="4"/>
  <c r="N48" i="4"/>
  <c r="M48" i="4"/>
  <c r="L48" i="4"/>
  <c r="K48" i="4"/>
  <c r="J48" i="4"/>
  <c r="I48" i="4"/>
  <c r="H48" i="4"/>
  <c r="G48" i="4"/>
  <c r="F48" i="4"/>
  <c r="E48" i="4"/>
  <c r="D48" i="4"/>
  <c r="O47" i="4"/>
  <c r="N47" i="4"/>
  <c r="M47" i="4"/>
  <c r="L47" i="4"/>
  <c r="K47" i="4"/>
  <c r="J47" i="4"/>
  <c r="I47" i="4"/>
  <c r="H47" i="4"/>
  <c r="G47" i="4"/>
  <c r="F47" i="4"/>
  <c r="E47" i="4"/>
  <c r="D47" i="4"/>
  <c r="O46" i="4"/>
  <c r="N46" i="4"/>
  <c r="M46" i="4"/>
  <c r="L46" i="4"/>
  <c r="K46" i="4"/>
  <c r="J46" i="4"/>
  <c r="I46" i="4"/>
  <c r="H46" i="4"/>
  <c r="G46" i="4"/>
  <c r="F46" i="4"/>
  <c r="E46" i="4"/>
  <c r="D46" i="4"/>
  <c r="O45" i="4"/>
  <c r="O53" i="4"/>
  <c r="N45" i="4"/>
  <c r="N53" i="4" s="1"/>
  <c r="M45" i="4"/>
  <c r="M53" i="4"/>
  <c r="L45" i="4"/>
  <c r="L53" i="4" s="1"/>
  <c r="K45" i="4"/>
  <c r="K53" i="4"/>
  <c r="J45" i="4"/>
  <c r="J53" i="4" s="1"/>
  <c r="I45" i="4"/>
  <c r="I53" i="4"/>
  <c r="H45" i="4"/>
  <c r="H53" i="4" s="1"/>
  <c r="G45" i="4"/>
  <c r="G53" i="4"/>
  <c r="F45" i="4"/>
  <c r="E45" i="4"/>
  <c r="E53" i="4"/>
  <c r="D45" i="4"/>
  <c r="D53" i="4" s="1"/>
  <c r="D28" i="4"/>
  <c r="E28" i="4"/>
  <c r="F28" i="4"/>
  <c r="G28" i="4"/>
  <c r="H28" i="4"/>
  <c r="I28" i="4"/>
  <c r="J28" i="4"/>
  <c r="K28" i="4"/>
  <c r="L28" i="4"/>
  <c r="M28" i="4"/>
  <c r="N28" i="4"/>
  <c r="O28" i="4"/>
  <c r="D29" i="4"/>
  <c r="E29" i="4"/>
  <c r="F29" i="4"/>
  <c r="G29" i="4"/>
  <c r="H29" i="4"/>
  <c r="I29" i="4"/>
  <c r="J29" i="4"/>
  <c r="K29" i="4"/>
  <c r="L29" i="4"/>
  <c r="M29" i="4"/>
  <c r="N29" i="4"/>
  <c r="O29" i="4"/>
  <c r="D30" i="4"/>
  <c r="E30" i="4"/>
  <c r="F30" i="4"/>
  <c r="G30" i="4"/>
  <c r="H30" i="4"/>
  <c r="I30" i="4"/>
  <c r="J30" i="4"/>
  <c r="K30" i="4"/>
  <c r="L30" i="4"/>
  <c r="M30" i="4"/>
  <c r="N30" i="4"/>
  <c r="O30" i="4"/>
  <c r="D31" i="4"/>
  <c r="E31" i="4"/>
  <c r="F31" i="4"/>
  <c r="G31" i="4"/>
  <c r="H31" i="4"/>
  <c r="I31" i="4"/>
  <c r="J31" i="4"/>
  <c r="K31" i="4"/>
  <c r="L31" i="4"/>
  <c r="M31" i="4"/>
  <c r="N31" i="4"/>
  <c r="O31" i="4"/>
  <c r="D32" i="4"/>
  <c r="E32" i="4"/>
  <c r="E35" i="4" s="1"/>
  <c r="F32" i="4"/>
  <c r="G32" i="4"/>
  <c r="H32" i="4"/>
  <c r="I32" i="4"/>
  <c r="J32" i="4"/>
  <c r="K32" i="4"/>
  <c r="L32" i="4"/>
  <c r="M32" i="4"/>
  <c r="N32" i="4"/>
  <c r="O32" i="4"/>
  <c r="D33" i="4"/>
  <c r="E33" i="4"/>
  <c r="F33" i="4"/>
  <c r="G33" i="4"/>
  <c r="H33" i="4"/>
  <c r="I33" i="4"/>
  <c r="J33" i="4"/>
  <c r="K33" i="4"/>
  <c r="L33" i="4"/>
  <c r="M33" i="4"/>
  <c r="N33" i="4"/>
  <c r="O33" i="4"/>
  <c r="D34" i="4"/>
  <c r="E34" i="4"/>
  <c r="F34" i="4"/>
  <c r="G34" i="4"/>
  <c r="H34" i="4"/>
  <c r="I34" i="4"/>
  <c r="J34" i="4"/>
  <c r="K34" i="4"/>
  <c r="L34" i="4"/>
  <c r="M34" i="4"/>
  <c r="N34" i="4"/>
  <c r="O34" i="4"/>
  <c r="E27" i="4"/>
  <c r="F27" i="4"/>
  <c r="G27" i="4"/>
  <c r="G35" i="4" s="1"/>
  <c r="H27" i="4"/>
  <c r="I27" i="4"/>
  <c r="J27" i="4"/>
  <c r="K27" i="4"/>
  <c r="L27" i="4"/>
  <c r="M27" i="4"/>
  <c r="N27" i="4"/>
  <c r="N35" i="4" s="1"/>
  <c r="O27" i="4"/>
  <c r="D27" i="4"/>
  <c r="D19" i="4"/>
  <c r="E19" i="4"/>
  <c r="F19" i="4"/>
  <c r="G19" i="4"/>
  <c r="H19" i="4"/>
  <c r="I19" i="4"/>
  <c r="J19" i="4"/>
  <c r="K19" i="4"/>
  <c r="L19" i="4"/>
  <c r="M19" i="4"/>
  <c r="N19" i="4"/>
  <c r="O19" i="4"/>
  <c r="D20" i="4"/>
  <c r="E20" i="4"/>
  <c r="F20" i="4"/>
  <c r="G20" i="4"/>
  <c r="H20" i="4"/>
  <c r="I20" i="4"/>
  <c r="J20" i="4"/>
  <c r="K20" i="4"/>
  <c r="L20" i="4"/>
  <c r="M20" i="4"/>
  <c r="N20" i="4"/>
  <c r="O20" i="4"/>
  <c r="D21" i="4"/>
  <c r="E21" i="4"/>
  <c r="F21" i="4"/>
  <c r="G21" i="4"/>
  <c r="H21" i="4"/>
  <c r="I21" i="4"/>
  <c r="J21" i="4"/>
  <c r="K21" i="4"/>
  <c r="L21" i="4"/>
  <c r="M21" i="4"/>
  <c r="N21" i="4"/>
  <c r="O21" i="4"/>
  <c r="D22" i="4"/>
  <c r="E22" i="4"/>
  <c r="F22" i="4"/>
  <c r="G22" i="4"/>
  <c r="H22" i="4"/>
  <c r="I22" i="4"/>
  <c r="J22" i="4"/>
  <c r="K22" i="4"/>
  <c r="L22" i="4"/>
  <c r="M22" i="4"/>
  <c r="N22" i="4"/>
  <c r="O22" i="4"/>
  <c r="D23" i="4"/>
  <c r="E23" i="4"/>
  <c r="F23" i="4"/>
  <c r="G23" i="4"/>
  <c r="H23" i="4"/>
  <c r="I23" i="4"/>
  <c r="I26" i="4" s="1"/>
  <c r="J23" i="4"/>
  <c r="K23" i="4"/>
  <c r="L23" i="4"/>
  <c r="M23" i="4"/>
  <c r="N23" i="4"/>
  <c r="O23" i="4"/>
  <c r="D24" i="4"/>
  <c r="E24" i="4"/>
  <c r="F24" i="4"/>
  <c r="G24" i="4"/>
  <c r="H24" i="4"/>
  <c r="I24" i="4"/>
  <c r="J24" i="4"/>
  <c r="K24" i="4"/>
  <c r="L24" i="4"/>
  <c r="M24" i="4"/>
  <c r="N24" i="4"/>
  <c r="O24" i="4"/>
  <c r="D25" i="4"/>
  <c r="E25" i="4"/>
  <c r="F25" i="4"/>
  <c r="G25" i="4"/>
  <c r="H25" i="4"/>
  <c r="I25" i="4"/>
  <c r="J25" i="4"/>
  <c r="K25" i="4"/>
  <c r="L25" i="4"/>
  <c r="M25" i="4"/>
  <c r="N25" i="4"/>
  <c r="O25" i="4"/>
  <c r="E18" i="4"/>
  <c r="F18" i="4"/>
  <c r="G18" i="4"/>
  <c r="H18" i="4"/>
  <c r="H26" i="4" s="1"/>
  <c r="I18" i="4"/>
  <c r="J18" i="4"/>
  <c r="K18" i="4"/>
  <c r="K26" i="4" s="1"/>
  <c r="L18" i="4"/>
  <c r="L26" i="4" s="1"/>
  <c r="M18" i="4"/>
  <c r="N18" i="4"/>
  <c r="O18" i="4"/>
  <c r="D18" i="4"/>
  <c r="M80" i="4"/>
  <c r="I62" i="4"/>
  <c r="E44" i="4"/>
  <c r="F53" i="4"/>
  <c r="O35" i="4"/>
  <c r="O26" i="4"/>
  <c r="K35" i="4"/>
  <c r="N26" i="4"/>
  <c r="J26" i="4"/>
  <c r="J35" i="4"/>
  <c r="F35" i="4"/>
  <c r="H35" i="4"/>
  <c r="E26" i="4"/>
  <c r="G26" i="4"/>
  <c r="D35" i="4"/>
  <c r="M26" i="4"/>
  <c r="M35" i="4"/>
  <c r="I35" i="4"/>
  <c r="L35" i="4"/>
  <c r="D26" i="4"/>
  <c r="D12" i="1"/>
  <c r="D16" i="1"/>
  <c r="D20" i="1"/>
  <c r="D24" i="1"/>
  <c r="D28" i="1"/>
  <c r="D32" i="1"/>
  <c r="D36" i="1"/>
  <c r="D40" i="1"/>
  <c r="D44" i="1"/>
  <c r="D48" i="1"/>
  <c r="D52" i="1"/>
  <c r="E12" i="1"/>
  <c r="E16" i="1"/>
  <c r="E20" i="1"/>
  <c r="E24" i="1"/>
  <c r="E28" i="1"/>
  <c r="E32" i="1"/>
  <c r="E36" i="1"/>
  <c r="E40" i="1"/>
  <c r="E44" i="1"/>
  <c r="E48" i="1"/>
  <c r="E52" i="1"/>
  <c r="F12" i="1"/>
  <c r="F16" i="1"/>
  <c r="F20" i="1"/>
  <c r="F24" i="1"/>
  <c r="F28" i="1"/>
  <c r="F32" i="1"/>
  <c r="F36" i="1"/>
  <c r="F40" i="1"/>
  <c r="F44" i="1"/>
  <c r="F48" i="1"/>
  <c r="F52" i="1"/>
  <c r="G12" i="1"/>
  <c r="G16" i="1"/>
  <c r="G20" i="1"/>
  <c r="G24" i="1"/>
  <c r="G28" i="1"/>
  <c r="G32" i="1"/>
  <c r="G36" i="1"/>
  <c r="G40" i="1"/>
  <c r="G44" i="1"/>
  <c r="G48" i="1"/>
  <c r="G61" i="1" s="1"/>
  <c r="G52" i="1"/>
  <c r="H12" i="1"/>
  <c r="H16" i="1"/>
  <c r="H20" i="1"/>
  <c r="H24" i="1"/>
  <c r="H28" i="1"/>
  <c r="H32" i="1"/>
  <c r="H36" i="1"/>
  <c r="H40" i="1"/>
  <c r="H44" i="1"/>
  <c r="H48" i="1"/>
  <c r="H52" i="1"/>
  <c r="I12" i="1"/>
  <c r="I16" i="1"/>
  <c r="I20" i="1"/>
  <c r="I24" i="1"/>
  <c r="I28" i="1"/>
  <c r="I32" i="1"/>
  <c r="I36" i="1"/>
  <c r="I40" i="1"/>
  <c r="I44" i="1"/>
  <c r="I48" i="1"/>
  <c r="I52" i="1"/>
  <c r="J12" i="1"/>
  <c r="J16" i="1"/>
  <c r="J20" i="1"/>
  <c r="J24" i="1"/>
  <c r="J28" i="1"/>
  <c r="J32" i="1"/>
  <c r="J36" i="1"/>
  <c r="J40" i="1"/>
  <c r="J44" i="1"/>
  <c r="J48" i="1"/>
  <c r="J52" i="1"/>
  <c r="K12" i="1"/>
  <c r="K16" i="1"/>
  <c r="K20" i="1"/>
  <c r="K24" i="1"/>
  <c r="K28" i="1"/>
  <c r="K32" i="1"/>
  <c r="K36" i="1"/>
  <c r="K40" i="1"/>
  <c r="K44" i="1"/>
  <c r="K48" i="1"/>
  <c r="K61" i="1" s="1"/>
  <c r="K52" i="1"/>
  <c r="L12" i="1"/>
  <c r="L16" i="1"/>
  <c r="L20" i="1"/>
  <c r="L24" i="1"/>
  <c r="L28" i="1"/>
  <c r="L32" i="1"/>
  <c r="L36" i="1"/>
  <c r="L40" i="1"/>
  <c r="L44" i="1"/>
  <c r="L48" i="1"/>
  <c r="L52" i="1"/>
  <c r="M12" i="1"/>
  <c r="M16" i="1"/>
  <c r="M20" i="1"/>
  <c r="M24" i="1"/>
  <c r="O56" i="1" s="1"/>
  <c r="M28" i="1"/>
  <c r="M32" i="1"/>
  <c r="M36" i="1"/>
  <c r="M40" i="1"/>
  <c r="M44" i="1"/>
  <c r="M48" i="1"/>
  <c r="M52" i="1"/>
  <c r="N12" i="1"/>
  <c r="D57" i="1" s="1"/>
  <c r="N16" i="1"/>
  <c r="N20" i="1"/>
  <c r="N28" i="1"/>
  <c r="N32" i="1"/>
  <c r="N36" i="1"/>
  <c r="N40" i="1"/>
  <c r="N44" i="1"/>
  <c r="N48" i="1"/>
  <c r="L61" i="1" s="1"/>
  <c r="N52" i="1"/>
  <c r="O12" i="1"/>
  <c r="O16" i="1"/>
  <c r="O20" i="1"/>
  <c r="O24" i="1"/>
  <c r="O28" i="1"/>
  <c r="O32" i="1"/>
  <c r="O36" i="1"/>
  <c r="O40" i="1"/>
  <c r="O44" i="1"/>
  <c r="O48" i="1"/>
  <c r="O61" i="1" s="1"/>
  <c r="O52" i="1"/>
  <c r="N61" i="1"/>
  <c r="M61" i="1"/>
  <c r="J61" i="1"/>
  <c r="I61" i="1"/>
  <c r="H61" i="1"/>
  <c r="F61" i="1"/>
  <c r="E61" i="1"/>
  <c r="O60" i="1"/>
  <c r="N57" i="1"/>
  <c r="N65" i="1" s="1"/>
  <c r="O57" i="1"/>
  <c r="I57" i="1"/>
  <c r="M57" i="1"/>
  <c r="M65" i="1" s="1"/>
  <c r="H57" i="1"/>
  <c r="L57" i="1"/>
  <c r="K54" i="1"/>
  <c r="L54" i="1"/>
  <c r="D55" i="1"/>
  <c r="H55" i="1"/>
  <c r="D56" i="1"/>
  <c r="H56" i="1"/>
  <c r="L56" i="1"/>
  <c r="D58" i="1"/>
  <c r="H58" i="1"/>
  <c r="L58" i="1"/>
  <c r="D59" i="1"/>
  <c r="H59" i="1"/>
  <c r="L59" i="1"/>
  <c r="D60" i="1"/>
  <c r="H60" i="1"/>
  <c r="L60" i="1"/>
  <c r="D61" i="1"/>
  <c r="E54" i="1"/>
  <c r="I54" i="1"/>
  <c r="M54" i="1"/>
  <c r="E55" i="1"/>
  <c r="I55" i="1"/>
  <c r="M55" i="1"/>
  <c r="E56" i="1"/>
  <c r="I56" i="1"/>
  <c r="M56" i="1"/>
  <c r="E57" i="1"/>
  <c r="E65" i="1" s="1"/>
  <c r="E58" i="1"/>
  <c r="I58" i="1"/>
  <c r="M58" i="1"/>
  <c r="E59" i="1"/>
  <c r="I59" i="1"/>
  <c r="M59" i="1"/>
  <c r="E60" i="1"/>
  <c r="E64" i="1" s="1"/>
  <c r="I60" i="1"/>
  <c r="M60" i="1"/>
  <c r="F54" i="1"/>
  <c r="J54" i="1"/>
  <c r="N54" i="1"/>
  <c r="F55" i="1"/>
  <c r="J55" i="1"/>
  <c r="N55" i="1"/>
  <c r="F56" i="1"/>
  <c r="J56" i="1"/>
  <c r="N56" i="1"/>
  <c r="F58" i="1"/>
  <c r="F62" i="1" s="1"/>
  <c r="J58" i="1"/>
  <c r="N58" i="1"/>
  <c r="F59" i="1"/>
  <c r="F63" i="1" s="1"/>
  <c r="J59" i="1"/>
  <c r="N59" i="1"/>
  <c r="F60" i="1"/>
  <c r="J60" i="1"/>
  <c r="J64" i="1" s="1"/>
  <c r="N60" i="1"/>
  <c r="G54" i="1"/>
  <c r="G55" i="1"/>
  <c r="K55" i="1"/>
  <c r="O55" i="1"/>
  <c r="G56" i="1"/>
  <c r="K56" i="1"/>
  <c r="G58" i="1"/>
  <c r="K58" i="1"/>
  <c r="K62" i="1" s="1"/>
  <c r="O58" i="1"/>
  <c r="G59" i="1"/>
  <c r="K59" i="1"/>
  <c r="O59" i="1"/>
  <c r="G60" i="1"/>
  <c r="K60" i="1"/>
  <c r="I63" i="1"/>
  <c r="E62" i="1"/>
  <c r="L64" i="1"/>
  <c r="H63" i="1"/>
  <c r="I64" i="1"/>
  <c r="E63" i="1"/>
  <c r="H64" i="1"/>
  <c r="D63" i="1"/>
  <c r="N62" i="1"/>
  <c r="M63" i="1"/>
  <c r="I62" i="1"/>
  <c r="D64" i="1"/>
  <c r="L62" i="1"/>
  <c r="D9" i="5"/>
  <c r="E9" i="5"/>
  <c r="F9" i="5"/>
  <c r="G9" i="5"/>
  <c r="H9" i="5"/>
  <c r="I9" i="5"/>
  <c r="J9" i="5"/>
  <c r="K9" i="5"/>
  <c r="L9" i="5"/>
  <c r="M9" i="5"/>
  <c r="N9" i="5"/>
  <c r="O9" i="5"/>
  <c r="E10" i="5"/>
  <c r="E12" i="5" s="1"/>
  <c r="D10" i="5"/>
  <c r="F10" i="5"/>
  <c r="G10" i="5"/>
  <c r="H10" i="5"/>
  <c r="I10" i="5"/>
  <c r="J10" i="5"/>
  <c r="K10" i="5"/>
  <c r="L10" i="5"/>
  <c r="M10" i="5"/>
  <c r="N10" i="5"/>
  <c r="O10" i="5"/>
  <c r="D11" i="5"/>
  <c r="E11" i="5"/>
  <c r="F11" i="5"/>
  <c r="G11" i="5"/>
  <c r="H11" i="5"/>
  <c r="I11" i="5"/>
  <c r="J11" i="5"/>
  <c r="K11" i="5"/>
  <c r="L11" i="5"/>
  <c r="M11" i="5"/>
  <c r="N11" i="5"/>
  <c r="O11" i="5"/>
  <c r="D12" i="5"/>
  <c r="G12" i="5"/>
  <c r="H12" i="5"/>
  <c r="I12" i="5"/>
  <c r="K12" i="5"/>
  <c r="L12" i="5"/>
  <c r="M12" i="5"/>
  <c r="O12" i="5"/>
  <c r="D13" i="5"/>
  <c r="E13" i="5"/>
  <c r="F13" i="5"/>
  <c r="F16" i="5" s="1"/>
  <c r="G13" i="5"/>
  <c r="H13" i="5"/>
  <c r="H16" i="5" s="1"/>
  <c r="I13" i="5"/>
  <c r="J13" i="5"/>
  <c r="J16" i="5" s="1"/>
  <c r="K13" i="5"/>
  <c r="L13" i="5"/>
  <c r="L16" i="5" s="1"/>
  <c r="M13" i="5"/>
  <c r="N13" i="5"/>
  <c r="N16" i="5" s="1"/>
  <c r="O13" i="5"/>
  <c r="E14" i="5"/>
  <c r="E16" i="5" s="1"/>
  <c r="D14" i="5"/>
  <c r="F14" i="5"/>
  <c r="G14" i="5"/>
  <c r="H14" i="5"/>
  <c r="I14" i="5"/>
  <c r="J14" i="5"/>
  <c r="K14" i="5"/>
  <c r="L14" i="5"/>
  <c r="M14" i="5"/>
  <c r="N14" i="5"/>
  <c r="O14" i="5"/>
  <c r="D15" i="5"/>
  <c r="E15" i="5"/>
  <c r="F15" i="5"/>
  <c r="G15" i="5"/>
  <c r="H15" i="5"/>
  <c r="I15" i="5"/>
  <c r="J15" i="5"/>
  <c r="K15" i="5"/>
  <c r="L15" i="5"/>
  <c r="M15" i="5"/>
  <c r="N15" i="5"/>
  <c r="O15" i="5"/>
  <c r="D16" i="5"/>
  <c r="I16" i="5"/>
  <c r="M16" i="5"/>
  <c r="D17" i="5"/>
  <c r="E17" i="5"/>
  <c r="F17" i="5"/>
  <c r="G17" i="5"/>
  <c r="G20" i="5" s="1"/>
  <c r="H17" i="5"/>
  <c r="I17" i="5"/>
  <c r="J17" i="5"/>
  <c r="K17" i="5"/>
  <c r="K20" i="5" s="1"/>
  <c r="L17" i="5"/>
  <c r="M17" i="5"/>
  <c r="N17" i="5"/>
  <c r="O17" i="5"/>
  <c r="O20" i="5" s="1"/>
  <c r="E18" i="5"/>
  <c r="E20" i="5" s="1"/>
  <c r="D18" i="5"/>
  <c r="F18" i="5"/>
  <c r="G18" i="5"/>
  <c r="H18" i="5"/>
  <c r="I18" i="5"/>
  <c r="J18" i="5"/>
  <c r="K18" i="5"/>
  <c r="L18" i="5"/>
  <c r="M18" i="5"/>
  <c r="N18" i="5"/>
  <c r="O18" i="5"/>
  <c r="D19" i="5"/>
  <c r="E19" i="5"/>
  <c r="F19" i="5"/>
  <c r="G19" i="5"/>
  <c r="H19" i="5"/>
  <c r="I19" i="5"/>
  <c r="J19" i="5"/>
  <c r="K19" i="5"/>
  <c r="L19" i="5"/>
  <c r="M19" i="5"/>
  <c r="N19" i="5"/>
  <c r="O19" i="5"/>
  <c r="D20" i="5"/>
  <c r="F20" i="5"/>
  <c r="I20" i="5"/>
  <c r="J20" i="5"/>
  <c r="M20" i="5"/>
  <c r="N20" i="5"/>
  <c r="D21" i="5"/>
  <c r="E21" i="5"/>
  <c r="F21" i="5"/>
  <c r="F24" i="5" s="1"/>
  <c r="G21" i="5"/>
  <c r="H21" i="5"/>
  <c r="I21" i="5"/>
  <c r="I24" i="5" s="1"/>
  <c r="J21" i="5"/>
  <c r="K21" i="5"/>
  <c r="L21" i="5"/>
  <c r="M21" i="5"/>
  <c r="M24" i="5" s="1"/>
  <c r="N21" i="5"/>
  <c r="O21" i="5"/>
  <c r="E22" i="5"/>
  <c r="E24" i="5" s="1"/>
  <c r="D22" i="5"/>
  <c r="F22" i="5"/>
  <c r="G22" i="5"/>
  <c r="H22" i="5"/>
  <c r="I22" i="5"/>
  <c r="J22" i="5"/>
  <c r="K22" i="5"/>
  <c r="L22" i="5"/>
  <c r="M22" i="5"/>
  <c r="N22" i="5"/>
  <c r="O22" i="5"/>
  <c r="D23" i="5"/>
  <c r="E23" i="5"/>
  <c r="F23" i="5"/>
  <c r="G23" i="5"/>
  <c r="H23" i="5"/>
  <c r="I23" i="5"/>
  <c r="J23" i="5"/>
  <c r="K23" i="5"/>
  <c r="L23" i="5"/>
  <c r="M23" i="5"/>
  <c r="N23" i="5"/>
  <c r="O23" i="5"/>
  <c r="D24" i="5"/>
  <c r="G24" i="5"/>
  <c r="K24" i="5"/>
  <c r="N24" i="5"/>
  <c r="O24" i="5"/>
  <c r="D25" i="5"/>
  <c r="E25" i="5"/>
  <c r="F25" i="5"/>
  <c r="G25" i="5"/>
  <c r="H25" i="5"/>
  <c r="I25" i="5"/>
  <c r="J25" i="5"/>
  <c r="K25" i="5"/>
  <c r="L25" i="5"/>
  <c r="M25" i="5"/>
  <c r="N25" i="5"/>
  <c r="O25" i="5"/>
  <c r="E26" i="5"/>
  <c r="E28" i="5" s="1"/>
  <c r="D26" i="5"/>
  <c r="F26" i="5"/>
  <c r="G26" i="5"/>
  <c r="H26" i="5"/>
  <c r="I26" i="5"/>
  <c r="J26" i="5"/>
  <c r="K26" i="5"/>
  <c r="L26" i="5"/>
  <c r="M26" i="5"/>
  <c r="N26" i="5"/>
  <c r="O26" i="5"/>
  <c r="D27" i="5"/>
  <c r="E27" i="5"/>
  <c r="F27" i="5"/>
  <c r="G27" i="5"/>
  <c r="H27" i="5"/>
  <c r="I27" i="5"/>
  <c r="J27" i="5"/>
  <c r="K27" i="5"/>
  <c r="L27" i="5"/>
  <c r="M27" i="5"/>
  <c r="N27" i="5"/>
  <c r="O27" i="5"/>
  <c r="D28" i="5"/>
  <c r="G28" i="5"/>
  <c r="H28" i="5"/>
  <c r="I28" i="5"/>
  <c r="K28" i="5"/>
  <c r="L28" i="5"/>
  <c r="M28" i="5"/>
  <c r="O28" i="5"/>
  <c r="D29" i="5"/>
  <c r="E29" i="5"/>
  <c r="F29" i="5"/>
  <c r="F32" i="5" s="1"/>
  <c r="G29" i="5"/>
  <c r="H29" i="5"/>
  <c r="I29" i="5"/>
  <c r="J29" i="5"/>
  <c r="J32" i="5" s="1"/>
  <c r="K29" i="5"/>
  <c r="L29" i="5"/>
  <c r="L32" i="5" s="1"/>
  <c r="M29" i="5"/>
  <c r="N29" i="5"/>
  <c r="N32" i="5" s="1"/>
  <c r="O29" i="5"/>
  <c r="E30" i="5"/>
  <c r="E32" i="5" s="1"/>
  <c r="D30" i="5"/>
  <c r="F30" i="5"/>
  <c r="G30" i="5"/>
  <c r="H30" i="5"/>
  <c r="I30" i="5"/>
  <c r="J30" i="5"/>
  <c r="K30" i="5"/>
  <c r="L30" i="5"/>
  <c r="M30" i="5"/>
  <c r="N30" i="5"/>
  <c r="O30" i="5"/>
  <c r="D31" i="5"/>
  <c r="E31" i="5"/>
  <c r="F31" i="5"/>
  <c r="G31" i="5"/>
  <c r="H31" i="5"/>
  <c r="I31" i="5"/>
  <c r="J31" i="5"/>
  <c r="K31" i="5"/>
  <c r="L31" i="5"/>
  <c r="M31" i="5"/>
  <c r="N31" i="5"/>
  <c r="O31" i="5"/>
  <c r="D32" i="5"/>
  <c r="H32" i="5"/>
  <c r="I32" i="5"/>
  <c r="M32" i="5"/>
  <c r="D33" i="5"/>
  <c r="E33" i="5"/>
  <c r="F33" i="5"/>
  <c r="G33" i="5"/>
  <c r="G36" i="5" s="1"/>
  <c r="H33" i="5"/>
  <c r="I33" i="5"/>
  <c r="J33" i="5"/>
  <c r="K33" i="5"/>
  <c r="K36" i="5" s="1"/>
  <c r="L33" i="5"/>
  <c r="M33" i="5"/>
  <c r="N33" i="5"/>
  <c r="O33" i="5"/>
  <c r="O36" i="5" s="1"/>
  <c r="E34" i="5"/>
  <c r="E36" i="5" s="1"/>
  <c r="D34" i="5"/>
  <c r="F34" i="5"/>
  <c r="G34" i="5"/>
  <c r="H34" i="5"/>
  <c r="I34" i="5"/>
  <c r="J34" i="5"/>
  <c r="K34" i="5"/>
  <c r="L34" i="5"/>
  <c r="M34" i="5"/>
  <c r="N34" i="5"/>
  <c r="O34" i="5"/>
  <c r="D35" i="5"/>
  <c r="E35" i="5"/>
  <c r="F35" i="5"/>
  <c r="G35" i="5"/>
  <c r="H35" i="5"/>
  <c r="I35" i="5"/>
  <c r="J35" i="5"/>
  <c r="K35" i="5"/>
  <c r="L35" i="5"/>
  <c r="M35" i="5"/>
  <c r="N35" i="5"/>
  <c r="O35" i="5"/>
  <c r="D36" i="5"/>
  <c r="F36" i="5"/>
  <c r="I36" i="5"/>
  <c r="J36" i="5"/>
  <c r="M36" i="5"/>
  <c r="N36" i="5"/>
  <c r="D37" i="5"/>
  <c r="E37" i="5"/>
  <c r="F37" i="5"/>
  <c r="F40" i="5" s="1"/>
  <c r="G37" i="5"/>
  <c r="H37" i="5"/>
  <c r="H40" i="5" s="1"/>
  <c r="I37" i="5"/>
  <c r="J37" i="5"/>
  <c r="J40" i="5" s="1"/>
  <c r="K37" i="5"/>
  <c r="L37" i="5"/>
  <c r="L40" i="5" s="1"/>
  <c r="M37" i="5"/>
  <c r="N37" i="5"/>
  <c r="O37" i="5"/>
  <c r="E38" i="5"/>
  <c r="E40" i="5" s="1"/>
  <c r="D38" i="5"/>
  <c r="F38" i="5"/>
  <c r="G38" i="5"/>
  <c r="H38" i="5"/>
  <c r="I38" i="5"/>
  <c r="J38" i="5"/>
  <c r="K38" i="5"/>
  <c r="L38" i="5"/>
  <c r="M38" i="5"/>
  <c r="N38" i="5"/>
  <c r="O38" i="5"/>
  <c r="D39" i="5"/>
  <c r="E39" i="5"/>
  <c r="F39" i="5"/>
  <c r="G39" i="5"/>
  <c r="H39" i="5"/>
  <c r="I39" i="5"/>
  <c r="J39" i="5"/>
  <c r="K39" i="5"/>
  <c r="L39" i="5"/>
  <c r="M39" i="5"/>
  <c r="N39" i="5"/>
  <c r="O39" i="5"/>
  <c r="D40" i="5"/>
  <c r="G40" i="5"/>
  <c r="I40" i="5"/>
  <c r="K40" i="5"/>
  <c r="M40" i="5"/>
  <c r="N40" i="5"/>
  <c r="O40" i="5"/>
  <c r="D41" i="5"/>
  <c r="E41" i="5"/>
  <c r="F41" i="5"/>
  <c r="G41" i="5"/>
  <c r="H41" i="5"/>
  <c r="I41" i="5"/>
  <c r="J41" i="5"/>
  <c r="K41" i="5"/>
  <c r="L41" i="5"/>
  <c r="M41" i="5"/>
  <c r="N41" i="5"/>
  <c r="O41" i="5"/>
  <c r="E42" i="5"/>
  <c r="E44" i="5" s="1"/>
  <c r="D42" i="5"/>
  <c r="F42" i="5"/>
  <c r="G42" i="5"/>
  <c r="H42" i="5"/>
  <c r="I42" i="5"/>
  <c r="J42" i="5"/>
  <c r="K42" i="5"/>
  <c r="L42" i="5"/>
  <c r="M42" i="5"/>
  <c r="N42" i="5"/>
  <c r="O42" i="5"/>
  <c r="D43" i="5"/>
  <c r="E43" i="5"/>
  <c r="F43" i="5"/>
  <c r="G43" i="5"/>
  <c r="H43" i="5"/>
  <c r="I43" i="5"/>
  <c r="J43" i="5"/>
  <c r="K43" i="5"/>
  <c r="L43" i="5"/>
  <c r="M43" i="5"/>
  <c r="N43" i="5"/>
  <c r="O43" i="5"/>
  <c r="D44" i="5"/>
  <c r="G44" i="5"/>
  <c r="H44" i="5"/>
  <c r="I44" i="5"/>
  <c r="K44" i="5"/>
  <c r="L44" i="5"/>
  <c r="M44" i="5"/>
  <c r="O44" i="5"/>
  <c r="E45" i="5"/>
  <c r="D45" i="5"/>
  <c r="D48" i="5" s="1"/>
  <c r="F45" i="5"/>
  <c r="G45" i="5"/>
  <c r="H45" i="5"/>
  <c r="I45" i="5"/>
  <c r="J45" i="5"/>
  <c r="K45" i="5"/>
  <c r="L45" i="5"/>
  <c r="M45" i="5"/>
  <c r="N45" i="5"/>
  <c r="O45" i="5"/>
  <c r="D46" i="5"/>
  <c r="E46" i="5"/>
  <c r="F46" i="5"/>
  <c r="G46" i="5"/>
  <c r="H46" i="5"/>
  <c r="I46" i="5"/>
  <c r="J46" i="5"/>
  <c r="K46" i="5"/>
  <c r="L46" i="5"/>
  <c r="M46" i="5"/>
  <c r="N46" i="5"/>
  <c r="O46" i="5"/>
  <c r="D47" i="5"/>
  <c r="E47" i="5"/>
  <c r="F47" i="5"/>
  <c r="G47" i="5"/>
  <c r="H47" i="5"/>
  <c r="I47" i="5"/>
  <c r="J47" i="5"/>
  <c r="K47" i="5"/>
  <c r="L47" i="5"/>
  <c r="M47" i="5"/>
  <c r="N47" i="5"/>
  <c r="O47" i="5"/>
  <c r="E48" i="5"/>
  <c r="F48" i="5"/>
  <c r="G48" i="5"/>
  <c r="H48" i="5"/>
  <c r="I48" i="5"/>
  <c r="J48" i="5"/>
  <c r="K48" i="5"/>
  <c r="L48" i="5"/>
  <c r="M48" i="5"/>
  <c r="N48" i="5"/>
  <c r="O48" i="5"/>
  <c r="E49" i="5"/>
  <c r="D49" i="5"/>
  <c r="D52" i="5" s="1"/>
  <c r="F49" i="5"/>
  <c r="G49" i="5"/>
  <c r="H49" i="5"/>
  <c r="I49" i="5"/>
  <c r="J49" i="5"/>
  <c r="K49" i="5"/>
  <c r="L49" i="5"/>
  <c r="M49" i="5"/>
  <c r="N49" i="5"/>
  <c r="O49" i="5"/>
  <c r="D50" i="5"/>
  <c r="E50" i="5"/>
  <c r="F50" i="5"/>
  <c r="G50" i="5"/>
  <c r="H50" i="5"/>
  <c r="I50" i="5"/>
  <c r="J50" i="5"/>
  <c r="K50" i="5"/>
  <c r="L50" i="5"/>
  <c r="M50" i="5"/>
  <c r="N50" i="5"/>
  <c r="O50" i="5"/>
  <c r="D51" i="5"/>
  <c r="E51" i="5"/>
  <c r="F51" i="5"/>
  <c r="G51" i="5"/>
  <c r="H51" i="5"/>
  <c r="I51" i="5"/>
  <c r="J51" i="5"/>
  <c r="K51" i="5"/>
  <c r="L51" i="5"/>
  <c r="M51" i="5"/>
  <c r="N51" i="5"/>
  <c r="O51" i="5"/>
  <c r="E52" i="5"/>
  <c r="F52" i="5"/>
  <c r="G52" i="5"/>
  <c r="H52" i="5"/>
  <c r="I52" i="5"/>
  <c r="J52" i="5"/>
  <c r="K52" i="5"/>
  <c r="L52" i="5"/>
  <c r="M52" i="5"/>
  <c r="N52" i="5"/>
  <c r="O52" i="5"/>
  <c r="N19" i="2"/>
  <c r="M19" i="2"/>
  <c r="L19" i="2"/>
  <c r="K19" i="2"/>
  <c r="J19" i="2"/>
  <c r="I19" i="2"/>
  <c r="H19" i="2"/>
  <c r="G19" i="2"/>
  <c r="F19" i="2"/>
  <c r="E19" i="2"/>
  <c r="D19" i="2"/>
  <c r="C19" i="2"/>
  <c r="C13" i="6"/>
  <c r="D13" i="6"/>
  <c r="E13" i="6"/>
  <c r="F13" i="6"/>
  <c r="G13" i="6"/>
  <c r="H13" i="6"/>
  <c r="I13" i="6"/>
  <c r="J13" i="6"/>
  <c r="K13" i="6"/>
  <c r="K19" i="6" s="1"/>
  <c r="L13" i="6"/>
  <c r="M13" i="6"/>
  <c r="N13" i="6"/>
  <c r="C14" i="6"/>
  <c r="D14" i="6"/>
  <c r="E14" i="6"/>
  <c r="F14" i="6"/>
  <c r="G14" i="6"/>
  <c r="H14" i="6"/>
  <c r="I14" i="6"/>
  <c r="J14" i="6"/>
  <c r="K14" i="6"/>
  <c r="L14" i="6"/>
  <c r="M14" i="6"/>
  <c r="N14" i="6"/>
  <c r="D10" i="6"/>
  <c r="E10" i="6"/>
  <c r="F10" i="6"/>
  <c r="G10" i="6"/>
  <c r="H10" i="6"/>
  <c r="H19" i="6" s="1"/>
  <c r="I10" i="6"/>
  <c r="J10" i="6"/>
  <c r="K10" i="6"/>
  <c r="L10" i="6"/>
  <c r="M10" i="6"/>
  <c r="N10" i="6"/>
  <c r="D11" i="6"/>
  <c r="E11" i="6"/>
  <c r="E19" i="6" s="1"/>
  <c r="F11" i="6"/>
  <c r="G11" i="6"/>
  <c r="H11" i="6"/>
  <c r="I11" i="6"/>
  <c r="I19" i="6" s="1"/>
  <c r="J11" i="6"/>
  <c r="K11" i="6"/>
  <c r="L11" i="6"/>
  <c r="M11" i="6"/>
  <c r="M19" i="6" s="1"/>
  <c r="N11" i="6"/>
  <c r="D12" i="6"/>
  <c r="E12" i="6"/>
  <c r="F12" i="6"/>
  <c r="G12" i="6"/>
  <c r="H12" i="6"/>
  <c r="I12" i="6"/>
  <c r="J12" i="6"/>
  <c r="K12" i="6"/>
  <c r="L12" i="6"/>
  <c r="M12" i="6"/>
  <c r="N12" i="6"/>
  <c r="D15" i="6"/>
  <c r="E15" i="6"/>
  <c r="F15" i="6"/>
  <c r="G15" i="6"/>
  <c r="H15" i="6"/>
  <c r="I15" i="6"/>
  <c r="J15" i="6"/>
  <c r="K15" i="6"/>
  <c r="L15" i="6"/>
  <c r="M15" i="6"/>
  <c r="N15" i="6"/>
  <c r="D16" i="6"/>
  <c r="E16" i="6"/>
  <c r="F16" i="6"/>
  <c r="G16" i="6"/>
  <c r="H16" i="6"/>
  <c r="I16" i="6"/>
  <c r="J16" i="6"/>
  <c r="K16" i="6"/>
  <c r="L16" i="6"/>
  <c r="M16" i="6"/>
  <c r="N16" i="6"/>
  <c r="D17" i="6"/>
  <c r="E17" i="6"/>
  <c r="F17" i="6"/>
  <c r="G17" i="6"/>
  <c r="H17" i="6"/>
  <c r="I17" i="6"/>
  <c r="J17" i="6"/>
  <c r="K17" i="6"/>
  <c r="L17" i="6"/>
  <c r="M17" i="6"/>
  <c r="N17" i="6"/>
  <c r="D18" i="6"/>
  <c r="E18" i="6"/>
  <c r="F18" i="6"/>
  <c r="G18" i="6"/>
  <c r="H18" i="6"/>
  <c r="I18" i="6"/>
  <c r="J18" i="6"/>
  <c r="K18" i="6"/>
  <c r="L18" i="6"/>
  <c r="M18" i="6"/>
  <c r="N18" i="6"/>
  <c r="C11" i="6"/>
  <c r="C12" i="6"/>
  <c r="C15" i="6"/>
  <c r="C16" i="6"/>
  <c r="C17" i="6"/>
  <c r="C18" i="6"/>
  <c r="C10" i="6"/>
  <c r="C9" i="6"/>
  <c r="N9" i="6"/>
  <c r="D9" i="6"/>
  <c r="E9" i="6"/>
  <c r="F9" i="6"/>
  <c r="G9" i="6"/>
  <c r="H9" i="6"/>
  <c r="I9" i="6"/>
  <c r="J9" i="6"/>
  <c r="J19" i="6" s="1"/>
  <c r="K9" i="6"/>
  <c r="L9" i="6"/>
  <c r="L19" i="6" s="1"/>
  <c r="M9" i="6"/>
  <c r="F19" i="6"/>
  <c r="C19" i="6"/>
  <c r="G19" i="6"/>
  <c r="O64" i="1" l="1"/>
  <c r="G62" i="1"/>
  <c r="I65" i="1"/>
  <c r="K57" i="1"/>
  <c r="F57" i="1"/>
  <c r="F65" i="1" s="1"/>
  <c r="J24" i="5"/>
  <c r="G57" i="1"/>
  <c r="J57" i="1"/>
  <c r="J65" i="1" s="1"/>
  <c r="O54" i="1"/>
  <c r="O62" i="1" s="1"/>
  <c r="L24" i="5"/>
  <c r="H24" i="5"/>
  <c r="J62" i="1"/>
  <c r="H65" i="1"/>
  <c r="K64" i="1"/>
  <c r="K63" i="1"/>
  <c r="N64" i="1"/>
  <c r="J63" i="1"/>
  <c r="M64" i="1"/>
  <c r="D65" i="1"/>
  <c r="O63" i="1"/>
  <c r="G64" i="1"/>
  <c r="N63" i="1"/>
  <c r="M62" i="1"/>
  <c r="O65" i="1"/>
  <c r="M58" i="5"/>
  <c r="F58" i="5"/>
  <c r="N58" i="5"/>
  <c r="K59" i="5"/>
  <c r="H60" i="5"/>
  <c r="E61" i="5"/>
  <c r="I58" i="5"/>
  <c r="F59" i="5"/>
  <c r="N59" i="5"/>
  <c r="K60" i="5"/>
  <c r="G61" i="5"/>
  <c r="L61" i="5"/>
  <c r="D60" i="5"/>
  <c r="D61" i="5"/>
  <c r="J58" i="5"/>
  <c r="G59" i="5"/>
  <c r="O59" i="5"/>
  <c r="L60" i="5"/>
  <c r="H61" i="5"/>
  <c r="M61" i="5"/>
  <c r="K61" i="5"/>
  <c r="D59" i="5"/>
  <c r="N19" i="6"/>
  <c r="O61" i="5"/>
  <c r="I61" i="5"/>
  <c r="O60" i="5"/>
  <c r="G60" i="5"/>
  <c r="J59" i="5"/>
  <c r="E58" i="5"/>
  <c r="L58" i="5"/>
  <c r="H58" i="5"/>
  <c r="O32" i="5"/>
  <c r="K32" i="5"/>
  <c r="G32" i="5"/>
  <c r="O16" i="5"/>
  <c r="K16" i="5"/>
  <c r="G16" i="5"/>
  <c r="O58" i="5"/>
  <c r="K58" i="5"/>
  <c r="G58" i="5"/>
  <c r="N44" i="5"/>
  <c r="J44" i="5"/>
  <c r="F44" i="5"/>
  <c r="N28" i="5"/>
  <c r="J28" i="5"/>
  <c r="F28" i="5"/>
  <c r="N12" i="5"/>
  <c r="J12" i="5"/>
  <c r="J57" i="5" s="1"/>
  <c r="F12" i="5"/>
  <c r="N55" i="5" s="1"/>
  <c r="N63" i="5" s="1"/>
  <c r="L36" i="5"/>
  <c r="H36" i="5"/>
  <c r="L20" i="5"/>
  <c r="D54" i="5" s="1"/>
  <c r="H20" i="5"/>
  <c r="N57" i="5" s="1"/>
  <c r="D19" i="6"/>
  <c r="E59" i="5"/>
  <c r="M59" i="5"/>
  <c r="J60" i="5"/>
  <c r="H59" i="5"/>
  <c r="L59" i="5"/>
  <c r="E60" i="5"/>
  <c r="I60" i="5"/>
  <c r="M60" i="5"/>
  <c r="F61" i="5"/>
  <c r="J61" i="5"/>
  <c r="N61" i="5"/>
  <c r="D58" i="5"/>
  <c r="I59" i="5"/>
  <c r="F60" i="5"/>
  <c r="N60" i="5"/>
  <c r="F55" i="5"/>
  <c r="F63" i="5" s="1"/>
  <c r="K65" i="1"/>
  <c r="G65" i="1"/>
  <c r="I100" i="4"/>
  <c r="H108" i="4"/>
  <c r="G63" i="1"/>
  <c r="K108" i="4"/>
  <c r="F64" i="1"/>
  <c r="L65" i="1"/>
  <c r="I108" i="4"/>
  <c r="D54" i="1"/>
  <c r="D62" i="1" s="1"/>
  <c r="F26" i="4"/>
  <c r="L55" i="1"/>
  <c r="L63" i="1" s="1"/>
  <c r="H54" i="1"/>
  <c r="H62" i="1" s="1"/>
  <c r="N65" i="5" l="1"/>
  <c r="D62" i="5"/>
  <c r="J65" i="5"/>
  <c r="F100" i="4"/>
  <c r="E106" i="4"/>
  <c r="J100" i="4"/>
  <c r="H105" i="4"/>
  <c r="N100" i="4"/>
  <c r="J107" i="4"/>
  <c r="D106" i="4"/>
  <c r="N103" i="4"/>
  <c r="K107" i="4"/>
  <c r="L104" i="4"/>
  <c r="M101" i="4"/>
  <c r="L107" i="4"/>
  <c r="M104" i="4"/>
  <c r="N101" i="4"/>
  <c r="G107" i="4"/>
  <c r="H104" i="4"/>
  <c r="I101" i="4"/>
  <c r="K106" i="4"/>
  <c r="L103" i="4"/>
  <c r="D102" i="4"/>
  <c r="H106" i="4"/>
  <c r="I103" i="4"/>
  <c r="D103" i="4"/>
  <c r="L105" i="4"/>
  <c r="M102" i="4"/>
  <c r="L106" i="4"/>
  <c r="E100" i="4"/>
  <c r="O105" i="4"/>
  <c r="F103" i="4"/>
  <c r="G105" i="4"/>
  <c r="I102" i="4"/>
  <c r="I107" i="4"/>
  <c r="K104" i="4"/>
  <c r="M103" i="4"/>
  <c r="G100" i="4"/>
  <c r="N106" i="4"/>
  <c r="O103" i="4"/>
  <c r="E101" i="4"/>
  <c r="O106" i="4"/>
  <c r="E104" i="4"/>
  <c r="D104" i="4"/>
  <c r="J106" i="4"/>
  <c r="K103" i="4"/>
  <c r="D105" i="4"/>
  <c r="N105" i="4"/>
  <c r="O102" i="4"/>
  <c r="J108" i="4"/>
  <c r="K105" i="4"/>
  <c r="L102" i="4"/>
  <c r="N107" i="4"/>
  <c r="O104" i="4"/>
  <c r="E102" i="4"/>
  <c r="N108" i="4"/>
  <c r="L100" i="4"/>
  <c r="E103" i="4"/>
  <c r="K100" i="4"/>
  <c r="H102" i="4"/>
  <c r="O100" i="4"/>
  <c r="J104" i="4"/>
  <c r="L101" i="4"/>
  <c r="D107" i="4"/>
  <c r="D100" i="4"/>
  <c r="F106" i="4"/>
  <c r="G103" i="4"/>
  <c r="D101" i="4"/>
  <c r="G106" i="4"/>
  <c r="H103" i="4"/>
  <c r="M105" i="4"/>
  <c r="N102" i="4"/>
  <c r="E108" i="4"/>
  <c r="F105" i="4"/>
  <c r="G102" i="4"/>
  <c r="M107" i="4"/>
  <c r="N104" i="4"/>
  <c r="O101" i="4"/>
  <c r="F107" i="4"/>
  <c r="G104" i="4"/>
  <c r="H101" i="4"/>
  <c r="H100" i="4"/>
  <c r="M100" i="4"/>
  <c r="O108" i="4"/>
  <c r="F101" i="4"/>
  <c r="G108" i="4"/>
  <c r="K101" i="4"/>
  <c r="M106" i="4"/>
  <c r="D108" i="4"/>
  <c r="I105" i="4"/>
  <c r="J102" i="4"/>
  <c r="J105" i="4"/>
  <c r="K102" i="4"/>
  <c r="O107" i="4"/>
  <c r="E105" i="4"/>
  <c r="F102" i="4"/>
  <c r="H107" i="4"/>
  <c r="I104" i="4"/>
  <c r="J101" i="4"/>
  <c r="E107" i="4"/>
  <c r="F104" i="4"/>
  <c r="G101" i="4"/>
  <c r="I106" i="4"/>
  <c r="J103" i="4"/>
  <c r="M108" i="4"/>
  <c r="L108" i="4"/>
  <c r="J55" i="5"/>
  <c r="J63" i="5" s="1"/>
  <c r="F56" i="5"/>
  <c r="F64" i="5" s="1"/>
  <c r="L54" i="5"/>
  <c r="L62" i="5" s="1"/>
  <c r="E56" i="5"/>
  <c r="E64" i="5" s="1"/>
  <c r="G57" i="5"/>
  <c r="G65" i="5" s="1"/>
  <c r="J54" i="5"/>
  <c r="J62" i="5" s="1"/>
  <c r="M55" i="5"/>
  <c r="M63" i="5" s="1"/>
  <c r="H54" i="5"/>
  <c r="H62" i="5" s="1"/>
  <c r="F57" i="5"/>
  <c r="F65" i="5" s="1"/>
  <c r="L55" i="5"/>
  <c r="L63" i="5" s="1"/>
  <c r="J56" i="5"/>
  <c r="J64" i="5" s="1"/>
  <c r="F108" i="4"/>
  <c r="K57" i="5"/>
  <c r="K65" i="5" s="1"/>
  <c r="E55" i="5"/>
  <c r="E63" i="5" s="1"/>
  <c r="O55" i="5"/>
  <c r="O63" i="5" s="1"/>
  <c r="L56" i="5"/>
  <c r="L64" i="5" s="1"/>
  <c r="I57" i="5"/>
  <c r="I65" i="5" s="1"/>
  <c r="E54" i="5"/>
  <c r="E62" i="5" s="1"/>
  <c r="M54" i="5"/>
  <c r="M62" i="5" s="1"/>
  <c r="I55" i="5"/>
  <c r="I63" i="5" s="1"/>
  <c r="G56" i="5"/>
  <c r="G64" i="5" s="1"/>
  <c r="O56" i="5"/>
  <c r="O64" i="5" s="1"/>
  <c r="L57" i="5"/>
  <c r="L65" i="5" s="1"/>
  <c r="K54" i="5"/>
  <c r="K62" i="5" s="1"/>
  <c r="D55" i="5"/>
  <c r="D63" i="5" s="1"/>
  <c r="K55" i="5"/>
  <c r="K63" i="5" s="1"/>
  <c r="H56" i="5"/>
  <c r="H64" i="5" s="1"/>
  <c r="E57" i="5"/>
  <c r="E65" i="5" s="1"/>
  <c r="M57" i="5"/>
  <c r="M65" i="5" s="1"/>
  <c r="I54" i="5"/>
  <c r="I62" i="5" s="1"/>
  <c r="D56" i="5"/>
  <c r="D64" i="5" s="1"/>
  <c r="G54" i="5"/>
  <c r="G62" i="5" s="1"/>
  <c r="O54" i="5"/>
  <c r="O62" i="5" s="1"/>
  <c r="D57" i="5"/>
  <c r="D65" i="5" s="1"/>
  <c r="F54" i="5"/>
  <c r="F62" i="5" s="1"/>
  <c r="M56" i="5"/>
  <c r="M64" i="5" s="1"/>
  <c r="G55" i="5"/>
  <c r="G63" i="5" s="1"/>
  <c r="H55" i="5"/>
  <c r="H63" i="5" s="1"/>
  <c r="N54" i="5"/>
  <c r="N62" i="5" s="1"/>
  <c r="K56" i="5"/>
  <c r="K64" i="5" s="1"/>
  <c r="N56" i="5"/>
  <c r="N64" i="5" s="1"/>
  <c r="I56" i="5"/>
  <c r="I64" i="5" s="1"/>
  <c r="O57" i="5"/>
  <c r="O65" i="5" s="1"/>
  <c r="H57" i="5"/>
  <c r="H65" i="5" s="1"/>
</calcChain>
</file>

<file path=xl/sharedStrings.xml><?xml version="1.0" encoding="utf-8"?>
<sst xmlns="http://schemas.openxmlformats.org/spreadsheetml/2006/main" count="486" uniqueCount="84">
  <si>
    <t>Average of Hourly Ex Ante Load Impacts (MW/hour) from 2 to 6 PM If Simultaneous Events Are Called on Monthly Peak Load Days Under 1-in-2 Weather Year Conditions, Before Adjusting for Avoided Line Losses</t>
  </si>
  <si>
    <t>Greater Bay Area</t>
  </si>
  <si>
    <t>Greater Fresno Area</t>
  </si>
  <si>
    <t>Humboldt</t>
  </si>
  <si>
    <t>Kern</t>
  </si>
  <si>
    <t>Northern Coast</t>
  </si>
  <si>
    <t>Sierra</t>
  </si>
  <si>
    <t>Stockton</t>
  </si>
  <si>
    <t>These totals do not reflect of the derated numbers</t>
  </si>
  <si>
    <t>Total Event Based Resources (All Programs allocated)</t>
  </si>
  <si>
    <t>Explanation and notes for determining the Distribution Loss Factor and for grossing up Demand Response values for RA counting</t>
  </si>
  <si>
    <t>Sources for Distribution loss factors are presented as follows:</t>
  </si>
  <si>
    <t>SDG&amp;E - Phase II GRC filed in 2007, non-confidential workpapers from file titled "Chapter10-WorkpapersCapacityandEnergyLosses.xls"</t>
  </si>
  <si>
    <t>SCE - Phase II GRC filed in A.08-03-002 non-confidential workpapers in file titled "2009 RD Model_EnergyDivision.zip\MCCR.xls"</t>
  </si>
  <si>
    <t>These losses were prepared in accordance with the QC manual, as modified by ALJ ruling on July 27 (linked here:http://docs.cpuc.ca.gov/efile/RULINGS/121143.htm)</t>
  </si>
  <si>
    <t>PG&amp;E - Phase II GRC filed in 2006 in A.06-03-005 table W-2 of Exhibit PG&amp;E-2 Chapter 2</t>
  </si>
  <si>
    <t>For PG&amp;E's marginal Distribution Loss rate, the Secondary Distribution Loss factor applicable to summer peak from line 10, Primary Distribution factor for Summer Peak from line 8, and Transmission Loss applicable to summer peak and taken from line 6 were used for the computation.  PG&amp;E assures Energy Division staff that this value was not updated in any future General Rate Cases.</t>
  </si>
  <si>
    <t>T+D Gross Up factor per D.10-06-036 - see Definitions and Sources tab</t>
  </si>
  <si>
    <t>PTR w/o Enabling Tech</t>
  </si>
  <si>
    <t>SCTD (Small Customer Technology
Development Program)</t>
  </si>
  <si>
    <t>Summer Saver Commercial</t>
  </si>
  <si>
    <t>Summer Saver
Residential</t>
  </si>
  <si>
    <t>Summer Discount Plan
(SDP)
Commercial</t>
  </si>
  <si>
    <t>Base Interruptible Program
(BIP)</t>
  </si>
  <si>
    <t>Summer Discount Plan
(SDP)
Residential</t>
  </si>
  <si>
    <t>Save Power Day
(SPD)</t>
  </si>
  <si>
    <t>*Average Hourly Impacts (MW/hour) from 2pm to 6pm in Jan.-Dec.</t>
  </si>
  <si>
    <t>SCE</t>
  </si>
  <si>
    <t>Expected Capacity at Coincident Peak based on Load Impact Protocols  (MW)</t>
  </si>
  <si>
    <t>Program Name</t>
  </si>
  <si>
    <t>Payment$</t>
  </si>
  <si>
    <t>Local Area</t>
  </si>
  <si>
    <t>LA Basin</t>
  </si>
  <si>
    <t>Big Creek/Ventura</t>
  </si>
  <si>
    <t>Outside LCA</t>
  </si>
  <si>
    <t>Total IOU Service Area</t>
  </si>
  <si>
    <t>Demand Response Contract Day Ahead
(DRC)</t>
  </si>
  <si>
    <t>Demand Response Contract Day Of
(DRC)</t>
  </si>
  <si>
    <t>Agricultural and Pumping Interruptible
(API)</t>
  </si>
  <si>
    <t>Demand Bidding Program
(DBP)</t>
  </si>
  <si>
    <t>Capacity Bidding Program Day Of
(CBP)</t>
  </si>
  <si>
    <t>Capacity Bidding Program  Day Ahead
(CBP)</t>
  </si>
  <si>
    <t>Total, Allocated Event-Based Resources</t>
  </si>
  <si>
    <t>Total Unallocated Event Based Resources</t>
  </si>
  <si>
    <t>Total Event Based Resources</t>
  </si>
  <si>
    <t>Payment$ - if payment for this program is from bundled customers only, enter 0, if all distribution customers, enter 1</t>
  </si>
  <si>
    <t>BIP</t>
  </si>
  <si>
    <t>CBP - Day of</t>
  </si>
  <si>
    <t>CBP- Day ahead</t>
  </si>
  <si>
    <t>Application to make the program year round pending before the Commission</t>
  </si>
  <si>
    <t>Totals</t>
  </si>
  <si>
    <t>Total</t>
  </si>
  <si>
    <t>Total Allocated Event Based Resources</t>
  </si>
  <si>
    <t xml:space="preserve">Average Hourly Impacts (MW/hour) from 1pm to 6pm in May-Oct. and from 4pm to 9pm in Nov.-Apr. </t>
  </si>
  <si>
    <t>1 *</t>
  </si>
  <si>
    <t xml:space="preserve"> * CPP Implementation costs recovered from all customers, and annual over- or under-collections are recovered from only bundled customers.</t>
  </si>
  <si>
    <t>1*</t>
  </si>
  <si>
    <t xml:space="preserve"> * PTR Implementation costs recovered from all customers, bill credits paid to customers are recovered only by bundled customers</t>
  </si>
  <si>
    <t>1</t>
  </si>
  <si>
    <t>Smart AC Res</t>
  </si>
  <si>
    <t>Smart AC non-Res</t>
  </si>
  <si>
    <t>AMP Day Ahead</t>
  </si>
  <si>
    <t>AMP Day Of</t>
  </si>
  <si>
    <t>DBP Day Ahead</t>
  </si>
  <si>
    <t>CBP Day Of</t>
  </si>
  <si>
    <t>CBP Day Ahead</t>
  </si>
  <si>
    <t>Peak Day Pricing (PDP)-Non Residential *</t>
  </si>
  <si>
    <t>Peak Day Pricing (PDP)-Residential *</t>
  </si>
  <si>
    <t>CPP-D</t>
  </si>
  <si>
    <t>CPP-D Medium</t>
  </si>
  <si>
    <t>DBP</t>
  </si>
  <si>
    <t xml:space="preserve">SDG&amp;E DR 2014 Load Impact Estimates </t>
  </si>
  <si>
    <t xml:space="preserve"> **PTR Implementation costs recovered from all customers, bill credits paid to customers are recovered only by bundled customers</t>
  </si>
  <si>
    <t xml:space="preserve">SCE DR 2014 Load Impact Estimates </t>
  </si>
  <si>
    <t>Critical Peak Pricing
(CPP)</t>
  </si>
  <si>
    <t xml:space="preserve">PG&amp;E DR 2014 Load Impact Estimates </t>
  </si>
  <si>
    <t xml:space="preserve">PG&amp;E DR 2014 Load Impact Estimates </t>
    <phoneticPr fontId="37" type="noConversion"/>
  </si>
  <si>
    <t xml:space="preserve">SCE DR 2014 Load Impact Estimates </t>
    <phoneticPr fontId="37" type="noConversion"/>
  </si>
  <si>
    <t>Values used were the following:</t>
  </si>
  <si>
    <t>For SCE and SDG&amp;E, whose secondary loss factors from the GRC were cumulative, Energy Division used the ANNUAL ON PEAK DEMAND Secondary Loss Factor ( Cell G28 from SCE's report and Cell C6 from SDG&amp;E's file) and the ANNUAL ON PEAK DEMAND Transmission Loss Factor (Cell C26 from SCE's File and Cell G6 from SDG&amp;E's file).  The computations were completed as specified in the ruling.</t>
  </si>
  <si>
    <t>Tabs:</t>
  </si>
  <si>
    <t>Each IOU has 2 tabs, one with program totals grossed up for avoided distribution and transmission losses and the other without the gross up applied.  This is for information purposes.  The final calculated Distribution Loss Factor is included in cell C2 of each IOU tab.</t>
  </si>
  <si>
    <t>The tabs are named accordingly.</t>
  </si>
  <si>
    <t>Energy Division staff allocated Demand Response credit to LSEs based on the program totals grossed up for distribution and transmission losses, in keeping with D.10-06-036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</si>
</sst>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_(* #,##0_);_(* \(#,##0\);_(* &quot;-&quot;??_);_(@_)"/>
    <numFmt numFmtId="165" formatCode="0.0"/>
    <numFmt numFmtId="166" formatCode="_(* #,##0.000_);_(* \(#,##0.000\);_(* &quot;-&quot;??_);_(@_)"/>
    <numFmt numFmtId="167" formatCode="0.00;[Red]0.00"/>
    <numFmt numFmtId="168" formatCode="_(* #,##0.0000_);_(* \(#,##0.0000\);_(* &quot;-&quot;??_);_(@_)"/>
    <numFmt numFmtId="169" formatCode="_(* #,##0.00000_);_(* \(#,##0.00000\);_(* &quot;-&quot;??_);_(@_)"/>
  </numFmts>
  <fonts count="39" x14ac:knownFonts="1">
    <font>
      <sz val="11"/>
      <color theme="1"/>
      <name val="Calibri"/>
      <family val="2"/>
      <scheme val="minor"/>
    </font>
    <font>
      <sz val="11"/>
      <color indexed="8"/>
      <name val="Calibri"/>
      <family val="2"/>
    </font>
    <font>
      <sz val="10"/>
      <color indexed="8"/>
      <name val="Times New Roman"/>
      <family val="1"/>
    </font>
    <font>
      <sz val="16"/>
      <color indexed="8"/>
      <name val="Times New Roman"/>
      <family val="1"/>
    </font>
    <font>
      <b/>
      <sz val="12"/>
      <name val="Arial"/>
      <family val="2"/>
    </font>
    <font>
      <b/>
      <sz val="10"/>
      <name val="Arial"/>
      <family val="2"/>
    </font>
    <font>
      <sz val="11"/>
      <color indexed="8"/>
      <name val="Calibri"/>
      <family val="2"/>
    </font>
    <font>
      <b/>
      <sz val="11"/>
      <name val="Calibri"/>
      <family val="2"/>
    </font>
    <font>
      <sz val="11"/>
      <name val="Calibri"/>
      <family val="2"/>
    </font>
    <font>
      <b/>
      <sz val="11"/>
      <color indexed="8"/>
      <name val="Calibri"/>
      <family val="2"/>
    </font>
    <font>
      <sz val="10"/>
      <color indexed="8"/>
      <name val="Calibri"/>
      <family val="2"/>
    </font>
    <font>
      <b/>
      <sz val="10"/>
      <name val="Times New Roman"/>
      <family val="1"/>
    </font>
    <font>
      <sz val="10"/>
      <name val="Times New Roman"/>
      <family val="1"/>
    </font>
    <font>
      <sz val="10"/>
      <name val="Calibri"/>
      <family val="2"/>
    </font>
    <font>
      <sz val="11"/>
      <color indexed="10"/>
      <name val="Calibri"/>
      <family val="2"/>
    </font>
    <font>
      <sz val="11"/>
      <color indexed="8"/>
      <name val="Times New Roman"/>
      <family val="1"/>
    </font>
    <font>
      <b/>
      <sz val="12"/>
      <name val="Times New Roman"/>
      <family val="1"/>
    </font>
    <font>
      <b/>
      <sz val="12"/>
      <name val="Calibri"/>
      <family val="2"/>
    </font>
    <font>
      <u/>
      <sz val="11"/>
      <color indexed="8"/>
      <name val="Calibri"/>
      <family val="2"/>
    </font>
    <font>
      <sz val="10"/>
      <name val="Arial"/>
    </font>
    <font>
      <sz val="10"/>
      <name val="Arial"/>
    </font>
    <font>
      <sz val="10"/>
      <color indexed="10"/>
      <name val="Arial"/>
      <family val="2"/>
    </font>
    <font>
      <b/>
      <sz val="10"/>
      <name val="Calibri"/>
      <family val="2"/>
    </font>
    <font>
      <b/>
      <sz val="10"/>
      <color indexed="8"/>
      <name val="Calibri"/>
      <family val="2"/>
    </font>
    <font>
      <b/>
      <sz val="10"/>
      <color indexed="8"/>
      <name val="Times New Roman"/>
      <family val="1"/>
    </font>
    <font>
      <b/>
      <sz val="16"/>
      <color indexed="8"/>
      <name val="Times New Roman"/>
      <family val="1"/>
    </font>
    <font>
      <sz val="14"/>
      <color indexed="8"/>
      <name val="Times New Roman"/>
      <family val="1"/>
    </font>
    <font>
      <sz val="11"/>
      <color theme="1"/>
      <name val="Calibri"/>
      <family val="2"/>
      <scheme val="minor"/>
    </font>
    <font>
      <b/>
      <sz val="11"/>
      <color theme="1"/>
      <name val="Calibri"/>
      <family val="2"/>
      <scheme val="minor"/>
    </font>
    <font>
      <sz val="11"/>
      <color indexed="8"/>
      <name val="Calibri"/>
      <family val="2"/>
    </font>
    <font>
      <sz val="11"/>
      <name val="Calibri"/>
      <family val="2"/>
      <scheme val="minor"/>
    </font>
    <font>
      <sz val="10"/>
      <name val="Calibri"/>
      <family val="2"/>
      <scheme val="minor"/>
    </font>
    <font>
      <b/>
      <sz val="10"/>
      <name val="Calibri"/>
      <family val="2"/>
      <scheme val="minor"/>
    </font>
    <font>
      <b/>
      <sz val="11"/>
      <color indexed="8"/>
      <name val="Calibri"/>
      <family val="2"/>
    </font>
    <font>
      <sz val="11"/>
      <color indexed="8"/>
      <name val="Calibri"/>
      <family val="2"/>
      <scheme val="minor"/>
    </font>
    <font>
      <b/>
      <sz val="11"/>
      <color indexed="8"/>
      <name val="Calibri"/>
      <family val="2"/>
      <scheme val="minor"/>
    </font>
    <font>
      <b/>
      <sz val="11"/>
      <name val="Calibri"/>
      <family val="2"/>
      <scheme val="minor"/>
    </font>
    <font>
      <sz val="8"/>
      <name val="Verdana"/>
      <family val="2"/>
    </font>
    <font>
      <sz val="10"/>
      <name val="Arial"/>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55"/>
        <bgColor indexed="64"/>
      </patternFill>
    </fill>
    <fill>
      <patternFill patternType="solid">
        <fgColor theme="9" tint="0.59999389629810485"/>
        <bgColor indexed="64"/>
      </patternFill>
    </fill>
    <fill>
      <patternFill patternType="solid">
        <fgColor theme="0"/>
        <bgColor indexed="64"/>
      </patternFill>
    </fill>
    <fill>
      <patternFill patternType="solid">
        <fgColor indexed="48"/>
        <bgColor indexed="64"/>
      </patternFill>
    </fill>
    <fill>
      <patternFill patternType="solid">
        <fgColor rgb="FF3366FF"/>
        <bgColor indexed="64"/>
      </patternFill>
    </fill>
  </fills>
  <borders count="5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right style="thin">
        <color indexed="64"/>
      </right>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style="thick">
        <color indexed="64"/>
      </left>
      <right style="thick">
        <color indexed="64"/>
      </right>
      <top/>
      <bottom/>
      <diagonal/>
    </border>
    <border>
      <left style="thick">
        <color indexed="64"/>
      </left>
      <right style="thick">
        <color indexed="64"/>
      </right>
      <top/>
      <bottom style="thick">
        <color indexed="64"/>
      </bottom>
      <diagonal/>
    </border>
    <border>
      <left/>
      <right/>
      <top style="thick">
        <color indexed="64"/>
      </top>
      <bottom/>
      <diagonal/>
    </border>
    <border>
      <left/>
      <right style="thick">
        <color indexed="64"/>
      </right>
      <top style="thick">
        <color indexed="64"/>
      </top>
      <bottom/>
      <diagonal/>
    </border>
    <border>
      <left style="thick">
        <color indexed="64"/>
      </left>
      <right style="medium">
        <color indexed="64"/>
      </right>
      <top style="thick">
        <color indexed="64"/>
      </top>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7">
    <xf numFmtId="0" fontId="0" fillId="0" borderId="0"/>
    <xf numFmtId="43" fontId="27" fillId="0" borderId="0" applyFont="0" applyFill="0" applyBorder="0" applyAlignment="0" applyProtection="0"/>
    <xf numFmtId="0" fontId="20" fillId="0" borderId="0"/>
    <xf numFmtId="0" fontId="1" fillId="0" borderId="0"/>
    <xf numFmtId="0" fontId="19" fillId="0" borderId="0"/>
    <xf numFmtId="0" fontId="38" fillId="0" borderId="0"/>
    <xf numFmtId="0" fontId="38" fillId="0" borderId="0"/>
  </cellStyleXfs>
  <cellXfs count="371">
    <xf numFmtId="0" fontId="0" fillId="0" borderId="0" xfId="0"/>
    <xf numFmtId="0" fontId="2" fillId="0" borderId="0" xfId="0" applyFont="1" applyFill="1" applyBorder="1"/>
    <xf numFmtId="0" fontId="0" fillId="0" borderId="0" xfId="0" applyAlignment="1">
      <alignment wrapText="1"/>
    </xf>
    <xf numFmtId="0" fontId="5" fillId="2" borderId="1" xfId="0" applyFont="1" applyFill="1" applyBorder="1" applyAlignment="1">
      <alignment horizontal="center" wrapText="1"/>
    </xf>
    <xf numFmtId="0" fontId="5" fillId="2" borderId="2" xfId="0" applyFont="1" applyFill="1" applyBorder="1" applyAlignment="1">
      <alignment horizontal="center" wrapText="1"/>
    </xf>
    <xf numFmtId="17" fontId="5" fillId="2" borderId="3" xfId="0" applyNumberFormat="1" applyFont="1" applyFill="1" applyBorder="1" applyAlignment="1">
      <alignment horizontal="center" wrapText="1"/>
    </xf>
    <xf numFmtId="0" fontId="7" fillId="0" borderId="4" xfId="0" applyFont="1" applyFill="1" applyBorder="1"/>
    <xf numFmtId="0" fontId="0" fillId="0" borderId="0" xfId="0" applyFill="1"/>
    <xf numFmtId="0" fontId="6" fillId="0" borderId="0" xfId="0" applyFont="1"/>
    <xf numFmtId="0" fontId="6" fillId="3" borderId="0" xfId="0" applyFont="1" applyFill="1"/>
    <xf numFmtId="0" fontId="0" fillId="0" borderId="0" xfId="0" applyBorder="1"/>
    <xf numFmtId="49" fontId="11" fillId="0" borderId="0" xfId="0" applyNumberFormat="1" applyFont="1" applyBorder="1" applyAlignment="1">
      <alignment horizontal="center" vertical="center" wrapText="1"/>
    </xf>
    <xf numFmtId="2" fontId="0" fillId="0" borderId="0" xfId="0" applyNumberFormat="1"/>
    <xf numFmtId="0" fontId="10" fillId="0" borderId="0" xfId="0" applyFont="1"/>
    <xf numFmtId="0" fontId="10" fillId="0" borderId="0" xfId="0" applyFont="1" applyBorder="1"/>
    <xf numFmtId="2" fontId="10" fillId="0" borderId="0" xfId="0" applyNumberFormat="1" applyFont="1" applyBorder="1"/>
    <xf numFmtId="2" fontId="10" fillId="0" borderId="0" xfId="0" applyNumberFormat="1" applyFont="1"/>
    <xf numFmtId="0" fontId="8" fillId="0" borderId="0" xfId="0" applyFont="1"/>
    <xf numFmtId="17" fontId="5" fillId="2" borderId="6" xfId="0" applyNumberFormat="1" applyFont="1" applyFill="1" applyBorder="1" applyAlignment="1">
      <alignment horizontal="center" wrapText="1"/>
    </xf>
    <xf numFmtId="0" fontId="13" fillId="0" borderId="0" xfId="0" applyFont="1"/>
    <xf numFmtId="0" fontId="13" fillId="0" borderId="0" xfId="0" applyFont="1" applyFill="1"/>
    <xf numFmtId="0" fontId="12" fillId="0" borderId="0" xfId="0" applyFont="1"/>
    <xf numFmtId="0" fontId="0" fillId="5" borderId="7" xfId="0" applyFill="1" applyBorder="1"/>
    <xf numFmtId="0" fontId="10" fillId="5" borderId="7" xfId="0" applyFont="1" applyFill="1" applyBorder="1"/>
    <xf numFmtId="0" fontId="29" fillId="0" borderId="0" xfId="0" applyFont="1" applyBorder="1" applyAlignment="1">
      <alignment wrapText="1"/>
    </xf>
    <xf numFmtId="0" fontId="29" fillId="0" borderId="0" xfId="0" applyFont="1" applyBorder="1"/>
    <xf numFmtId="0" fontId="29" fillId="0" borderId="9" xfId="0" quotePrefix="1" applyFont="1" applyBorder="1"/>
    <xf numFmtId="0" fontId="7" fillId="5" borderId="10" xfId="0" applyFont="1" applyFill="1" applyBorder="1"/>
    <xf numFmtId="0" fontId="7" fillId="5" borderId="4" xfId="0" applyFont="1" applyFill="1" applyBorder="1"/>
    <xf numFmtId="0" fontId="9" fillId="5" borderId="8" xfId="0" applyFont="1" applyFill="1" applyBorder="1"/>
    <xf numFmtId="0" fontId="9" fillId="5" borderId="5" xfId="0" applyFont="1" applyFill="1" applyBorder="1"/>
    <xf numFmtId="0" fontId="7" fillId="5" borderId="2" xfId="0" applyFont="1" applyFill="1" applyBorder="1"/>
    <xf numFmtId="0" fontId="7" fillId="5" borderId="1" xfId="0" applyFont="1" applyFill="1" applyBorder="1"/>
    <xf numFmtId="0" fontId="10" fillId="0" borderId="0" xfId="0" applyFont="1" applyFill="1" applyBorder="1"/>
    <xf numFmtId="0" fontId="9" fillId="5" borderId="11" xfId="0" applyFont="1" applyFill="1" applyBorder="1" applyAlignment="1">
      <alignment wrapText="1"/>
    </xf>
    <xf numFmtId="0" fontId="0" fillId="0" borderId="0" xfId="0" applyFont="1" applyAlignment="1">
      <alignment wrapText="1"/>
    </xf>
    <xf numFmtId="0" fontId="0" fillId="0" borderId="0" xfId="0" applyFont="1"/>
    <xf numFmtId="0" fontId="15" fillId="0" borderId="0" xfId="0" applyFont="1"/>
    <xf numFmtId="0" fontId="0" fillId="0" borderId="0" xfId="0" applyFont="1" applyFill="1"/>
    <xf numFmtId="43" fontId="0" fillId="0" borderId="0" xfId="0" applyNumberFormat="1" applyFill="1" applyBorder="1"/>
    <xf numFmtId="164" fontId="12" fillId="0" borderId="0" xfId="1" applyNumberFormat="1" applyFont="1" applyFill="1" applyAlignment="1">
      <alignment vertical="center"/>
    </xf>
    <xf numFmtId="164" fontId="12" fillId="0" borderId="0" xfId="1" applyNumberFormat="1" applyFont="1" applyFill="1" applyBorder="1" applyAlignment="1">
      <alignment vertical="center"/>
    </xf>
    <xf numFmtId="0" fontId="0" fillId="0" borderId="0" xfId="0" applyFill="1" applyBorder="1"/>
    <xf numFmtId="43" fontId="0" fillId="0" borderId="0" xfId="0" applyNumberFormat="1" applyFill="1"/>
    <xf numFmtId="0" fontId="18" fillId="0" borderId="0" xfId="0" applyFont="1" applyFill="1" applyBorder="1"/>
    <xf numFmtId="2" fontId="30" fillId="0" borderId="7" xfId="0" applyNumberFormat="1" applyFont="1" applyFill="1" applyBorder="1"/>
    <xf numFmtId="0" fontId="14" fillId="0" borderId="0" xfId="0" applyFont="1" applyFill="1"/>
    <xf numFmtId="43" fontId="14" fillId="0" borderId="0" xfId="0" applyNumberFormat="1" applyFont="1" applyFill="1" applyBorder="1"/>
    <xf numFmtId="2" fontId="0" fillId="0" borderId="0" xfId="0" applyNumberFormat="1" applyFill="1" applyBorder="1"/>
    <xf numFmtId="165" fontId="19" fillId="0" borderId="0" xfId="3" applyNumberFormat="1" applyFont="1" applyFill="1" applyBorder="1" applyAlignment="1">
      <alignment horizontal="center"/>
    </xf>
    <xf numFmtId="0" fontId="14" fillId="0" borderId="0" xfId="0" applyFont="1" applyFill="1" applyBorder="1"/>
    <xf numFmtId="165" fontId="0" fillId="0" borderId="0" xfId="0" applyNumberFormat="1" applyFill="1" applyBorder="1"/>
    <xf numFmtId="165" fontId="21" fillId="0" borderId="0" xfId="2" applyNumberFormat="1" applyFont="1" applyFill="1" applyBorder="1" applyAlignment="1">
      <alignment horizontal="center"/>
    </xf>
    <xf numFmtId="2" fontId="30" fillId="0" borderId="7" xfId="0" applyNumberFormat="1" applyFont="1" applyBorder="1"/>
    <xf numFmtId="0" fontId="30" fillId="0" borderId="0" xfId="0" applyFont="1" applyFill="1"/>
    <xf numFmtId="43" fontId="30" fillId="0" borderId="0" xfId="0" applyNumberFormat="1" applyFont="1" applyFill="1" applyBorder="1"/>
    <xf numFmtId="0" fontId="30" fillId="0" borderId="0" xfId="0" applyFont="1" applyFill="1" applyBorder="1"/>
    <xf numFmtId="0" fontId="30" fillId="0" borderId="0" xfId="0" applyFont="1"/>
    <xf numFmtId="164" fontId="13" fillId="0" borderId="0" xfId="1" applyNumberFormat="1" applyFont="1" applyFill="1"/>
    <xf numFmtId="164" fontId="13" fillId="0" borderId="0" xfId="1" applyNumberFormat="1" applyFont="1" applyFill="1" applyBorder="1"/>
    <xf numFmtId="166" fontId="12" fillId="0" borderId="0" xfId="1" applyNumberFormat="1" applyFont="1" applyFill="1" applyBorder="1" applyAlignment="1">
      <alignment vertical="center"/>
    </xf>
    <xf numFmtId="166" fontId="13" fillId="0" borderId="0" xfId="1" applyNumberFormat="1" applyFont="1" applyFill="1" applyBorder="1"/>
    <xf numFmtId="166" fontId="13" fillId="0" borderId="0" xfId="1" applyNumberFormat="1" applyFont="1" applyFill="1"/>
    <xf numFmtId="2" fontId="13" fillId="0" borderId="0" xfId="1" applyNumberFormat="1" applyFont="1" applyFill="1"/>
    <xf numFmtId="0" fontId="10" fillId="5" borderId="0" xfId="0" applyFont="1" applyFill="1"/>
    <xf numFmtId="0" fontId="22" fillId="3" borderId="0" xfId="0" applyFont="1" applyFill="1" applyBorder="1"/>
    <xf numFmtId="0" fontId="31" fillId="0" borderId="0" xfId="0" applyFont="1" applyFill="1"/>
    <xf numFmtId="49" fontId="32" fillId="5" borderId="14" xfId="0" applyNumberFormat="1" applyFont="1" applyFill="1" applyBorder="1" applyAlignment="1">
      <alignment horizontal="left" wrapText="1"/>
    </xf>
    <xf numFmtId="49" fontId="32" fillId="5" borderId="7" xfId="0" applyNumberFormat="1" applyFont="1" applyFill="1" applyBorder="1" applyAlignment="1">
      <alignment horizontal="left" wrapText="1"/>
    </xf>
    <xf numFmtId="0" fontId="32" fillId="5" borderId="7" xfId="0" applyFont="1" applyFill="1" applyBorder="1" applyAlignment="1">
      <alignment horizontal="left" wrapText="1"/>
    </xf>
    <xf numFmtId="49" fontId="32" fillId="5" borderId="15" xfId="0" applyNumberFormat="1" applyFont="1" applyFill="1" applyBorder="1" applyAlignment="1">
      <alignment horizontal="left" wrapText="1"/>
    </xf>
    <xf numFmtId="0" fontId="0" fillId="5" borderId="0" xfId="0" applyFont="1" applyFill="1"/>
    <xf numFmtId="0" fontId="24" fillId="0" borderId="0" xfId="0" applyFont="1" applyFill="1" applyBorder="1"/>
    <xf numFmtId="15" fontId="28" fillId="0" borderId="0" xfId="0" applyNumberFormat="1" applyFont="1"/>
    <xf numFmtId="0" fontId="28" fillId="0" borderId="0" xfId="0" applyFont="1"/>
    <xf numFmtId="0" fontId="5" fillId="2" borderId="7" xfId="0" applyFont="1" applyFill="1" applyBorder="1" applyAlignment="1">
      <alignment horizontal="center" wrapText="1"/>
    </xf>
    <xf numFmtId="17" fontId="5" fillId="2" borderId="7" xfId="0" applyNumberFormat="1" applyFont="1" applyFill="1" applyBorder="1" applyAlignment="1">
      <alignment horizontal="center" wrapText="1"/>
    </xf>
    <xf numFmtId="0" fontId="9" fillId="5" borderId="7" xfId="0" applyFont="1" applyFill="1" applyBorder="1" applyAlignment="1">
      <alignment wrapText="1"/>
    </xf>
    <xf numFmtId="0" fontId="9" fillId="3" borderId="8" xfId="0" applyFont="1" applyFill="1" applyBorder="1"/>
    <xf numFmtId="0" fontId="0" fillId="0" borderId="0" xfId="0" applyAlignment="1"/>
    <xf numFmtId="0" fontId="28" fillId="0" borderId="0" xfId="0" applyFont="1" applyFill="1"/>
    <xf numFmtId="0" fontId="9" fillId="0" borderId="5" xfId="0" applyFont="1" applyFill="1" applyBorder="1"/>
    <xf numFmtId="0" fontId="33" fillId="0" borderId="9" xfId="0" quotePrefix="1" applyFont="1" applyBorder="1"/>
    <xf numFmtId="0" fontId="23" fillId="0" borderId="0" xfId="0" applyFont="1" applyBorder="1"/>
    <xf numFmtId="0" fontId="11" fillId="0" borderId="0" xfId="0" applyFont="1" applyFill="1" applyBorder="1"/>
    <xf numFmtId="0" fontId="25" fillId="0" borderId="0" xfId="0" applyFont="1" applyFill="1" applyBorder="1" applyAlignment="1">
      <alignment horizontal="center"/>
    </xf>
    <xf numFmtId="0" fontId="28" fillId="0" borderId="0" xfId="0" applyFont="1" applyAlignment="1">
      <alignment wrapText="1"/>
    </xf>
    <xf numFmtId="0" fontId="7" fillId="0" borderId="0" xfId="0" applyFont="1"/>
    <xf numFmtId="0" fontId="22" fillId="0" borderId="0" xfId="0" applyFont="1" applyFill="1"/>
    <xf numFmtId="0" fontId="7" fillId="0" borderId="7" xfId="0" applyFont="1" applyFill="1" applyBorder="1" applyAlignment="1">
      <alignment horizontal="left" wrapText="1"/>
    </xf>
    <xf numFmtId="0" fontId="28" fillId="0" borderId="7" xfId="0" applyFont="1" applyFill="1" applyBorder="1" applyAlignment="1">
      <alignment wrapText="1"/>
    </xf>
    <xf numFmtId="0" fontId="28" fillId="5" borderId="16" xfId="0" applyFont="1" applyFill="1" applyBorder="1"/>
    <xf numFmtId="0" fontId="11" fillId="0" borderId="0" xfId="0" applyFont="1"/>
    <xf numFmtId="0" fontId="23" fillId="5" borderId="7" xfId="0" applyFont="1" applyFill="1" applyBorder="1"/>
    <xf numFmtId="0" fontId="23" fillId="0" borderId="0" xfId="0" applyFont="1" applyFill="1" applyBorder="1"/>
    <xf numFmtId="43" fontId="28" fillId="0" borderId="0" xfId="0" applyNumberFormat="1" applyFont="1"/>
    <xf numFmtId="0" fontId="23" fillId="0" borderId="0" xfId="0" applyFont="1"/>
    <xf numFmtId="0" fontId="24" fillId="0" borderId="0" xfId="0" applyFont="1"/>
    <xf numFmtId="0" fontId="9" fillId="0" borderId="0" xfId="0" applyFont="1"/>
    <xf numFmtId="0" fontId="33" fillId="0" borderId="0" xfId="0" applyFont="1" applyBorder="1" applyAlignment="1">
      <alignment wrapText="1"/>
    </xf>
    <xf numFmtId="0" fontId="33" fillId="0" borderId="0" xfId="0" applyFont="1" applyBorder="1"/>
    <xf numFmtId="0" fontId="28" fillId="5" borderId="7" xfId="0" applyFont="1" applyFill="1" applyBorder="1"/>
    <xf numFmtId="2" fontId="28" fillId="0" borderId="0" xfId="0" applyNumberFormat="1" applyFont="1"/>
    <xf numFmtId="2" fontId="23" fillId="0" borderId="0" xfId="0" applyNumberFormat="1" applyFont="1" applyBorder="1"/>
    <xf numFmtId="2" fontId="23" fillId="0" borderId="0" xfId="0" applyNumberFormat="1" applyFont="1"/>
    <xf numFmtId="0" fontId="28" fillId="0" borderId="0" xfId="0" applyFont="1" applyBorder="1"/>
    <xf numFmtId="2" fontId="34" fillId="3" borderId="10" xfId="0" applyNumberFormat="1" applyFont="1" applyFill="1" applyBorder="1" applyAlignment="1">
      <alignment horizontal="center"/>
    </xf>
    <xf numFmtId="2" fontId="34" fillId="3" borderId="14" xfId="0" applyNumberFormat="1" applyFont="1" applyFill="1" applyBorder="1" applyAlignment="1">
      <alignment horizontal="center"/>
    </xf>
    <xf numFmtId="2" fontId="34" fillId="3" borderId="17" xfId="0" applyNumberFormat="1" applyFont="1" applyFill="1" applyBorder="1" applyAlignment="1">
      <alignment horizontal="center"/>
    </xf>
    <xf numFmtId="2" fontId="34" fillId="3" borderId="18" xfId="0" applyNumberFormat="1" applyFont="1" applyFill="1" applyBorder="1" applyAlignment="1">
      <alignment horizontal="center"/>
    </xf>
    <xf numFmtId="2" fontId="34" fillId="3" borderId="7" xfId="0" applyNumberFormat="1" applyFont="1" applyFill="1" applyBorder="1" applyAlignment="1">
      <alignment horizontal="center"/>
    </xf>
    <xf numFmtId="2" fontId="34" fillId="3" borderId="19" xfId="0" applyNumberFormat="1" applyFont="1" applyFill="1" applyBorder="1" applyAlignment="1">
      <alignment horizontal="center"/>
    </xf>
    <xf numFmtId="2" fontId="34" fillId="3" borderId="20" xfId="0" applyNumberFormat="1" applyFont="1" applyFill="1" applyBorder="1" applyAlignment="1">
      <alignment horizontal="center"/>
    </xf>
    <xf numFmtId="2" fontId="34" fillId="3" borderId="15" xfId="0" applyNumberFormat="1" applyFont="1" applyFill="1" applyBorder="1" applyAlignment="1">
      <alignment horizontal="center"/>
    </xf>
    <xf numFmtId="2" fontId="34" fillId="3" borderId="21" xfId="0" applyNumberFormat="1" applyFont="1" applyFill="1" applyBorder="1" applyAlignment="1">
      <alignment horizontal="center"/>
    </xf>
    <xf numFmtId="2" fontId="34" fillId="3" borderId="22" xfId="0" applyNumberFormat="1" applyFont="1" applyFill="1" applyBorder="1" applyAlignment="1">
      <alignment horizontal="center"/>
    </xf>
    <xf numFmtId="2" fontId="30" fillId="3" borderId="23" xfId="0" applyNumberFormat="1" applyFont="1" applyFill="1" applyBorder="1" applyAlignment="1">
      <alignment horizontal="center"/>
    </xf>
    <xf numFmtId="2" fontId="30" fillId="3" borderId="3" xfId="0" applyNumberFormat="1" applyFont="1" applyFill="1" applyBorder="1" applyAlignment="1">
      <alignment horizontal="center"/>
    </xf>
    <xf numFmtId="2" fontId="30" fillId="3" borderId="24" xfId="0" applyNumberFormat="1" applyFont="1" applyFill="1" applyBorder="1" applyAlignment="1">
      <alignment horizontal="center"/>
    </xf>
    <xf numFmtId="2" fontId="30" fillId="3" borderId="18" xfId="0" applyNumberFormat="1" applyFont="1" applyFill="1" applyBorder="1" applyAlignment="1">
      <alignment horizontal="center"/>
    </xf>
    <xf numFmtId="2" fontId="30" fillId="3" borderId="7" xfId="0" applyNumberFormat="1" applyFont="1" applyFill="1" applyBorder="1" applyAlignment="1">
      <alignment horizontal="center"/>
    </xf>
    <xf numFmtId="2" fontId="30" fillId="3" borderId="25" xfId="0" applyNumberFormat="1" applyFont="1" applyFill="1" applyBorder="1" applyAlignment="1">
      <alignment horizontal="center"/>
    </xf>
    <xf numFmtId="2" fontId="30" fillId="3" borderId="26" xfId="0" applyNumberFormat="1" applyFont="1" applyFill="1" applyBorder="1" applyAlignment="1">
      <alignment horizontal="center"/>
    </xf>
    <xf numFmtId="2" fontId="30" fillId="3" borderId="27" xfId="0" applyNumberFormat="1" applyFont="1" applyFill="1" applyBorder="1" applyAlignment="1">
      <alignment horizontal="center"/>
    </xf>
    <xf numFmtId="2" fontId="34" fillId="3" borderId="28" xfId="0" applyNumberFormat="1" applyFont="1" applyFill="1" applyBorder="1" applyAlignment="1">
      <alignment horizontal="center"/>
    </xf>
    <xf numFmtId="2" fontId="34" fillId="3" borderId="29" xfId="0" applyNumberFormat="1" applyFont="1" applyFill="1" applyBorder="1" applyAlignment="1">
      <alignment horizontal="center"/>
    </xf>
    <xf numFmtId="2" fontId="34" fillId="0" borderId="18" xfId="0" applyNumberFormat="1" applyFont="1" applyFill="1" applyBorder="1" applyAlignment="1">
      <alignment horizontal="center"/>
    </xf>
    <xf numFmtId="2" fontId="34" fillId="0" borderId="7" xfId="0" applyNumberFormat="1" applyFont="1" applyFill="1" applyBorder="1" applyAlignment="1">
      <alignment horizontal="center"/>
    </xf>
    <xf numFmtId="2" fontId="34" fillId="0" borderId="28" xfId="0" applyNumberFormat="1" applyFont="1" applyFill="1" applyBorder="1" applyAlignment="1">
      <alignment horizontal="center"/>
    </xf>
    <xf numFmtId="2" fontId="34" fillId="0" borderId="29" xfId="0" applyNumberFormat="1" applyFont="1" applyFill="1" applyBorder="1" applyAlignment="1">
      <alignment horizontal="center"/>
    </xf>
    <xf numFmtId="2" fontId="34" fillId="0" borderId="20" xfId="0" applyNumberFormat="1" applyFont="1" applyFill="1" applyBorder="1" applyAlignment="1">
      <alignment horizontal="center"/>
    </xf>
    <xf numFmtId="2" fontId="34" fillId="0" borderId="15" xfId="0" applyNumberFormat="1" applyFont="1" applyFill="1" applyBorder="1" applyAlignment="1">
      <alignment horizontal="center"/>
    </xf>
    <xf numFmtId="2" fontId="0" fillId="0" borderId="0" xfId="0" applyNumberFormat="1" applyFont="1" applyBorder="1"/>
    <xf numFmtId="2" fontId="30" fillId="0" borderId="7" xfId="0" applyNumberFormat="1" applyFont="1" applyFill="1" applyBorder="1" applyAlignment="1">
      <alignment horizontal="center" vertical="top" wrapText="1"/>
    </xf>
    <xf numFmtId="2" fontId="30" fillId="0" borderId="7" xfId="1" applyNumberFormat="1" applyFont="1" applyFill="1" applyBorder="1" applyAlignment="1">
      <alignment vertical="center"/>
    </xf>
    <xf numFmtId="2" fontId="30" fillId="0" borderId="7" xfId="1" applyNumberFormat="1" applyFont="1" applyFill="1" applyBorder="1"/>
    <xf numFmtId="2" fontId="30" fillId="0" borderId="0" xfId="1" applyNumberFormat="1" applyFont="1" applyFill="1"/>
    <xf numFmtId="2" fontId="35" fillId="5" borderId="10" xfId="0" applyNumberFormat="1" applyFont="1" applyFill="1" applyBorder="1" applyAlignment="1">
      <alignment horizontal="center"/>
    </xf>
    <xf numFmtId="43" fontId="35" fillId="5" borderId="1" xfId="0" applyNumberFormat="1" applyFont="1" applyFill="1" applyBorder="1" applyAlignment="1">
      <alignment horizontal="center"/>
    </xf>
    <xf numFmtId="2" fontId="36" fillId="5" borderId="14" xfId="1" applyNumberFormat="1" applyFont="1" applyFill="1" applyBorder="1"/>
    <xf numFmtId="2" fontId="9" fillId="5" borderId="7" xfId="0" applyNumberFormat="1" applyFont="1" applyFill="1" applyBorder="1" applyAlignment="1">
      <alignment horizontal="center"/>
    </xf>
    <xf numFmtId="0" fontId="1" fillId="0" borderId="0" xfId="0" applyNumberFormat="1" applyFont="1" applyFill="1" applyBorder="1" applyAlignment="1" applyProtection="1"/>
    <xf numFmtId="0" fontId="26"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xf>
    <xf numFmtId="43" fontId="10" fillId="0" borderId="0" xfId="0" applyNumberFormat="1" applyFont="1" applyBorder="1"/>
    <xf numFmtId="2" fontId="35" fillId="0" borderId="0" xfId="0" applyNumberFormat="1" applyFont="1" applyFill="1" applyBorder="1" applyAlignment="1">
      <alignment horizontal="center"/>
    </xf>
    <xf numFmtId="0" fontId="9" fillId="3" borderId="4" xfId="0" applyFont="1" applyFill="1" applyBorder="1"/>
    <xf numFmtId="0" fontId="7" fillId="3" borderId="4" xfId="0" applyFont="1" applyFill="1" applyBorder="1"/>
    <xf numFmtId="2" fontId="34" fillId="3" borderId="9" xfId="0" applyNumberFormat="1" applyFont="1" applyFill="1" applyBorder="1" applyAlignment="1">
      <alignment horizontal="center"/>
    </xf>
    <xf numFmtId="2" fontId="34" fillId="3" borderId="7" xfId="0" applyNumberFormat="1" applyFont="1" applyFill="1" applyBorder="1" applyAlignment="1">
      <alignment vertical="center"/>
    </xf>
    <xf numFmtId="2" fontId="34" fillId="3" borderId="15" xfId="0" applyNumberFormat="1" applyFont="1" applyFill="1" applyBorder="1" applyAlignment="1">
      <alignment vertical="center"/>
    </xf>
    <xf numFmtId="17" fontId="5" fillId="2" borderId="3" xfId="0" applyNumberFormat="1" applyFont="1" applyFill="1" applyBorder="1" applyAlignment="1">
      <alignment horizontal="center" wrapText="1"/>
    </xf>
    <xf numFmtId="0" fontId="0" fillId="0" borderId="0" xfId="0" applyBorder="1"/>
    <xf numFmtId="2" fontId="0" fillId="0" borderId="0" xfId="0" applyNumberFormat="1"/>
    <xf numFmtId="0" fontId="24" fillId="0" borderId="0" xfId="0" applyFont="1" applyFill="1" applyBorder="1"/>
    <xf numFmtId="0" fontId="28" fillId="0" borderId="0" xfId="0" applyFont="1"/>
    <xf numFmtId="0" fontId="23" fillId="0" borderId="0" xfId="0" applyFont="1" applyBorder="1"/>
    <xf numFmtId="0" fontId="23" fillId="0" borderId="0" xfId="0" applyFont="1"/>
    <xf numFmtId="2" fontId="24" fillId="0" borderId="0" xfId="0" applyNumberFormat="1" applyFont="1" applyFill="1" applyBorder="1"/>
    <xf numFmtId="0" fontId="30" fillId="0" borderId="0" xfId="0" applyFont="1" applyBorder="1"/>
    <xf numFmtId="2" fontId="2" fillId="0" borderId="0" xfId="0" applyNumberFormat="1" applyFont="1" applyFill="1" applyBorder="1"/>
    <xf numFmtId="168" fontId="0" fillId="0" borderId="0" xfId="0" applyNumberFormat="1"/>
    <xf numFmtId="2" fontId="13" fillId="0" borderId="0" xfId="1" applyNumberFormat="1" applyFont="1" applyFill="1" applyBorder="1"/>
    <xf numFmtId="169" fontId="13" fillId="0" borderId="0" xfId="1" applyNumberFormat="1" applyFont="1" applyFill="1" applyBorder="1"/>
    <xf numFmtId="2" fontId="30" fillId="3" borderId="22" xfId="0" applyNumberFormat="1" applyFont="1" applyFill="1" applyBorder="1" applyAlignment="1">
      <alignment horizontal="center"/>
    </xf>
    <xf numFmtId="2" fontId="30" fillId="3" borderId="9" xfId="0" applyNumberFormat="1" applyFont="1" applyFill="1" applyBorder="1" applyAlignment="1">
      <alignment horizontal="center"/>
    </xf>
    <xf numFmtId="0" fontId="7" fillId="6" borderId="7" xfId="0" applyFont="1" applyFill="1" applyBorder="1" applyAlignment="1">
      <alignment horizontal="left" wrapText="1"/>
    </xf>
    <xf numFmtId="43" fontId="30" fillId="6" borderId="1" xfId="0" applyNumberFormat="1" applyFont="1" applyFill="1" applyBorder="1" applyAlignment="1">
      <alignment horizontal="center"/>
    </xf>
    <xf numFmtId="0" fontId="7" fillId="0" borderId="7" xfId="0" applyFont="1" applyFill="1" applyBorder="1" applyAlignment="1">
      <alignment horizontal="center" wrapText="1"/>
    </xf>
    <xf numFmtId="0" fontId="28" fillId="0" borderId="7" xfId="0" applyFont="1" applyFill="1" applyBorder="1" applyAlignment="1">
      <alignment horizontal="center"/>
    </xf>
    <xf numFmtId="0" fontId="7" fillId="5" borderId="7" xfId="0" applyFont="1" applyFill="1" applyBorder="1" applyAlignment="1">
      <alignment horizontal="center"/>
    </xf>
    <xf numFmtId="0" fontId="0" fillId="0" borderId="0" xfId="0"/>
    <xf numFmtId="0" fontId="2" fillId="0" borderId="0" xfId="0" applyFont="1" applyFill="1" applyBorder="1"/>
    <xf numFmtId="0" fontId="0" fillId="0" borderId="0" xfId="0" applyFill="1"/>
    <xf numFmtId="2" fontId="0" fillId="0" borderId="0" xfId="0" applyNumberFormat="1"/>
    <xf numFmtId="0" fontId="10" fillId="0" borderId="0" xfId="0" applyFont="1" applyBorder="1"/>
    <xf numFmtId="0" fontId="13" fillId="0" borderId="0" xfId="0" applyFont="1" applyFill="1"/>
    <xf numFmtId="0" fontId="10" fillId="0" borderId="0" xfId="0" applyFont="1" applyFill="1" applyBorder="1"/>
    <xf numFmtId="0" fontId="0" fillId="0" borderId="0" xfId="0" applyFont="1" applyAlignment="1">
      <alignment wrapText="1"/>
    </xf>
    <xf numFmtId="0" fontId="0" fillId="0" borderId="0" xfId="0" applyFont="1"/>
    <xf numFmtId="0" fontId="15" fillId="0" borderId="0" xfId="0" applyFont="1"/>
    <xf numFmtId="0" fontId="0" fillId="0" borderId="0" xfId="0" applyFont="1" applyFill="1"/>
    <xf numFmtId="0" fontId="5" fillId="4" borderId="12" xfId="0" applyFont="1" applyFill="1" applyBorder="1" applyAlignment="1">
      <alignment horizontal="center" vertical="top" wrapText="1"/>
    </xf>
    <xf numFmtId="0" fontId="5" fillId="4" borderId="13" xfId="0" applyFont="1" applyFill="1" applyBorder="1" applyAlignment="1">
      <alignment horizontal="center" vertical="top" wrapText="1"/>
    </xf>
    <xf numFmtId="17" fontId="5" fillId="4" borderId="13" xfId="0" applyNumberFormat="1" applyFont="1" applyFill="1" applyBorder="1" applyAlignment="1">
      <alignment horizontal="center" vertical="top" wrapText="1"/>
    </xf>
    <xf numFmtId="43" fontId="0" fillId="0" borderId="0" xfId="0" applyNumberFormat="1" applyFill="1" applyBorder="1"/>
    <xf numFmtId="164" fontId="12" fillId="0" borderId="0" xfId="1" applyNumberFormat="1" applyFont="1" applyFill="1" applyAlignment="1">
      <alignment vertical="center"/>
    </xf>
    <xf numFmtId="164" fontId="12" fillId="0" borderId="0" xfId="1" applyNumberFormat="1" applyFont="1" applyFill="1" applyBorder="1" applyAlignment="1">
      <alignment vertical="center"/>
    </xf>
    <xf numFmtId="0" fontId="0" fillId="0" borderId="0" xfId="0" applyFill="1" applyBorder="1"/>
    <xf numFmtId="43" fontId="0" fillId="0" borderId="0" xfId="0" applyNumberFormat="1" applyFill="1"/>
    <xf numFmtId="0" fontId="18" fillId="0" borderId="0" xfId="0" applyFont="1" applyFill="1" applyBorder="1"/>
    <xf numFmtId="0" fontId="14" fillId="0" borderId="0" xfId="0" applyFont="1" applyFill="1"/>
    <xf numFmtId="43" fontId="14" fillId="0" borderId="0" xfId="0" applyNumberFormat="1" applyFont="1" applyFill="1" applyBorder="1"/>
    <xf numFmtId="2" fontId="0" fillId="0" borderId="0" xfId="0" applyNumberFormat="1" applyFill="1" applyBorder="1"/>
    <xf numFmtId="165" fontId="19" fillId="0" borderId="0" xfId="3" applyNumberFormat="1" applyFont="1" applyFill="1" applyBorder="1" applyAlignment="1">
      <alignment horizontal="center"/>
    </xf>
    <xf numFmtId="0" fontId="14" fillId="0" borderId="0" xfId="0" applyFont="1" applyFill="1" applyBorder="1"/>
    <xf numFmtId="165" fontId="0" fillId="0" borderId="0" xfId="0" applyNumberFormat="1" applyFill="1" applyBorder="1"/>
    <xf numFmtId="165" fontId="21" fillId="0" borderId="0" xfId="4" applyNumberFormat="1" applyFont="1" applyFill="1" applyBorder="1" applyAlignment="1">
      <alignment horizontal="center"/>
    </xf>
    <xf numFmtId="0" fontId="30" fillId="0" borderId="0" xfId="0" applyFont="1" applyFill="1"/>
    <xf numFmtId="43" fontId="30" fillId="0" borderId="0" xfId="0" applyNumberFormat="1" applyFont="1" applyFill="1" applyBorder="1"/>
    <xf numFmtId="0" fontId="30" fillId="0" borderId="0" xfId="0" applyFont="1" applyFill="1" applyBorder="1"/>
    <xf numFmtId="0" fontId="30" fillId="0" borderId="0" xfId="0" applyFont="1"/>
    <xf numFmtId="164" fontId="13" fillId="0" borderId="0" xfId="1" applyNumberFormat="1" applyFont="1" applyFill="1"/>
    <xf numFmtId="164" fontId="13" fillId="0" borderId="0" xfId="1" applyNumberFormat="1" applyFont="1" applyFill="1" applyBorder="1"/>
    <xf numFmtId="166" fontId="12" fillId="0" borderId="0" xfId="1" applyNumberFormat="1" applyFont="1" applyFill="1" applyBorder="1" applyAlignment="1">
      <alignment vertical="center"/>
    </xf>
    <xf numFmtId="166" fontId="12" fillId="0" borderId="0" xfId="1" applyNumberFormat="1" applyFont="1" applyFill="1" applyAlignment="1">
      <alignment vertical="center"/>
    </xf>
    <xf numFmtId="166" fontId="13" fillId="0" borderId="0" xfId="1" applyNumberFormat="1" applyFont="1" applyFill="1" applyBorder="1"/>
    <xf numFmtId="166" fontId="13" fillId="0" borderId="0" xfId="1" applyNumberFormat="1" applyFont="1" applyFill="1"/>
    <xf numFmtId="2" fontId="13" fillId="0" borderId="0" xfId="1" applyNumberFormat="1" applyFont="1" applyFill="1"/>
    <xf numFmtId="0" fontId="10" fillId="5" borderId="0" xfId="0" applyFont="1" applyFill="1"/>
    <xf numFmtId="0" fontId="31" fillId="0" borderId="0" xfId="0" applyFont="1" applyFill="1"/>
    <xf numFmtId="49" fontId="32" fillId="0" borderId="7" xfId="0" applyNumberFormat="1" applyFont="1" applyFill="1" applyBorder="1" applyAlignment="1">
      <alignment wrapText="1"/>
    </xf>
    <xf numFmtId="0" fontId="32" fillId="0" borderId="4" xfId="0" applyFont="1" applyFill="1" applyBorder="1"/>
    <xf numFmtId="0" fontId="32" fillId="3" borderId="4" xfId="0" applyFont="1" applyFill="1" applyBorder="1"/>
    <xf numFmtId="49" fontId="32" fillId="5" borderId="14" xfId="0" applyNumberFormat="1" applyFont="1" applyFill="1" applyBorder="1" applyAlignment="1">
      <alignment horizontal="left" wrapText="1"/>
    </xf>
    <xf numFmtId="49" fontId="32" fillId="5" borderId="7" xfId="0" applyNumberFormat="1" applyFont="1" applyFill="1" applyBorder="1" applyAlignment="1">
      <alignment horizontal="left" wrapText="1"/>
    </xf>
    <xf numFmtId="0" fontId="32" fillId="5" borderId="7" xfId="0" applyFont="1" applyFill="1" applyBorder="1" applyAlignment="1">
      <alignment horizontal="left" wrapText="1"/>
    </xf>
    <xf numFmtId="49" fontId="32" fillId="5" borderId="15" xfId="0" applyNumberFormat="1" applyFont="1" applyFill="1" applyBorder="1" applyAlignment="1">
      <alignment horizontal="left" wrapText="1"/>
    </xf>
    <xf numFmtId="0" fontId="0" fillId="5" borderId="0" xfId="0" applyFont="1" applyFill="1"/>
    <xf numFmtId="167" fontId="30" fillId="0" borderId="7" xfId="0" applyNumberFormat="1" applyFont="1" applyFill="1" applyBorder="1"/>
    <xf numFmtId="167" fontId="30" fillId="0" borderId="7" xfId="0" applyNumberFormat="1" applyFont="1" applyBorder="1"/>
    <xf numFmtId="167" fontId="30" fillId="0" borderId="7" xfId="0" applyNumberFormat="1" applyFont="1" applyFill="1" applyBorder="1" applyAlignment="1">
      <alignment horizontal="center" vertical="top" wrapText="1"/>
    </xf>
    <xf numFmtId="167" fontId="30" fillId="0" borderId="7" xfId="1" applyNumberFormat="1" applyFont="1" applyFill="1" applyBorder="1"/>
    <xf numFmtId="167" fontId="30" fillId="0" borderId="7" xfId="1" applyNumberFormat="1" applyFont="1" applyBorder="1"/>
    <xf numFmtId="2" fontId="30" fillId="0" borderId="0" xfId="1" applyNumberFormat="1" applyFont="1" applyFill="1"/>
    <xf numFmtId="167" fontId="30" fillId="0" borderId="7" xfId="1" applyNumberFormat="1" applyFont="1" applyFill="1" applyBorder="1" applyAlignment="1">
      <alignment vertical="center"/>
    </xf>
    <xf numFmtId="2" fontId="36" fillId="5" borderId="14" xfId="1" applyNumberFormat="1" applyFont="1" applyFill="1" applyBorder="1"/>
    <xf numFmtId="0" fontId="1" fillId="0" borderId="0" xfId="0" applyNumberFormat="1" applyFont="1" applyFill="1" applyBorder="1" applyAlignment="1" applyProtection="1"/>
    <xf numFmtId="2" fontId="1" fillId="0" borderId="0" xfId="0" applyNumberFormat="1" applyFont="1" applyFill="1" applyBorder="1" applyAlignment="1" applyProtection="1"/>
    <xf numFmtId="167" fontId="0" fillId="0" borderId="0" xfId="0" applyNumberFormat="1" applyFill="1" applyBorder="1"/>
    <xf numFmtId="2" fontId="34" fillId="0" borderId="3" xfId="0" applyNumberFormat="1" applyFont="1" applyFill="1" applyBorder="1" applyAlignment="1">
      <alignment horizontal="center"/>
    </xf>
    <xf numFmtId="2" fontId="34" fillId="0" borderId="26" xfId="0" applyNumberFormat="1" applyFont="1" applyFill="1" applyBorder="1" applyAlignment="1">
      <alignment horizontal="center"/>
    </xf>
    <xf numFmtId="49" fontId="22" fillId="7" borderId="7" xfId="0" applyNumberFormat="1" applyFont="1" applyFill="1" applyBorder="1" applyAlignment="1">
      <alignment wrapText="1"/>
    </xf>
    <xf numFmtId="167" fontId="29" fillId="7" borderId="7" xfId="0" applyNumberFormat="1" applyFont="1" applyFill="1" applyBorder="1"/>
    <xf numFmtId="0" fontId="22" fillId="7" borderId="4" xfId="0" applyFont="1" applyFill="1" applyBorder="1"/>
    <xf numFmtId="167" fontId="8" fillId="7" borderId="7" xfId="1" applyNumberFormat="1" applyFont="1" applyFill="1" applyBorder="1"/>
    <xf numFmtId="167" fontId="8" fillId="7" borderId="7" xfId="3" applyNumberFormat="1" applyFont="1" applyFill="1" applyBorder="1" applyAlignment="1">
      <alignment horizontal="center"/>
    </xf>
    <xf numFmtId="49" fontId="32" fillId="7" borderId="7" xfId="0" applyNumberFormat="1" applyFont="1" applyFill="1" applyBorder="1" applyAlignment="1">
      <alignment wrapText="1"/>
    </xf>
    <xf numFmtId="167" fontId="30" fillId="7" borderId="7" xfId="1" applyNumberFormat="1" applyFont="1" applyFill="1" applyBorder="1"/>
    <xf numFmtId="167" fontId="30" fillId="7" borderId="7" xfId="0" applyNumberFormat="1" applyFont="1" applyFill="1" applyBorder="1"/>
    <xf numFmtId="0" fontId="32" fillId="7" borderId="4" xfId="0" applyFont="1" applyFill="1" applyBorder="1"/>
    <xf numFmtId="49" fontId="31" fillId="7" borderId="7" xfId="0" applyNumberFormat="1" applyFont="1" applyFill="1" applyBorder="1" applyAlignment="1">
      <alignment wrapText="1"/>
    </xf>
    <xf numFmtId="167" fontId="30" fillId="3" borderId="7" xfId="0" applyNumberFormat="1" applyFont="1" applyFill="1" applyBorder="1"/>
    <xf numFmtId="167" fontId="30" fillId="3" borderId="7" xfId="1" applyNumberFormat="1" applyFont="1" applyFill="1" applyBorder="1"/>
    <xf numFmtId="0" fontId="7" fillId="7" borderId="7" xfId="0" applyFont="1" applyFill="1" applyBorder="1" applyAlignment="1">
      <alignment horizontal="left" wrapText="1"/>
    </xf>
    <xf numFmtId="0" fontId="7" fillId="7" borderId="7" xfId="0" applyFont="1" applyFill="1" applyBorder="1" applyAlignment="1">
      <alignment horizontal="center" wrapText="1"/>
    </xf>
    <xf numFmtId="2" fontId="30" fillId="7" borderId="7" xfId="0" applyNumberFormat="1" applyFont="1" applyFill="1" applyBorder="1"/>
    <xf numFmtId="2" fontId="30" fillId="3" borderId="7" xfId="0" applyNumberFormat="1" applyFont="1" applyFill="1" applyBorder="1"/>
    <xf numFmtId="0" fontId="7" fillId="3" borderId="7" xfId="0" applyFont="1" applyFill="1" applyBorder="1" applyAlignment="1">
      <alignment horizontal="center" wrapText="1"/>
    </xf>
    <xf numFmtId="2" fontId="8" fillId="3" borderId="22" xfId="0" applyNumberFormat="1" applyFont="1" applyFill="1" applyBorder="1" applyAlignment="1">
      <alignment horizontal="center"/>
    </xf>
    <xf numFmtId="2" fontId="8" fillId="3" borderId="9" xfId="0" applyNumberFormat="1" applyFont="1" applyFill="1" applyBorder="1" applyAlignment="1">
      <alignment horizontal="center"/>
    </xf>
    <xf numFmtId="0" fontId="7" fillId="7" borderId="4" xfId="0" applyFont="1" applyFill="1" applyBorder="1"/>
    <xf numFmtId="2" fontId="34" fillId="7" borderId="7" xfId="0" applyNumberFormat="1" applyFont="1" applyFill="1" applyBorder="1" applyAlignment="1">
      <alignment horizontal="center"/>
    </xf>
    <xf numFmtId="2" fontId="34" fillId="7" borderId="15" xfId="0" applyNumberFormat="1" applyFont="1" applyFill="1" applyBorder="1" applyAlignment="1">
      <alignment horizontal="center"/>
    </xf>
    <xf numFmtId="0" fontId="9" fillId="7" borderId="4" xfId="0" applyFont="1" applyFill="1" applyBorder="1"/>
    <xf numFmtId="2" fontId="8" fillId="7" borderId="22" xfId="0" applyNumberFormat="1" applyFont="1" applyFill="1" applyBorder="1" applyAlignment="1">
      <alignment horizontal="center"/>
    </xf>
    <xf numFmtId="2" fontId="30" fillId="7" borderId="23" xfId="0" applyNumberFormat="1" applyFont="1" applyFill="1" applyBorder="1" applyAlignment="1">
      <alignment horizontal="center"/>
    </xf>
    <xf numFmtId="2" fontId="30" fillId="7" borderId="3" xfId="0" applyNumberFormat="1" applyFont="1" applyFill="1" applyBorder="1" applyAlignment="1">
      <alignment horizontal="center"/>
    </xf>
    <xf numFmtId="2" fontId="30" fillId="7" borderId="18" xfId="0" applyNumberFormat="1" applyFont="1" applyFill="1" applyBorder="1" applyAlignment="1">
      <alignment horizontal="center"/>
    </xf>
    <xf numFmtId="2" fontId="30" fillId="7" borderId="7" xfId="0" applyNumberFormat="1" applyFont="1" applyFill="1" applyBorder="1" applyAlignment="1">
      <alignment horizontal="center"/>
    </xf>
    <xf numFmtId="2" fontId="30" fillId="7" borderId="25" xfId="0" applyNumberFormat="1" applyFont="1" applyFill="1" applyBorder="1" applyAlignment="1">
      <alignment horizontal="center"/>
    </xf>
    <xf numFmtId="2" fontId="30" fillId="7" borderId="26" xfId="0" applyNumberFormat="1" applyFont="1" applyFill="1" applyBorder="1" applyAlignment="1">
      <alignment horizontal="center"/>
    </xf>
    <xf numFmtId="2" fontId="34" fillId="7" borderId="9" xfId="0" applyNumberFormat="1" applyFont="1" applyFill="1" applyBorder="1" applyAlignment="1">
      <alignment horizontal="center"/>
    </xf>
    <xf numFmtId="2" fontId="34" fillId="7" borderId="18" xfId="0" applyNumberFormat="1" applyFont="1" applyFill="1" applyBorder="1" applyAlignment="1">
      <alignment horizontal="center"/>
    </xf>
    <xf numFmtId="2" fontId="34" fillId="7" borderId="28" xfId="0" applyNumberFormat="1" applyFont="1" applyFill="1" applyBorder="1" applyAlignment="1">
      <alignment horizontal="center"/>
    </xf>
    <xf numFmtId="2" fontId="34" fillId="7" borderId="29" xfId="0" applyNumberFormat="1" applyFont="1" applyFill="1" applyBorder="1" applyAlignment="1">
      <alignment horizontal="center"/>
    </xf>
    <xf numFmtId="2" fontId="34" fillId="7" borderId="20" xfId="0" applyNumberFormat="1" applyFont="1" applyFill="1" applyBorder="1" applyAlignment="1">
      <alignment horizontal="center"/>
    </xf>
    <xf numFmtId="2" fontId="34" fillId="7" borderId="7" xfId="0" applyNumberFormat="1" applyFont="1" applyFill="1" applyBorder="1" applyAlignment="1">
      <alignment vertical="center"/>
    </xf>
    <xf numFmtId="2" fontId="34" fillId="7" borderId="15" xfId="0" applyNumberFormat="1" applyFont="1" applyFill="1" applyBorder="1" applyAlignment="1">
      <alignment vertical="center"/>
    </xf>
    <xf numFmtId="0" fontId="9" fillId="7" borderId="5" xfId="0" applyFont="1" applyFill="1" applyBorder="1"/>
    <xf numFmtId="2" fontId="34" fillId="7" borderId="22" xfId="0" applyNumberFormat="1" applyFont="1" applyFill="1" applyBorder="1" applyAlignment="1">
      <alignment horizontal="center"/>
    </xf>
    <xf numFmtId="2" fontId="0" fillId="7" borderId="7" xfId="0" applyNumberFormat="1" applyFont="1" applyFill="1" applyBorder="1"/>
    <xf numFmtId="2" fontId="30" fillId="7" borderId="7" xfId="1" applyNumberFormat="1" applyFont="1" applyFill="1" applyBorder="1"/>
    <xf numFmtId="2" fontId="30" fillId="7" borderId="7" xfId="3" applyNumberFormat="1" applyFont="1" applyFill="1" applyBorder="1" applyAlignment="1">
      <alignment horizontal="center"/>
    </xf>
    <xf numFmtId="0" fontId="2" fillId="3" borderId="0" xfId="0" applyFont="1" applyFill="1" applyBorder="1"/>
    <xf numFmtId="0" fontId="9" fillId="3" borderId="5" xfId="0" applyFont="1" applyFill="1" applyBorder="1"/>
    <xf numFmtId="43" fontId="30" fillId="7" borderId="1" xfId="0" applyNumberFormat="1" applyFont="1" applyFill="1" applyBorder="1" applyAlignment="1">
      <alignment horizontal="center"/>
    </xf>
    <xf numFmtId="2" fontId="30" fillId="0" borderId="50" xfId="0" applyNumberFormat="1" applyFont="1" applyFill="1" applyBorder="1" applyAlignment="1">
      <alignment horizontal="center" vertical="top" wrapText="1"/>
    </xf>
    <xf numFmtId="2" fontId="0" fillId="7" borderId="50" xfId="0" applyNumberFormat="1" applyFont="1" applyFill="1" applyBorder="1"/>
    <xf numFmtId="2" fontId="30" fillId="7" borderId="50" xfId="3" applyNumberFormat="1" applyFont="1" applyFill="1" applyBorder="1" applyAlignment="1">
      <alignment horizontal="center"/>
    </xf>
    <xf numFmtId="2" fontId="30" fillId="0" borderId="50" xfId="0" applyNumberFormat="1" applyFont="1" applyFill="1" applyBorder="1"/>
    <xf numFmtId="2" fontId="30" fillId="0" borderId="50" xfId="1" applyNumberFormat="1" applyFont="1" applyFill="1" applyBorder="1" applyAlignment="1">
      <alignment vertical="center"/>
    </xf>
    <xf numFmtId="2" fontId="30" fillId="7" borderId="50" xfId="1" applyNumberFormat="1" applyFont="1" applyFill="1" applyBorder="1"/>
    <xf numFmtId="2" fontId="30" fillId="0" borderId="50" xfId="1" applyNumberFormat="1" applyFont="1" applyFill="1" applyBorder="1"/>
    <xf numFmtId="2" fontId="30" fillId="7" borderId="50" xfId="0" applyNumberFormat="1" applyFont="1" applyFill="1" applyBorder="1"/>
    <xf numFmtId="49" fontId="31" fillId="7" borderId="51" xfId="0" applyNumberFormat="1" applyFont="1" applyFill="1" applyBorder="1" applyAlignment="1">
      <alignment wrapText="1"/>
    </xf>
    <xf numFmtId="2" fontId="30" fillId="7" borderId="51" xfId="1" applyNumberFormat="1" applyFont="1" applyFill="1" applyBorder="1"/>
    <xf numFmtId="2" fontId="30" fillId="7" borderId="52" xfId="1" applyNumberFormat="1" applyFont="1" applyFill="1" applyBorder="1"/>
    <xf numFmtId="167" fontId="8" fillId="3" borderId="7" xfId="0" applyNumberFormat="1" applyFont="1" applyFill="1" applyBorder="1"/>
    <xf numFmtId="0" fontId="24" fillId="0" borderId="0" xfId="0" applyFont="1" applyFill="1" applyBorder="1"/>
    <xf numFmtId="2" fontId="30" fillId="0" borderId="0" xfId="0" applyNumberFormat="1" applyFont="1" applyFill="1" applyBorder="1" applyAlignment="1">
      <alignment horizontal="center"/>
    </xf>
    <xf numFmtId="2" fontId="34" fillId="0" borderId="0" xfId="0" applyNumberFormat="1" applyFont="1" applyFill="1" applyBorder="1" applyAlignment="1">
      <alignment horizontal="center"/>
    </xf>
    <xf numFmtId="2" fontId="30" fillId="8" borderId="3" xfId="0" applyNumberFormat="1" applyFont="1" applyFill="1" applyBorder="1" applyAlignment="1">
      <alignment horizontal="center"/>
    </xf>
    <xf numFmtId="2" fontId="34" fillId="8" borderId="3" xfId="0" applyNumberFormat="1" applyFont="1" applyFill="1" applyBorder="1" applyAlignment="1">
      <alignment horizontal="center"/>
    </xf>
    <xf numFmtId="2" fontId="30" fillId="8" borderId="24" xfId="0" applyNumberFormat="1" applyFont="1" applyFill="1" applyBorder="1" applyAlignment="1">
      <alignment horizontal="center"/>
    </xf>
    <xf numFmtId="2" fontId="30" fillId="8" borderId="7" xfId="0" applyNumberFormat="1" applyFont="1" applyFill="1" applyBorder="1" applyAlignment="1">
      <alignment horizontal="center"/>
    </xf>
    <xf numFmtId="2" fontId="34" fillId="8" borderId="7" xfId="0" applyNumberFormat="1" applyFont="1" applyFill="1" applyBorder="1" applyAlignment="1">
      <alignment horizontal="center"/>
    </xf>
    <xf numFmtId="2" fontId="30" fillId="8" borderId="26" xfId="0" applyNumberFormat="1" applyFont="1" applyFill="1" applyBorder="1" applyAlignment="1">
      <alignment horizontal="center"/>
    </xf>
    <xf numFmtId="2" fontId="34" fillId="8" borderId="26" xfId="0" applyNumberFormat="1" applyFont="1" applyFill="1" applyBorder="1" applyAlignment="1">
      <alignment horizontal="center"/>
    </xf>
    <xf numFmtId="2" fontId="30" fillId="8" borderId="27" xfId="0" applyNumberFormat="1" applyFont="1" applyFill="1" applyBorder="1" applyAlignment="1">
      <alignment horizontal="center"/>
    </xf>
    <xf numFmtId="2" fontId="34" fillId="8" borderId="9" xfId="0" applyNumberFormat="1" applyFont="1" applyFill="1" applyBorder="1" applyAlignment="1">
      <alignment horizontal="center"/>
    </xf>
    <xf numFmtId="2" fontId="30" fillId="8" borderId="9" xfId="0" applyNumberFormat="1" applyFont="1" applyFill="1" applyBorder="1" applyAlignment="1">
      <alignment horizontal="center"/>
    </xf>
    <xf numFmtId="0" fontId="23" fillId="0" borderId="0" xfId="0" applyFont="1" applyFill="1" applyBorder="1" applyAlignment="1"/>
    <xf numFmtId="0" fontId="0" fillId="0" borderId="0" xfId="0" applyAlignment="1"/>
    <xf numFmtId="0" fontId="9" fillId="7" borderId="11" xfId="0" applyFont="1" applyFill="1" applyBorder="1" applyAlignment="1">
      <alignment horizontal="center" vertical="center" wrapText="1"/>
    </xf>
    <xf numFmtId="0" fontId="9" fillId="7" borderId="30" xfId="0" applyFont="1" applyFill="1" applyBorder="1" applyAlignment="1">
      <alignment horizontal="center" vertical="center" wrapText="1"/>
    </xf>
    <xf numFmtId="0" fontId="9" fillId="7" borderId="31" xfId="0" applyFont="1" applyFill="1" applyBorder="1" applyAlignment="1">
      <alignment horizontal="center" vertical="center" wrapText="1"/>
    </xf>
    <xf numFmtId="0" fontId="9" fillId="7" borderId="11" xfId="0" applyFont="1" applyFill="1" applyBorder="1" applyAlignment="1">
      <alignment horizontal="center" vertical="center"/>
    </xf>
    <xf numFmtId="0" fontId="9" fillId="7" borderId="30" xfId="0" applyFont="1" applyFill="1" applyBorder="1" applyAlignment="1">
      <alignment horizontal="center" vertical="center"/>
    </xf>
    <xf numFmtId="0" fontId="9" fillId="7" borderId="31" xfId="0" applyFont="1" applyFill="1" applyBorder="1" applyAlignment="1">
      <alignment horizontal="center" vertical="center"/>
    </xf>
    <xf numFmtId="0" fontId="7" fillId="7" borderId="11" xfId="0" applyFont="1" applyFill="1" applyBorder="1" applyAlignment="1">
      <alignment horizontal="center" vertical="center"/>
    </xf>
    <xf numFmtId="0" fontId="7" fillId="7" borderId="30" xfId="0" applyFont="1" applyFill="1" applyBorder="1" applyAlignment="1">
      <alignment horizontal="center" vertical="center"/>
    </xf>
    <xf numFmtId="0" fontId="7" fillId="7" borderId="31" xfId="0" applyFont="1" applyFill="1" applyBorder="1" applyAlignment="1">
      <alignment horizontal="center" vertical="center"/>
    </xf>
    <xf numFmtId="0" fontId="9" fillId="3" borderId="11" xfId="0" applyFont="1" applyFill="1" applyBorder="1" applyAlignment="1">
      <alignment horizontal="center" vertical="center" wrapText="1"/>
    </xf>
    <xf numFmtId="0" fontId="9" fillId="3" borderId="30"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11" xfId="0" applyFont="1" applyFill="1" applyBorder="1" applyAlignment="1">
      <alignment horizontal="center" vertical="center"/>
    </xf>
    <xf numFmtId="0" fontId="9" fillId="3" borderId="30" xfId="0" applyFont="1" applyFill="1" applyBorder="1" applyAlignment="1">
      <alignment horizontal="center" vertical="center"/>
    </xf>
    <xf numFmtId="0" fontId="9" fillId="3" borderId="31" xfId="0" applyFont="1" applyFill="1" applyBorder="1" applyAlignment="1">
      <alignment horizontal="center" vertical="center"/>
    </xf>
    <xf numFmtId="0" fontId="26" fillId="0" borderId="0" xfId="0" applyNumberFormat="1" applyFont="1" applyFill="1" applyBorder="1" applyAlignment="1" applyProtection="1">
      <alignment horizontal="center"/>
    </xf>
    <xf numFmtId="0" fontId="4" fillId="0" borderId="3" xfId="0" applyFont="1" applyBorder="1" applyAlignment="1">
      <alignment horizontal="center"/>
    </xf>
    <xf numFmtId="49" fontId="17" fillId="0" borderId="32" xfId="0" applyNumberFormat="1" applyFont="1" applyFill="1" applyBorder="1" applyAlignment="1">
      <alignment horizontal="center" wrapText="1"/>
    </xf>
    <xf numFmtId="49" fontId="17" fillId="0" borderId="33" xfId="0" applyNumberFormat="1" applyFont="1" applyFill="1" applyBorder="1" applyAlignment="1">
      <alignment horizontal="center" wrapText="1"/>
    </xf>
    <xf numFmtId="49" fontId="17" fillId="0" borderId="34" xfId="0" applyNumberFormat="1" applyFont="1" applyFill="1" applyBorder="1" applyAlignment="1">
      <alignment horizontal="center" wrapText="1"/>
    </xf>
    <xf numFmtId="0" fontId="7" fillId="3" borderId="11"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31" xfId="0" applyFont="1" applyFill="1" applyBorder="1" applyAlignment="1">
      <alignment horizontal="center" vertical="center"/>
    </xf>
    <xf numFmtId="0" fontId="9" fillId="5"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29" fillId="0" borderId="11" xfId="0" applyFont="1" applyBorder="1" applyAlignment="1">
      <alignment horizontal="center" vertical="center" wrapText="1"/>
    </xf>
    <xf numFmtId="49" fontId="7" fillId="5" borderId="1" xfId="0" applyNumberFormat="1" applyFont="1" applyFill="1" applyBorder="1" applyAlignment="1">
      <alignment horizontal="center" vertical="center" wrapText="1"/>
    </xf>
    <xf numFmtId="0" fontId="29" fillId="0" borderId="1" xfId="0" applyFont="1" applyBorder="1" applyAlignment="1"/>
    <xf numFmtId="0" fontId="3" fillId="0" borderId="0" xfId="0" applyNumberFormat="1" applyFont="1" applyFill="1" applyBorder="1" applyAlignment="1" applyProtection="1">
      <alignment horizontal="center"/>
    </xf>
    <xf numFmtId="49" fontId="22" fillId="5" borderId="35" xfId="0" applyNumberFormat="1" applyFont="1" applyFill="1" applyBorder="1" applyAlignment="1">
      <alignment horizontal="center" vertical="center" wrapText="1"/>
    </xf>
    <xf numFmtId="49" fontId="22" fillId="5" borderId="8" xfId="0" applyNumberFormat="1" applyFont="1" applyFill="1" applyBorder="1" applyAlignment="1">
      <alignment horizontal="center" vertical="center" wrapText="1"/>
    </xf>
    <xf numFmtId="49" fontId="22" fillId="5" borderId="36" xfId="0" applyNumberFormat="1" applyFont="1" applyFill="1" applyBorder="1" applyAlignment="1">
      <alignment horizontal="center" vertical="center" wrapText="1"/>
    </xf>
    <xf numFmtId="49" fontId="5" fillId="0" borderId="44" xfId="0" applyNumberFormat="1" applyFont="1" applyFill="1" applyBorder="1" applyAlignment="1">
      <alignment horizontal="center" vertical="center" wrapText="1"/>
    </xf>
    <xf numFmtId="49" fontId="5" fillId="0" borderId="45" xfId="0" applyNumberFormat="1" applyFont="1" applyFill="1" applyBorder="1" applyAlignment="1">
      <alignment horizontal="center" vertical="center" wrapText="1"/>
    </xf>
    <xf numFmtId="49" fontId="5" fillId="0" borderId="46" xfId="0" applyNumberFormat="1" applyFont="1" applyFill="1" applyBorder="1" applyAlignment="1">
      <alignment horizontal="center" vertical="center" wrapText="1"/>
    </xf>
    <xf numFmtId="49" fontId="5" fillId="0" borderId="47" xfId="0" applyNumberFormat="1" applyFont="1" applyFill="1" applyBorder="1" applyAlignment="1">
      <alignment horizontal="center" vertical="center" wrapText="1"/>
    </xf>
    <xf numFmtId="49" fontId="5" fillId="0" borderId="48" xfId="0" applyNumberFormat="1" applyFont="1" applyFill="1" applyBorder="1" applyAlignment="1">
      <alignment horizontal="center" vertical="center" wrapText="1"/>
    </xf>
    <xf numFmtId="49" fontId="5" fillId="0" borderId="49" xfId="0" applyNumberFormat="1" applyFont="1" applyFill="1" applyBorder="1" applyAlignment="1">
      <alignment horizontal="center" vertical="center" wrapText="1"/>
    </xf>
    <xf numFmtId="49" fontId="7" fillId="0" borderId="37" xfId="0" applyNumberFormat="1" applyFont="1" applyFill="1" applyBorder="1" applyAlignment="1">
      <alignment horizontal="center" vertical="center" wrapText="1"/>
    </xf>
    <xf numFmtId="49" fontId="7" fillId="0" borderId="38" xfId="0" applyNumberFormat="1" applyFont="1" applyFill="1" applyBorder="1" applyAlignment="1">
      <alignment horizontal="center" vertical="center" wrapText="1"/>
    </xf>
    <xf numFmtId="49" fontId="7" fillId="0" borderId="39" xfId="0" applyNumberFormat="1" applyFont="1" applyFill="1" applyBorder="1" applyAlignment="1">
      <alignment horizontal="center" vertical="center" wrapText="1"/>
    </xf>
    <xf numFmtId="49" fontId="8" fillId="0" borderId="38" xfId="0" applyNumberFormat="1" applyFont="1" applyFill="1" applyBorder="1" applyAlignment="1">
      <alignment horizontal="center" vertical="center" wrapText="1"/>
    </xf>
    <xf numFmtId="49" fontId="8" fillId="0" borderId="39" xfId="0" applyNumberFormat="1" applyFont="1" applyFill="1" applyBorder="1" applyAlignment="1">
      <alignment horizontal="center" vertical="center" wrapText="1"/>
    </xf>
    <xf numFmtId="49" fontId="7" fillId="7" borderId="37" xfId="0" applyNumberFormat="1" applyFont="1" applyFill="1" applyBorder="1" applyAlignment="1">
      <alignment horizontal="center" vertical="center" wrapText="1"/>
    </xf>
    <xf numFmtId="49" fontId="7" fillId="7" borderId="38" xfId="0" applyNumberFormat="1" applyFont="1" applyFill="1" applyBorder="1" applyAlignment="1">
      <alignment horizontal="center" vertical="center" wrapText="1"/>
    </xf>
    <xf numFmtId="49" fontId="7" fillId="7" borderId="39" xfId="0" applyNumberFormat="1" applyFont="1" applyFill="1" applyBorder="1" applyAlignment="1">
      <alignment horizontal="center" vertical="center" wrapText="1"/>
    </xf>
    <xf numFmtId="49" fontId="8" fillId="7" borderId="38" xfId="0" applyNumberFormat="1" applyFont="1" applyFill="1" applyBorder="1" applyAlignment="1">
      <alignment horizontal="center" vertical="center" wrapText="1"/>
    </xf>
    <xf numFmtId="49" fontId="8" fillId="7" borderId="39" xfId="0" applyNumberFormat="1" applyFont="1" applyFill="1" applyBorder="1" applyAlignment="1">
      <alignment horizontal="center" vertical="center" wrapText="1"/>
    </xf>
    <xf numFmtId="49" fontId="7" fillId="0" borderId="13" xfId="0" applyNumberFormat="1" applyFont="1" applyFill="1" applyBorder="1" applyAlignment="1">
      <alignment horizontal="center" vertical="center" wrapText="1"/>
    </xf>
    <xf numFmtId="49" fontId="7" fillId="0" borderId="40" xfId="0" applyNumberFormat="1" applyFont="1" applyFill="1" applyBorder="1" applyAlignment="1">
      <alignment horizontal="center" vertical="center" wrapText="1"/>
    </xf>
    <xf numFmtId="49" fontId="7" fillId="0" borderId="41" xfId="0" applyNumberFormat="1" applyFont="1" applyFill="1" applyBorder="1" applyAlignment="1">
      <alignment horizontal="center" vertical="center" wrapText="1"/>
    </xf>
    <xf numFmtId="0" fontId="16" fillId="0" borderId="3" xfId="0" applyFont="1" applyBorder="1" applyAlignment="1">
      <alignment horizontal="center"/>
    </xf>
    <xf numFmtId="49" fontId="7" fillId="7" borderId="13" xfId="0" applyNumberFormat="1" applyFont="1" applyFill="1" applyBorder="1" applyAlignment="1">
      <alignment horizontal="center" vertical="center" wrapText="1"/>
    </xf>
    <xf numFmtId="49" fontId="7" fillId="7" borderId="40" xfId="0" applyNumberFormat="1" applyFont="1" applyFill="1" applyBorder="1" applyAlignment="1">
      <alignment horizontal="center" vertical="center" wrapText="1"/>
    </xf>
    <xf numFmtId="49" fontId="7" fillId="7" borderId="41" xfId="0" applyNumberFormat="1" applyFont="1" applyFill="1" applyBorder="1" applyAlignment="1">
      <alignment horizontal="center" vertical="center" wrapText="1"/>
    </xf>
    <xf numFmtId="0" fontId="33" fillId="0" borderId="1" xfId="0" applyFont="1" applyBorder="1" applyAlignment="1">
      <alignment horizontal="center" vertical="center" wrapText="1"/>
    </xf>
    <xf numFmtId="0" fontId="33" fillId="0" borderId="11" xfId="0" applyFont="1" applyBorder="1" applyAlignment="1">
      <alignment horizontal="center" vertical="center" wrapText="1"/>
    </xf>
    <xf numFmtId="0" fontId="9" fillId="0" borderId="11" xfId="0" applyFont="1" applyFill="1" applyBorder="1" applyAlignment="1">
      <alignment horizontal="center" vertical="center"/>
    </xf>
    <xf numFmtId="0" fontId="9" fillId="0" borderId="30"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11"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33" fillId="0" borderId="1" xfId="0" applyFont="1" applyBorder="1" applyAlignment="1"/>
    <xf numFmtId="49" fontId="17" fillId="0" borderId="37" xfId="0" applyNumberFormat="1" applyFont="1" applyFill="1" applyBorder="1" applyAlignment="1">
      <alignment horizontal="center" wrapText="1"/>
    </xf>
    <xf numFmtId="49" fontId="17" fillId="0" borderId="42" xfId="0" applyNumberFormat="1" applyFont="1" applyFill="1" applyBorder="1" applyAlignment="1">
      <alignment horizontal="center" wrapText="1"/>
    </xf>
    <xf numFmtId="49" fontId="17" fillId="0" borderId="43" xfId="0" applyNumberFormat="1" applyFont="1" applyFill="1" applyBorder="1" applyAlignment="1">
      <alignment horizontal="center" wrapText="1"/>
    </xf>
  </cellXfs>
  <cellStyles count="7">
    <cellStyle name="Comma" xfId="1" builtinId="3"/>
    <cellStyle name="Normal" xfId="0" builtinId="0"/>
    <cellStyle name="Normal 16" xfId="2"/>
    <cellStyle name="Normal 16 2" xfId="4"/>
    <cellStyle name="Normal 16 2 2" xfId="6"/>
    <cellStyle name="Normal 16 3" xfId="5"/>
    <cellStyle name="Normal_Sheet1" xfId="3"/>
  </cellStyles>
  <dxfs count="0"/>
  <tableStyles count="0" defaultTableStyle="TableStyleMedium9"/>
  <colors>
    <mruColors>
      <color rgb="FF3366FF"/>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workbookViewId="0">
      <selection activeCell="A2" sqref="A2"/>
    </sheetView>
  </sheetViews>
  <sheetFormatPr defaultColWidth="8.85546875" defaultRowHeight="15" x14ac:dyDescent="0.25"/>
  <sheetData>
    <row r="1" spans="1:1" x14ac:dyDescent="0.25">
      <c r="A1" s="73">
        <v>41456</v>
      </c>
    </row>
    <row r="2" spans="1:1" x14ac:dyDescent="0.25">
      <c r="A2" s="74" t="s">
        <v>10</v>
      </c>
    </row>
    <row r="4" spans="1:1" x14ac:dyDescent="0.25">
      <c r="A4" s="74" t="s">
        <v>11</v>
      </c>
    </row>
    <row r="6" spans="1:1" x14ac:dyDescent="0.25">
      <c r="A6" t="s">
        <v>12</v>
      </c>
    </row>
    <row r="7" spans="1:1" x14ac:dyDescent="0.25">
      <c r="A7" t="s">
        <v>13</v>
      </c>
    </row>
    <row r="8" spans="1:1" x14ac:dyDescent="0.25">
      <c r="A8" t="s">
        <v>15</v>
      </c>
    </row>
    <row r="10" spans="1:1" x14ac:dyDescent="0.25">
      <c r="A10" t="s">
        <v>14</v>
      </c>
    </row>
    <row r="12" spans="1:1" x14ac:dyDescent="0.25">
      <c r="A12" s="74" t="s">
        <v>78</v>
      </c>
    </row>
    <row r="14" spans="1:1" x14ac:dyDescent="0.25">
      <c r="A14" t="s">
        <v>79</v>
      </c>
    </row>
    <row r="16" spans="1:1" x14ac:dyDescent="0.25">
      <c r="A16" t="s">
        <v>16</v>
      </c>
    </row>
    <row r="18" spans="1:1" x14ac:dyDescent="0.25">
      <c r="A18" s="74" t="s">
        <v>80</v>
      </c>
    </row>
    <row r="20" spans="1:1" x14ac:dyDescent="0.25">
      <c r="A20" t="s">
        <v>81</v>
      </c>
    </row>
    <row r="21" spans="1:1" x14ac:dyDescent="0.25">
      <c r="A21" t="s">
        <v>82</v>
      </c>
    </row>
    <row r="22" spans="1:1" x14ac:dyDescent="0.25">
      <c r="A22" t="s">
        <v>83</v>
      </c>
    </row>
  </sheetData>
  <phoneticPr fontId="37" type="noConversion"/>
  <pageMargins left="0.7" right="0.7" top="0.75" bottom="0.75" header="0.3" footer="0.3"/>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4"/>
  <sheetViews>
    <sheetView tabSelected="1" workbookViewId="0">
      <selection activeCell="D68" sqref="D68:O69"/>
    </sheetView>
  </sheetViews>
  <sheetFormatPr defaultColWidth="8.85546875" defaultRowHeight="12.75" x14ac:dyDescent="0.2"/>
  <cols>
    <col min="1" max="1" width="24.140625" style="1" customWidth="1"/>
    <col min="2" max="2" width="14.140625" style="1" customWidth="1"/>
    <col min="3" max="3" width="24.42578125" style="1" customWidth="1"/>
    <col min="4" max="4" width="9.28515625" style="1" customWidth="1"/>
    <col min="5" max="5" width="8.85546875" style="1" customWidth="1"/>
    <col min="6" max="6" width="9.28515625" style="1" customWidth="1"/>
    <col min="7" max="7" width="9" style="1" customWidth="1"/>
    <col min="8" max="8" width="8.7109375" style="1" customWidth="1"/>
    <col min="9" max="9" width="9.42578125" style="1" customWidth="1"/>
    <col min="10" max="10" width="10.140625" style="1" customWidth="1"/>
    <col min="11" max="12" width="9.28515625" style="1" customWidth="1"/>
    <col min="13" max="14" width="9" style="1" customWidth="1"/>
    <col min="15" max="15" width="8.7109375" style="1" customWidth="1"/>
    <col min="16" max="252" width="8.85546875" style="1"/>
    <col min="253" max="253" width="24.140625" style="1" customWidth="1"/>
    <col min="254" max="254" width="13.140625" style="1" customWidth="1"/>
    <col min="255" max="16384" width="8.85546875" style="1"/>
  </cols>
  <sheetData>
    <row r="1" spans="1:15" customFormat="1" ht="15" x14ac:dyDescent="0.25">
      <c r="A1" s="33"/>
      <c r="B1" s="302" t="s">
        <v>17</v>
      </c>
      <c r="C1" s="303"/>
      <c r="D1" s="303"/>
      <c r="E1" s="303"/>
      <c r="F1" s="303"/>
      <c r="G1" s="303"/>
      <c r="H1" s="303"/>
      <c r="I1" s="303"/>
      <c r="J1" s="303"/>
      <c r="K1" s="303"/>
      <c r="L1" s="303"/>
      <c r="M1" s="303"/>
      <c r="N1" s="303"/>
      <c r="O1" s="303"/>
    </row>
    <row r="2" spans="1:15" customFormat="1" ht="15" x14ac:dyDescent="0.25">
      <c r="A2" s="33"/>
      <c r="B2" s="33"/>
      <c r="C2" s="72">
        <v>1.1122240000000001</v>
      </c>
      <c r="D2" s="1"/>
      <c r="E2" s="1"/>
      <c r="F2" s="1"/>
      <c r="G2" s="1"/>
      <c r="H2" s="1"/>
      <c r="I2" s="1"/>
      <c r="J2" s="1"/>
      <c r="K2" s="1"/>
      <c r="L2" s="1"/>
      <c r="M2" s="1"/>
      <c r="N2" s="1"/>
      <c r="O2" s="1"/>
    </row>
    <row r="4" spans="1:15" x14ac:dyDescent="0.2">
      <c r="C4" s="154" t="s">
        <v>77</v>
      </c>
      <c r="D4" s="154"/>
      <c r="E4" s="154"/>
      <c r="F4" s="154"/>
      <c r="G4" s="154"/>
      <c r="H4" s="154"/>
      <c r="I4" s="154"/>
      <c r="J4" s="154"/>
      <c r="K4" s="154"/>
      <c r="L4" s="154"/>
      <c r="M4" s="154"/>
      <c r="N4" s="154"/>
      <c r="O4" s="154"/>
    </row>
    <row r="5" spans="1:15" ht="19.5" thickBot="1" x14ac:dyDescent="0.35">
      <c r="C5" s="319" t="s">
        <v>53</v>
      </c>
      <c r="D5" s="303"/>
      <c r="E5" s="303"/>
      <c r="F5" s="303"/>
      <c r="G5" s="303"/>
      <c r="H5" s="303"/>
      <c r="I5" s="303"/>
      <c r="J5" s="303"/>
      <c r="K5" s="303"/>
      <c r="L5" s="303"/>
      <c r="M5" s="303"/>
      <c r="N5" s="303"/>
      <c r="O5" s="303"/>
    </row>
    <row r="6" spans="1:15" ht="16.5" thickBot="1" x14ac:dyDescent="0.3">
      <c r="A6" s="2" t="s">
        <v>27</v>
      </c>
      <c r="B6"/>
      <c r="C6"/>
      <c r="D6" s="320" t="s">
        <v>28</v>
      </c>
      <c r="E6" s="320"/>
      <c r="F6" s="320"/>
      <c r="G6" s="320"/>
      <c r="H6" s="320"/>
      <c r="I6" s="320"/>
      <c r="J6" s="320"/>
      <c r="K6" s="320"/>
      <c r="L6" s="320"/>
      <c r="M6" s="320"/>
      <c r="N6" s="320"/>
      <c r="O6" s="320"/>
    </row>
    <row r="7" spans="1:15" customFormat="1" ht="17.25" customHeight="1" thickTop="1" thickBot="1" x14ac:dyDescent="0.3">
      <c r="A7" s="38"/>
      <c r="B7" s="38"/>
      <c r="C7" s="38"/>
      <c r="D7" s="321" t="s">
        <v>0</v>
      </c>
      <c r="E7" s="322"/>
      <c r="F7" s="322"/>
      <c r="G7" s="322"/>
      <c r="H7" s="322"/>
      <c r="I7" s="322"/>
      <c r="J7" s="322"/>
      <c r="K7" s="322"/>
      <c r="L7" s="322"/>
      <c r="M7" s="322"/>
      <c r="N7" s="322"/>
      <c r="O7" s="323"/>
    </row>
    <row r="8" spans="1:15" ht="14.25" thickTop="1" thickBot="1" x14ac:dyDescent="0.25">
      <c r="A8" s="3" t="s">
        <v>29</v>
      </c>
      <c r="B8" s="3" t="s">
        <v>30</v>
      </c>
      <c r="C8" s="4" t="s">
        <v>31</v>
      </c>
      <c r="D8" s="5">
        <v>41640</v>
      </c>
      <c r="E8" s="151">
        <v>41671</v>
      </c>
      <c r="F8" s="151">
        <v>41699</v>
      </c>
      <c r="G8" s="151">
        <v>41730</v>
      </c>
      <c r="H8" s="151">
        <v>41760</v>
      </c>
      <c r="I8" s="151">
        <v>41791</v>
      </c>
      <c r="J8" s="151">
        <v>41821</v>
      </c>
      <c r="K8" s="151">
        <v>41852</v>
      </c>
      <c r="L8" s="151">
        <v>41883</v>
      </c>
      <c r="M8" s="151">
        <v>41913</v>
      </c>
      <c r="N8" s="151">
        <v>41944</v>
      </c>
      <c r="O8" s="151">
        <v>41974</v>
      </c>
    </row>
    <row r="9" spans="1:15" s="8" customFormat="1" ht="15" customHeight="1" thickTop="1" x14ac:dyDescent="0.25">
      <c r="A9" s="313" t="s">
        <v>38</v>
      </c>
      <c r="B9" s="316">
        <v>1</v>
      </c>
      <c r="C9" s="146" t="s">
        <v>32</v>
      </c>
      <c r="D9" s="120">
        <f>'SCE Progam Totals'!D9*$C$2</f>
        <v>7.5520510355388382</v>
      </c>
      <c r="E9" s="120">
        <f>'SCE Progam Totals'!E9*$C$2</f>
        <v>6.7495630507297237</v>
      </c>
      <c r="F9" s="120">
        <f>'SCE Progam Totals'!F9*$C$2</f>
        <v>6.7245969228913403</v>
      </c>
      <c r="G9" s="120">
        <f>'SCE Progam Totals'!G9*$C$2</f>
        <v>7.1373153860224186</v>
      </c>
      <c r="H9" s="120">
        <f>'SCE Progam Totals'!H9*$C$2</f>
        <v>8.7444397345020892</v>
      </c>
      <c r="I9" s="120">
        <f>'SCE Progam Totals'!I9*$C$2</f>
        <v>7.3234543931564415</v>
      </c>
      <c r="J9" s="120">
        <f>'SCE Progam Totals'!J9*$C$2</f>
        <v>6.8459695547475841</v>
      </c>
      <c r="K9" s="120">
        <f>'SCE Progam Totals'!K9*$C$2</f>
        <v>6.3200119196209803</v>
      </c>
      <c r="L9" s="120">
        <f>'SCE Progam Totals'!L9*$C$2</f>
        <v>5.9060975714149606</v>
      </c>
      <c r="M9" s="120">
        <f>'SCE Progam Totals'!M9*$C$2</f>
        <v>8.8248328715537223</v>
      </c>
      <c r="N9" s="120">
        <f>'SCE Progam Totals'!N9*$C$2</f>
        <v>9.656915718071124</v>
      </c>
      <c r="O9" s="120">
        <f>'SCE Progam Totals'!O9*$C$2</f>
        <v>7.1924115749995154</v>
      </c>
    </row>
    <row r="10" spans="1:15" s="8" customFormat="1" ht="15.75" thickTop="1" x14ac:dyDescent="0.25">
      <c r="A10" s="314"/>
      <c r="B10" s="317"/>
      <c r="C10" s="6" t="s">
        <v>33</v>
      </c>
      <c r="D10" s="120">
        <f>'SCE Progam Totals'!D10*$C$2</f>
        <v>27.712599094069457</v>
      </c>
      <c r="E10" s="120">
        <f>'SCE Progam Totals'!E10*$C$2</f>
        <v>29.794609999961658</v>
      </c>
      <c r="F10" s="120">
        <f>'SCE Progam Totals'!F10*$C$2</f>
        <v>34.805944469639755</v>
      </c>
      <c r="G10" s="120">
        <f>'SCE Progam Totals'!G10*$C$2</f>
        <v>43.077520123011801</v>
      </c>
      <c r="H10" s="120">
        <f>'SCE Progam Totals'!H10*$C$2</f>
        <v>56.370433574231079</v>
      </c>
      <c r="I10" s="120">
        <f>'SCE Progam Totals'!I10*$C$2</f>
        <v>61.321756405594464</v>
      </c>
      <c r="J10" s="120">
        <f>'SCE Progam Totals'!J10*$C$2</f>
        <v>60.287634838830513</v>
      </c>
      <c r="K10" s="120">
        <f>'SCE Progam Totals'!K10*$C$2</f>
        <v>61.242988727225509</v>
      </c>
      <c r="L10" s="120">
        <f>'SCE Progam Totals'!L10*$C$2</f>
        <v>53.221340154288917</v>
      </c>
      <c r="M10" s="120">
        <f>'SCE Progam Totals'!M10*$C$2</f>
        <v>41.516243668478168</v>
      </c>
      <c r="N10" s="120">
        <f>'SCE Progam Totals'!N10*$C$2</f>
        <v>26.85205217761602</v>
      </c>
      <c r="O10" s="120">
        <f>'SCE Progam Totals'!O10*$C$2</f>
        <v>32.266739257971182</v>
      </c>
    </row>
    <row r="11" spans="1:15" s="8" customFormat="1" ht="15.75" thickTop="1" x14ac:dyDescent="0.25">
      <c r="A11" s="314"/>
      <c r="B11" s="317"/>
      <c r="C11" s="6" t="s">
        <v>34</v>
      </c>
      <c r="D11" s="120">
        <f>'SCE Progam Totals'!D11*$C$2</f>
        <v>0.74110224084099874</v>
      </c>
      <c r="E11" s="120">
        <f>'SCE Progam Totals'!E11*$C$2</f>
        <v>1.3083388358727022</v>
      </c>
      <c r="F11" s="120">
        <f>'SCE Progam Totals'!F11*$C$2</f>
        <v>2.0774690834313283</v>
      </c>
      <c r="G11" s="120">
        <f>'SCE Progam Totals'!G11*$C$2</f>
        <v>3.8547786986192887</v>
      </c>
      <c r="H11" s="120">
        <f>'SCE Progam Totals'!H11*$C$2</f>
        <v>3.9010846396478058</v>
      </c>
      <c r="I11" s="120">
        <f>'SCE Progam Totals'!I11*$C$2</f>
        <v>3.9889553604928305</v>
      </c>
      <c r="J11" s="120">
        <f>'SCE Progam Totals'!J11*$C$2</f>
        <v>3.2013701235447485</v>
      </c>
      <c r="K11" s="120">
        <f>'SCE Progam Totals'!K11*$C$2</f>
        <v>3.0586729894974245</v>
      </c>
      <c r="L11" s="120">
        <f>'SCE Progam Totals'!L11*$C$2</f>
        <v>3.2800469692589842</v>
      </c>
      <c r="M11" s="120">
        <f>'SCE Progam Totals'!M11*$C$2</f>
        <v>2.3289443504732605</v>
      </c>
      <c r="N11" s="120">
        <f>'SCE Progam Totals'!N11*$C$2</f>
        <v>1.1975727486110999</v>
      </c>
      <c r="O11" s="120">
        <f>'SCE Progam Totals'!O11*$C$2</f>
        <v>0.69000205350267507</v>
      </c>
    </row>
    <row r="12" spans="1:15" s="8" customFormat="1" ht="16.5" thickTop="1" thickBot="1" x14ac:dyDescent="0.3">
      <c r="A12" s="315"/>
      <c r="B12" s="318"/>
      <c r="C12" s="146" t="s">
        <v>35</v>
      </c>
      <c r="D12" s="110">
        <f t="shared" ref="D12:O12" si="0">SUM(D9:D11)</f>
        <v>36.005752370449301</v>
      </c>
      <c r="E12" s="110">
        <f t="shared" si="0"/>
        <v>37.852511886564088</v>
      </c>
      <c r="F12" s="110">
        <f t="shared" si="0"/>
        <v>43.608010475962416</v>
      </c>
      <c r="G12" s="110">
        <f t="shared" si="0"/>
        <v>54.069614207653508</v>
      </c>
      <c r="H12" s="110">
        <f t="shared" si="0"/>
        <v>69.015957948380972</v>
      </c>
      <c r="I12" s="110">
        <f t="shared" si="0"/>
        <v>72.634166159243733</v>
      </c>
      <c r="J12" s="110">
        <f t="shared" si="0"/>
        <v>70.334974517122845</v>
      </c>
      <c r="K12" s="110">
        <f t="shared" si="0"/>
        <v>70.621673636343914</v>
      </c>
      <c r="L12" s="110">
        <f t="shared" si="0"/>
        <v>62.407484694962861</v>
      </c>
      <c r="M12" s="110">
        <f t="shared" si="0"/>
        <v>52.67002089050515</v>
      </c>
      <c r="N12" s="110">
        <f t="shared" si="0"/>
        <v>37.706540644298244</v>
      </c>
      <c r="O12" s="110">
        <f t="shared" si="0"/>
        <v>40.149152886473374</v>
      </c>
    </row>
    <row r="13" spans="1:15" ht="15" customHeight="1" thickTop="1" x14ac:dyDescent="0.25">
      <c r="A13" s="304" t="s">
        <v>23</v>
      </c>
      <c r="B13" s="307">
        <v>1</v>
      </c>
      <c r="C13" s="251" t="s">
        <v>32</v>
      </c>
      <c r="D13" s="252">
        <f>'SCE Progam Totals'!D13*$C$2</f>
        <v>474.32919942067213</v>
      </c>
      <c r="E13" s="252">
        <f>'SCE Progam Totals'!E13*$C$2</f>
        <v>472.63237091112967</v>
      </c>
      <c r="F13" s="252">
        <f>'SCE Progam Totals'!F13*$C$2</f>
        <v>499.94949262972432</v>
      </c>
      <c r="G13" s="252">
        <f>'SCE Progam Totals'!G13*$C$2</f>
        <v>481.75045124226068</v>
      </c>
      <c r="H13" s="252">
        <f>'SCE Progam Totals'!H13*$C$2</f>
        <v>499.09776305765399</v>
      </c>
      <c r="I13" s="252">
        <f>'SCE Progam Totals'!I13*$C$2</f>
        <v>483.59935458421268</v>
      </c>
      <c r="J13" s="252">
        <f>'SCE Progam Totals'!J13*$C$2</f>
        <v>489.19128799382014</v>
      </c>
      <c r="K13" s="252">
        <f>'SCE Progam Totals'!K13*$C$2</f>
        <v>487.05806549607945</v>
      </c>
      <c r="L13" s="252">
        <f>'SCE Progam Totals'!L13*$C$2</f>
        <v>491.13795635923992</v>
      </c>
      <c r="M13" s="252">
        <f>'SCE Progam Totals'!M13*$C$2</f>
        <v>513.76669142178832</v>
      </c>
      <c r="N13" s="252">
        <f>'SCE Progam Totals'!N13*$C$2</f>
        <v>477.04297081436164</v>
      </c>
      <c r="O13" s="252">
        <f>'SCE Progam Totals'!O13*$C$2</f>
        <v>437.32365228490767</v>
      </c>
    </row>
    <row r="14" spans="1:15" ht="15.75" thickTop="1" x14ac:dyDescent="0.25">
      <c r="A14" s="305"/>
      <c r="B14" s="308"/>
      <c r="C14" s="251" t="s">
        <v>33</v>
      </c>
      <c r="D14" s="252">
        <f>'SCE Progam Totals'!D14*$C$2</f>
        <v>98.09609629381761</v>
      </c>
      <c r="E14" s="252">
        <f>'SCE Progam Totals'!E14*$C$2</f>
        <v>102.91759694343298</v>
      </c>
      <c r="F14" s="252">
        <f>'SCE Progam Totals'!F14*$C$2</f>
        <v>109.28006185627972</v>
      </c>
      <c r="G14" s="252">
        <f>'SCE Progam Totals'!G14*$C$2</f>
        <v>115.14117049091456</v>
      </c>
      <c r="H14" s="252">
        <f>'SCE Progam Totals'!H14*$C$2</f>
        <v>112.59118015396801</v>
      </c>
      <c r="I14" s="252">
        <f>'SCE Progam Totals'!I14*$C$2</f>
        <v>116.24584440297984</v>
      </c>
      <c r="J14" s="252">
        <f>'SCE Progam Totals'!J14*$C$2</f>
        <v>122.59945772561153</v>
      </c>
      <c r="K14" s="252">
        <f>'SCE Progam Totals'!K14*$C$2</f>
        <v>113.64440409641792</v>
      </c>
      <c r="L14" s="252">
        <f>'SCE Progam Totals'!L14*$C$2</f>
        <v>125.74798671457282</v>
      </c>
      <c r="M14" s="252">
        <f>'SCE Progam Totals'!M14*$C$2</f>
        <v>119.85961693583039</v>
      </c>
      <c r="N14" s="252">
        <f>'SCE Progam Totals'!N14*$C$2</f>
        <v>109.23774277857025</v>
      </c>
      <c r="O14" s="252">
        <f>'SCE Progam Totals'!O14*$C$2</f>
        <v>105.61545154414785</v>
      </c>
    </row>
    <row r="15" spans="1:15" ht="15.75" thickTop="1" x14ac:dyDescent="0.25">
      <c r="A15" s="305"/>
      <c r="B15" s="308"/>
      <c r="C15" s="251" t="s">
        <v>34</v>
      </c>
      <c r="D15" s="252">
        <f>'SCE Progam Totals'!D15*$C$2</f>
        <v>80.383746466636808</v>
      </c>
      <c r="E15" s="252">
        <f>'SCE Progam Totals'!E15*$C$2</f>
        <v>74.601205357606389</v>
      </c>
      <c r="F15" s="252">
        <f>'SCE Progam Totals'!F15*$C$2</f>
        <v>92.053247388044824</v>
      </c>
      <c r="G15" s="252">
        <f>'SCE Progam Totals'!G15*$C$2</f>
        <v>87.690329862361608</v>
      </c>
      <c r="H15" s="252">
        <f>'SCE Progam Totals'!H15*$C$2</f>
        <v>91.232951045772793</v>
      </c>
      <c r="I15" s="252">
        <f>'SCE Progam Totals'!I15*$C$2</f>
        <v>96.507624383427853</v>
      </c>
      <c r="J15" s="252">
        <f>'SCE Progam Totals'!J15*$C$2</f>
        <v>90.003233259526397</v>
      </c>
      <c r="K15" s="252">
        <f>'SCE Progam Totals'!K15*$C$2</f>
        <v>95.260166624381441</v>
      </c>
      <c r="L15" s="252">
        <f>'SCE Progam Totals'!L15*$C$2</f>
        <v>95.826394746551031</v>
      </c>
      <c r="M15" s="252">
        <f>'SCE Progam Totals'!M15*$C$2</f>
        <v>94.183558750687993</v>
      </c>
      <c r="N15" s="252">
        <f>'SCE Progam Totals'!N15*$C$2</f>
        <v>103.902017463552</v>
      </c>
      <c r="O15" s="252">
        <f>'SCE Progam Totals'!O15*$C$2</f>
        <v>73.365164800364809</v>
      </c>
    </row>
    <row r="16" spans="1:15" ht="16.5" thickTop="1" thickBot="1" x14ac:dyDescent="0.3">
      <c r="A16" s="306"/>
      <c r="B16" s="309"/>
      <c r="C16" s="254" t="s">
        <v>35</v>
      </c>
      <c r="D16" s="262">
        <f>SUM(D13:D15)</f>
        <v>652.80904218112653</v>
      </c>
      <c r="E16" s="262">
        <f>SUM(E13:E15)</f>
        <v>650.15117321216906</v>
      </c>
      <c r="F16" s="262">
        <f>SUM(F13:F15)</f>
        <v>701.28280187404891</v>
      </c>
      <c r="G16" s="262">
        <f>SUM(G13:G15)</f>
        <v>684.58195159553691</v>
      </c>
      <c r="H16" s="262">
        <f t="shared" ref="H16:N16" si="1">SUM(H13:H15)</f>
        <v>702.9218942573948</v>
      </c>
      <c r="I16" s="262">
        <f t="shared" si="1"/>
        <v>696.35282337062029</v>
      </c>
      <c r="J16" s="262">
        <f t="shared" si="1"/>
        <v>701.79397897895808</v>
      </c>
      <c r="K16" s="262">
        <f t="shared" si="1"/>
        <v>695.96263621687876</v>
      </c>
      <c r="L16" s="262">
        <f t="shared" si="1"/>
        <v>712.71233782036381</v>
      </c>
      <c r="M16" s="262">
        <f t="shared" si="1"/>
        <v>727.80986710830666</v>
      </c>
      <c r="N16" s="262">
        <f t="shared" si="1"/>
        <v>690.18273105648382</v>
      </c>
      <c r="O16" s="262">
        <f>SUM(O13:O15)</f>
        <v>616.30426862942033</v>
      </c>
    </row>
    <row r="17" spans="1:15" ht="15" customHeight="1" thickTop="1" x14ac:dyDescent="0.25">
      <c r="A17" s="313" t="s">
        <v>22</v>
      </c>
      <c r="B17" s="324">
        <v>1</v>
      </c>
      <c r="C17" s="147" t="s">
        <v>32</v>
      </c>
      <c r="D17" s="120">
        <f>'SCE Progam Totals'!D17*$C$2</f>
        <v>0</v>
      </c>
      <c r="E17" s="120">
        <f>'SCE Progam Totals'!E17*$C$2</f>
        <v>0</v>
      </c>
      <c r="F17" s="120">
        <f>'SCE Progam Totals'!F17*$C$2</f>
        <v>0</v>
      </c>
      <c r="G17" s="120">
        <f>'SCE Progam Totals'!G17*$C$2</f>
        <v>0</v>
      </c>
      <c r="H17" s="120">
        <f>'SCE Progam Totals'!H17*$C$2</f>
        <v>0</v>
      </c>
      <c r="I17" s="120">
        <f>'SCE Progam Totals'!I17*$C$2</f>
        <v>27.545159940018827</v>
      </c>
      <c r="J17" s="120">
        <f>'SCE Progam Totals'!J17*$C$2</f>
        <v>44.227952042813648</v>
      </c>
      <c r="K17" s="120">
        <f>'SCE Progam Totals'!K17*$C$2</f>
        <v>59.788905439298389</v>
      </c>
      <c r="L17" s="120">
        <f>'SCE Progam Totals'!L17*$C$2</f>
        <v>50.98832615074916</v>
      </c>
      <c r="M17" s="120">
        <f>'SCE Progam Totals'!M17*$C$2</f>
        <v>0</v>
      </c>
      <c r="N17" s="120">
        <f>'SCE Progam Totals'!N17*$C$2</f>
        <v>0</v>
      </c>
      <c r="O17" s="120">
        <f>'SCE Progam Totals'!O17*$C$2</f>
        <v>0</v>
      </c>
    </row>
    <row r="18" spans="1:15" ht="15.75" thickTop="1" x14ac:dyDescent="0.25">
      <c r="A18" s="314"/>
      <c r="B18" s="325"/>
      <c r="C18" s="147" t="s">
        <v>33</v>
      </c>
      <c r="D18" s="120">
        <f>'SCE Progam Totals'!D18*$C$2</f>
        <v>0</v>
      </c>
      <c r="E18" s="120">
        <f>'SCE Progam Totals'!E18*$C$2</f>
        <v>0</v>
      </c>
      <c r="F18" s="120">
        <f>'SCE Progam Totals'!F18*$C$2</f>
        <v>0</v>
      </c>
      <c r="G18" s="120">
        <f>'SCE Progam Totals'!G18*$C$2</f>
        <v>0</v>
      </c>
      <c r="H18" s="120">
        <f>'SCE Progam Totals'!H18*$C$2</f>
        <v>0</v>
      </c>
      <c r="I18" s="120">
        <f>'SCE Progam Totals'!I18*$C$2</f>
        <v>16.864426331798697</v>
      </c>
      <c r="J18" s="120">
        <f>'SCE Progam Totals'!J18*$C$2</f>
        <v>20.867811329098529</v>
      </c>
      <c r="K18" s="120">
        <f>'SCE Progam Totals'!K18*$C$2</f>
        <v>22.463867100506146</v>
      </c>
      <c r="L18" s="120">
        <f>'SCE Progam Totals'!L18*$C$2</f>
        <v>18.785686382312306</v>
      </c>
      <c r="M18" s="120">
        <f>'SCE Progam Totals'!M18*$C$2</f>
        <v>0</v>
      </c>
      <c r="N18" s="120">
        <f>'SCE Progam Totals'!N18*$C$2</f>
        <v>0</v>
      </c>
      <c r="O18" s="120">
        <f>'SCE Progam Totals'!O18*$C$2</f>
        <v>0</v>
      </c>
    </row>
    <row r="19" spans="1:15" ht="15.75" thickTop="1" x14ac:dyDescent="0.25">
      <c r="A19" s="314"/>
      <c r="B19" s="325"/>
      <c r="C19" s="147" t="s">
        <v>34</v>
      </c>
      <c r="D19" s="120">
        <f>'SCE Progam Totals'!D19*$C$2</f>
        <v>0</v>
      </c>
      <c r="E19" s="120">
        <f>'SCE Progam Totals'!E19*$C$2</f>
        <v>0</v>
      </c>
      <c r="F19" s="120">
        <f>'SCE Progam Totals'!F19*$C$2</f>
        <v>0</v>
      </c>
      <c r="G19" s="120">
        <f>'SCE Progam Totals'!G19*$C$2</f>
        <v>0</v>
      </c>
      <c r="H19" s="120">
        <f>'SCE Progam Totals'!H19*$C$2</f>
        <v>0</v>
      </c>
      <c r="I19" s="120">
        <f>'SCE Progam Totals'!I19*$C$2</f>
        <v>4.1331735498587081</v>
      </c>
      <c r="J19" s="120">
        <f>'SCE Progam Totals'!J19*$C$2</f>
        <v>3.7838382937142221</v>
      </c>
      <c r="K19" s="120">
        <f>'SCE Progam Totals'!K19*$C$2</f>
        <v>6.2313277502728504</v>
      </c>
      <c r="L19" s="120">
        <f>'SCE Progam Totals'!L19*$C$2</f>
        <v>5.8264829626809567</v>
      </c>
      <c r="M19" s="120">
        <f>'SCE Progam Totals'!M19*$C$2</f>
        <v>0</v>
      </c>
      <c r="N19" s="120">
        <f>'SCE Progam Totals'!N19*$C$2</f>
        <v>0</v>
      </c>
      <c r="O19" s="120">
        <f>'SCE Progam Totals'!O19*$C$2</f>
        <v>0</v>
      </c>
    </row>
    <row r="20" spans="1:15" ht="16.5" thickTop="1" thickBot="1" x14ac:dyDescent="0.3">
      <c r="A20" s="315"/>
      <c r="B20" s="326"/>
      <c r="C20" s="146" t="s">
        <v>35</v>
      </c>
      <c r="D20" s="148">
        <f t="shared" ref="D20:O20" si="2">SUM(D17:D19)</f>
        <v>0</v>
      </c>
      <c r="E20" s="148">
        <f t="shared" si="2"/>
        <v>0</v>
      </c>
      <c r="F20" s="148">
        <f t="shared" si="2"/>
        <v>0</v>
      </c>
      <c r="G20" s="148">
        <f t="shared" si="2"/>
        <v>0</v>
      </c>
      <c r="H20" s="148">
        <f t="shared" si="2"/>
        <v>0</v>
      </c>
      <c r="I20" s="148">
        <f t="shared" si="2"/>
        <v>48.542759821676235</v>
      </c>
      <c r="J20" s="148">
        <f t="shared" si="2"/>
        <v>68.879601665626396</v>
      </c>
      <c r="K20" s="148">
        <f t="shared" si="2"/>
        <v>88.484100290077393</v>
      </c>
      <c r="L20" s="148">
        <f t="shared" si="2"/>
        <v>75.600495495742422</v>
      </c>
      <c r="M20" s="148">
        <f t="shared" si="2"/>
        <v>0</v>
      </c>
      <c r="N20" s="148">
        <f t="shared" si="2"/>
        <v>0</v>
      </c>
      <c r="O20" s="148">
        <f t="shared" si="2"/>
        <v>0</v>
      </c>
    </row>
    <row r="21" spans="1:15" s="9" customFormat="1" ht="15" customHeight="1" thickTop="1" x14ac:dyDescent="0.25">
      <c r="A21" s="304" t="s">
        <v>24</v>
      </c>
      <c r="B21" s="310">
        <v>1</v>
      </c>
      <c r="C21" s="251" t="s">
        <v>32</v>
      </c>
      <c r="D21" s="252">
        <f>'SCE Progam Totals'!D21*$C$2</f>
        <v>0</v>
      </c>
      <c r="E21" s="252">
        <f>'SCE Progam Totals'!E21*$C$2</f>
        <v>0</v>
      </c>
      <c r="F21" s="252">
        <f>'SCE Progam Totals'!F21*$C$2</f>
        <v>0</v>
      </c>
      <c r="G21" s="252">
        <f>'SCE Progam Totals'!G21*$C$2</f>
        <v>16.254341836480002</v>
      </c>
      <c r="H21" s="252">
        <f>'SCE Progam Totals'!H21*$C$2</f>
        <v>112.62377777107201</v>
      </c>
      <c r="I21" s="252">
        <f>'SCE Progam Totals'!I21*$C$2</f>
        <v>184.49487182976</v>
      </c>
      <c r="J21" s="252">
        <f>'SCE Progam Totals'!J21*$C$2</f>
        <v>214.08921720000004</v>
      </c>
      <c r="K21" s="252">
        <f>'SCE Progam Totals'!K21*$C$2</f>
        <v>258.17755411520005</v>
      </c>
      <c r="L21" s="252">
        <f>'SCE Progam Totals'!L21*$C$2</f>
        <v>256.83554463680002</v>
      </c>
      <c r="M21" s="252">
        <f>'SCE Progam Totals'!M21*$C$2</f>
        <v>161.02476547072001</v>
      </c>
      <c r="N21" s="252">
        <f>'SCE Progam Totals'!N21*$C$2</f>
        <v>0</v>
      </c>
      <c r="O21" s="252">
        <f>'SCE Progam Totals'!O21*$C$2</f>
        <v>0</v>
      </c>
    </row>
    <row r="22" spans="1:15" s="9" customFormat="1" ht="15.75" thickTop="1" x14ac:dyDescent="0.25">
      <c r="A22" s="305"/>
      <c r="B22" s="311"/>
      <c r="C22" s="251" t="s">
        <v>33</v>
      </c>
      <c r="D22" s="252">
        <f>'SCE Progam Totals'!D22*$C$2</f>
        <v>0</v>
      </c>
      <c r="E22" s="252">
        <f>'SCE Progam Totals'!E22*$C$2</f>
        <v>0</v>
      </c>
      <c r="F22" s="252">
        <f>'SCE Progam Totals'!F22*$C$2</f>
        <v>0</v>
      </c>
      <c r="G22" s="252">
        <f>'SCE Progam Totals'!G22*$C$2</f>
        <v>5.6652866733888008</v>
      </c>
      <c r="H22" s="252">
        <f>'SCE Progam Totals'!H22*$C$2</f>
        <v>23.748271356992007</v>
      </c>
      <c r="I22" s="252">
        <f>'SCE Progam Totals'!I22*$C$2</f>
        <v>35.588785616191998</v>
      </c>
      <c r="J22" s="252">
        <f>'SCE Progam Totals'!J22*$C$2</f>
        <v>40.907229461632006</v>
      </c>
      <c r="K22" s="252">
        <f>'SCE Progam Totals'!K22*$C$2</f>
        <v>40.284933460287995</v>
      </c>
      <c r="L22" s="252">
        <f>'SCE Progam Totals'!L22*$C$2</f>
        <v>36.729922991296</v>
      </c>
      <c r="M22" s="252">
        <f>'SCE Progam Totals'!M22*$C$2</f>
        <v>16.202255719225604</v>
      </c>
      <c r="N22" s="252">
        <f>'SCE Progam Totals'!N22*$C$2</f>
        <v>0</v>
      </c>
      <c r="O22" s="252">
        <f>'SCE Progam Totals'!O22*$C$2</f>
        <v>0</v>
      </c>
    </row>
    <row r="23" spans="1:15" s="9" customFormat="1" ht="15.75" thickTop="1" x14ac:dyDescent="0.25">
      <c r="A23" s="305"/>
      <c r="B23" s="311"/>
      <c r="C23" s="251" t="s">
        <v>34</v>
      </c>
      <c r="D23" s="252">
        <f>'SCE Progam Totals'!D23*$C$2</f>
        <v>0</v>
      </c>
      <c r="E23" s="252">
        <f>'SCE Progam Totals'!E23*$C$2</f>
        <v>0</v>
      </c>
      <c r="F23" s="252">
        <f>'SCE Progam Totals'!F23*$C$2</f>
        <v>0</v>
      </c>
      <c r="G23" s="252">
        <f>'SCE Progam Totals'!G23*$C$2</f>
        <v>2.8469166185088</v>
      </c>
      <c r="H23" s="252">
        <f>'SCE Progam Totals'!H23*$C$2</f>
        <v>16.0516614794048</v>
      </c>
      <c r="I23" s="252">
        <f>'SCE Progam Totals'!I23*$C$2</f>
        <v>27.476386144896004</v>
      </c>
      <c r="J23" s="252">
        <f>'SCE Progam Totals'!J23*$C$2</f>
        <v>30.185837215679999</v>
      </c>
      <c r="K23" s="252">
        <f>'SCE Progam Totals'!K23*$C$2</f>
        <v>29.016404862016007</v>
      </c>
      <c r="L23" s="252">
        <f>'SCE Progam Totals'!L23*$C$2</f>
        <v>26.557408840447998</v>
      </c>
      <c r="M23" s="252">
        <f>'SCE Progam Totals'!M23*$C$2</f>
        <v>9.7479522240064007</v>
      </c>
      <c r="N23" s="252">
        <f>'SCE Progam Totals'!N23*$C$2</f>
        <v>0</v>
      </c>
      <c r="O23" s="252">
        <f>'SCE Progam Totals'!O23*$C$2</f>
        <v>0</v>
      </c>
    </row>
    <row r="24" spans="1:15" s="9" customFormat="1" ht="16.5" thickTop="1" thickBot="1" x14ac:dyDescent="0.3">
      <c r="A24" s="306"/>
      <c r="B24" s="312"/>
      <c r="C24" s="254" t="s">
        <v>35</v>
      </c>
      <c r="D24" s="270">
        <f t="shared" ref="D24:L24" si="3">SUM(D21:D23)</f>
        <v>0</v>
      </c>
      <c r="E24" s="270">
        <f t="shared" si="3"/>
        <v>0</v>
      </c>
      <c r="F24" s="270">
        <f t="shared" si="3"/>
        <v>0</v>
      </c>
      <c r="G24" s="270">
        <f t="shared" si="3"/>
        <v>24.766545128377601</v>
      </c>
      <c r="H24" s="270">
        <f t="shared" si="3"/>
        <v>152.42371060746882</v>
      </c>
      <c r="I24" s="270">
        <f t="shared" si="3"/>
        <v>247.56004359084798</v>
      </c>
      <c r="J24" s="270">
        <f t="shared" si="3"/>
        <v>285.18228387731205</v>
      </c>
      <c r="K24" s="270">
        <f t="shared" si="3"/>
        <v>327.4788924375041</v>
      </c>
      <c r="L24" s="270">
        <f t="shared" si="3"/>
        <v>320.12287646854401</v>
      </c>
      <c r="M24" s="270">
        <f>SUM(M21:M23)</f>
        <v>186.97497341395203</v>
      </c>
      <c r="N24" s="270">
        <f>SUM(N21:N23)</f>
        <v>0</v>
      </c>
      <c r="O24" s="270">
        <f>SUM(O21:O23)</f>
        <v>0</v>
      </c>
    </row>
    <row r="25" spans="1:15" ht="15" customHeight="1" thickTop="1" x14ac:dyDescent="0.25">
      <c r="A25" s="313" t="s">
        <v>39</v>
      </c>
      <c r="B25" s="316">
        <v>1</v>
      </c>
      <c r="C25" s="146" t="s">
        <v>32</v>
      </c>
      <c r="D25" s="120">
        <f>'SCE Progam Totals'!D25*$C$2</f>
        <v>2.0959060483726506</v>
      </c>
      <c r="E25" s="120">
        <f>'SCE Progam Totals'!E25*$C$2</f>
        <v>2.1345574860031129</v>
      </c>
      <c r="F25" s="120">
        <f>'SCE Progam Totals'!F25*$C$2</f>
        <v>2.0660259323631287</v>
      </c>
      <c r="G25" s="120">
        <f>'SCE Progam Totals'!G25*$C$2</f>
        <v>2.491770596512604</v>
      </c>
      <c r="H25" s="120">
        <f>'SCE Progam Totals'!H25*$C$2</f>
        <v>2.8046463899208072</v>
      </c>
      <c r="I25" s="120">
        <f>'SCE Progam Totals'!I25*$C$2</f>
        <v>2.961265666233063</v>
      </c>
      <c r="J25" s="120">
        <f>'SCE Progam Totals'!J25*$C$2</f>
        <v>3.1960793091873172</v>
      </c>
      <c r="K25" s="120">
        <f>'SCE Progam Totals'!K25*$C$2</f>
        <v>3.4455721576309206</v>
      </c>
      <c r="L25" s="120">
        <f>'SCE Progam Totals'!L25*$C$2</f>
        <v>3.6786068749984744</v>
      </c>
      <c r="M25" s="120">
        <f>'SCE Progam Totals'!M25*$C$2</f>
        <v>2.9894820751350406</v>
      </c>
      <c r="N25" s="120">
        <f>'SCE Progam Totals'!N25*$C$2</f>
        <v>2.496655064504242</v>
      </c>
      <c r="O25" s="120">
        <f>'SCE Progam Totals'!O25*$C$2</f>
        <v>2.2658048311630252</v>
      </c>
    </row>
    <row r="26" spans="1:15" ht="15.75" thickTop="1" x14ac:dyDescent="0.25">
      <c r="A26" s="314"/>
      <c r="B26" s="317"/>
      <c r="C26" s="147" t="s">
        <v>33</v>
      </c>
      <c r="D26" s="120">
        <f>'SCE Progam Totals'!D26*$C$2</f>
        <v>0</v>
      </c>
      <c r="E26" s="120">
        <f>'SCE Progam Totals'!E26*$C$2</f>
        <v>9.8166546561324605E-2</v>
      </c>
      <c r="F26" s="120">
        <f>'SCE Progam Totals'!F26*$C$2</f>
        <v>9.6220422628253713E-2</v>
      </c>
      <c r="G26" s="120">
        <f>'SCE Progam Totals'!G26*$C$2</f>
        <v>6.8751990501925361E-2</v>
      </c>
      <c r="H26" s="120">
        <f>'SCE Progam Totals'!H26*$C$2</f>
        <v>0.31679853762691024</v>
      </c>
      <c r="I26" s="120">
        <f>'SCE Progam Totals'!I26*$C$2</f>
        <v>0.26666402976155285</v>
      </c>
      <c r="J26" s="120">
        <f>'SCE Progam Totals'!J26*$C$2</f>
        <v>0.26195374685249329</v>
      </c>
      <c r="K26" s="120">
        <f>'SCE Progam Totals'!K26*$C$2</f>
        <v>0.31922055783991815</v>
      </c>
      <c r="L26" s="120">
        <f>'SCE Progam Totals'!L26*$C$2</f>
        <v>0.35393507475475078</v>
      </c>
      <c r="M26" s="120">
        <f>'SCE Progam Totals'!M26*$C$2</f>
        <v>0.35849850630918745</v>
      </c>
      <c r="N26" s="120">
        <f>'SCE Progam Totals'!N26*$C$2</f>
        <v>0.25702980261006358</v>
      </c>
      <c r="O26" s="120">
        <f>'SCE Progam Totals'!O26*$C$2</f>
        <v>0.14132469194209576</v>
      </c>
    </row>
    <row r="27" spans="1:15" ht="15.75" thickTop="1" x14ac:dyDescent="0.25">
      <c r="A27" s="314"/>
      <c r="B27" s="317"/>
      <c r="C27" s="78" t="s">
        <v>34</v>
      </c>
      <c r="D27" s="120">
        <f>'SCE Progam Totals'!D27*$C$2</f>
        <v>0.40040064000000003</v>
      </c>
      <c r="E27" s="120">
        <f>'SCE Progam Totals'!E27*$C$2</f>
        <v>0.34478944</v>
      </c>
      <c r="F27" s="120">
        <f>'SCE Progam Totals'!F27*$C$2</f>
        <v>0.3336672</v>
      </c>
      <c r="G27" s="120">
        <f>'SCE Progam Totals'!G27*$C$2</f>
        <v>0.60060096000000007</v>
      </c>
      <c r="H27" s="120">
        <f>'SCE Progam Totals'!H27*$C$2</f>
        <v>1.1122240000000001</v>
      </c>
      <c r="I27" s="120">
        <f>'SCE Progam Totals'!I27*$C$2</f>
        <v>1.1900796800000002</v>
      </c>
      <c r="J27" s="120">
        <f>'SCE Progam Totals'!J27*$C$2</f>
        <v>1.0343683200000002</v>
      </c>
      <c r="K27" s="120">
        <f>'SCE Progam Totals'!K27*$C$2</f>
        <v>1.1900796800000002</v>
      </c>
      <c r="L27" s="120">
        <f>'SCE Progam Totals'!L27*$C$2</f>
        <v>1.2568131199999999</v>
      </c>
      <c r="M27" s="120">
        <f>'SCE Progam Totals'!M27*$C$2</f>
        <v>0.90090144000000016</v>
      </c>
      <c r="N27" s="120">
        <f>'SCE Progam Totals'!N27*$C$2</f>
        <v>0.51162304000000003</v>
      </c>
      <c r="O27" s="120">
        <f>'SCE Progam Totals'!O27*$C$2</f>
        <v>0.32254495999999999</v>
      </c>
    </row>
    <row r="28" spans="1:15" ht="16.5" thickTop="1" thickBot="1" x14ac:dyDescent="0.3">
      <c r="A28" s="315"/>
      <c r="B28" s="318"/>
      <c r="C28" s="146" t="s">
        <v>35</v>
      </c>
      <c r="D28" s="148">
        <f t="shared" ref="D28:O28" si="4">SUM(D25:D27)</f>
        <v>2.4963066883726506</v>
      </c>
      <c r="E28" s="148">
        <f t="shared" si="4"/>
        <v>2.5775134725644375</v>
      </c>
      <c r="F28" s="148">
        <f t="shared" si="4"/>
        <v>2.4959135549913825</v>
      </c>
      <c r="G28" s="148">
        <f t="shared" si="4"/>
        <v>3.1611235470145291</v>
      </c>
      <c r="H28" s="148">
        <f t="shared" si="4"/>
        <v>4.2336689275477175</v>
      </c>
      <c r="I28" s="148">
        <f t="shared" si="4"/>
        <v>4.4180093759946164</v>
      </c>
      <c r="J28" s="148">
        <f t="shared" si="4"/>
        <v>4.4924013760398109</v>
      </c>
      <c r="K28" s="148">
        <f t="shared" si="4"/>
        <v>4.9548723954708391</v>
      </c>
      <c r="L28" s="148">
        <f t="shared" si="4"/>
        <v>5.2893550697532259</v>
      </c>
      <c r="M28" s="148">
        <f t="shared" si="4"/>
        <v>4.2488820214442278</v>
      </c>
      <c r="N28" s="148">
        <f t="shared" si="4"/>
        <v>3.2653079071143054</v>
      </c>
      <c r="O28" s="148">
        <f t="shared" si="4"/>
        <v>2.729674483105121</v>
      </c>
    </row>
    <row r="29" spans="1:15" ht="15" customHeight="1" thickTop="1" x14ac:dyDescent="0.25">
      <c r="A29" s="304" t="s">
        <v>41</v>
      </c>
      <c r="B29" s="307">
        <v>1</v>
      </c>
      <c r="C29" s="251" t="s">
        <v>32</v>
      </c>
      <c r="D29" s="252">
        <f>'SCE Progam Totals'!D29*$C$2</f>
        <v>0</v>
      </c>
      <c r="E29" s="252">
        <f>'SCE Progam Totals'!E29*$C$2</f>
        <v>0</v>
      </c>
      <c r="F29" s="252">
        <f>'SCE Progam Totals'!F29*$C$2</f>
        <v>0</v>
      </c>
      <c r="G29" s="252">
        <f>'SCE Progam Totals'!G29*$C$2</f>
        <v>0</v>
      </c>
      <c r="H29" s="252">
        <f>'SCE Progam Totals'!H29*$C$2</f>
        <v>0</v>
      </c>
      <c r="I29" s="252">
        <f>'SCE Progam Totals'!I29*$C$2</f>
        <v>0</v>
      </c>
      <c r="J29" s="252">
        <f>'SCE Progam Totals'!J29*$C$2</f>
        <v>0</v>
      </c>
      <c r="K29" s="252">
        <f>'SCE Progam Totals'!K29*$C$2</f>
        <v>0</v>
      </c>
      <c r="L29" s="252">
        <f>'SCE Progam Totals'!L29*$C$2</f>
        <v>0</v>
      </c>
      <c r="M29" s="252">
        <f>'SCE Progam Totals'!M29*$C$2</f>
        <v>0</v>
      </c>
      <c r="N29" s="252">
        <f>'SCE Progam Totals'!N29*$C$2</f>
        <v>0</v>
      </c>
      <c r="O29" s="252">
        <f>'SCE Progam Totals'!O29*$C$2</f>
        <v>0</v>
      </c>
    </row>
    <row r="30" spans="1:15" ht="15.75" thickTop="1" x14ac:dyDescent="0.25">
      <c r="A30" s="305"/>
      <c r="B30" s="308"/>
      <c r="C30" s="251" t="s">
        <v>33</v>
      </c>
      <c r="D30" s="252">
        <f>'SCE Progam Totals'!D30*$C$2</f>
        <v>0</v>
      </c>
      <c r="E30" s="252">
        <f>'SCE Progam Totals'!E30*$C$2</f>
        <v>0</v>
      </c>
      <c r="F30" s="252">
        <f>'SCE Progam Totals'!F30*$C$2</f>
        <v>0</v>
      </c>
      <c r="G30" s="252">
        <f>'SCE Progam Totals'!G30*$C$2</f>
        <v>0</v>
      </c>
      <c r="H30" s="252">
        <f>'SCE Progam Totals'!H30*$C$2</f>
        <v>0</v>
      </c>
      <c r="I30" s="252">
        <f>'SCE Progam Totals'!I30*$C$2</f>
        <v>0</v>
      </c>
      <c r="J30" s="252">
        <f>'SCE Progam Totals'!J30*$C$2</f>
        <v>0</v>
      </c>
      <c r="K30" s="252">
        <f>'SCE Progam Totals'!K30*$C$2</f>
        <v>0</v>
      </c>
      <c r="L30" s="252">
        <f>'SCE Progam Totals'!L30*$C$2</f>
        <v>0</v>
      </c>
      <c r="M30" s="252">
        <f>'SCE Progam Totals'!M30*$C$2</f>
        <v>0</v>
      </c>
      <c r="N30" s="252">
        <f>'SCE Progam Totals'!N30*$C$2</f>
        <v>0</v>
      </c>
      <c r="O30" s="252">
        <f>'SCE Progam Totals'!O30*$C$2</f>
        <v>0</v>
      </c>
    </row>
    <row r="31" spans="1:15" ht="15.75" thickTop="1" x14ac:dyDescent="0.25">
      <c r="A31" s="305"/>
      <c r="B31" s="308"/>
      <c r="C31" s="251" t="s">
        <v>34</v>
      </c>
      <c r="D31" s="252">
        <f>'SCE Progam Totals'!D31*$C$2</f>
        <v>0</v>
      </c>
      <c r="E31" s="252">
        <f>'SCE Progam Totals'!E31*$C$2</f>
        <v>0</v>
      </c>
      <c r="F31" s="252">
        <f>'SCE Progam Totals'!F31*$C$2</f>
        <v>0</v>
      </c>
      <c r="G31" s="252">
        <f>'SCE Progam Totals'!G31*$C$2</f>
        <v>0</v>
      </c>
      <c r="H31" s="252">
        <f>'SCE Progam Totals'!H31*$C$2</f>
        <v>0</v>
      </c>
      <c r="I31" s="252">
        <f>'SCE Progam Totals'!I31*$C$2</f>
        <v>0</v>
      </c>
      <c r="J31" s="252">
        <f>'SCE Progam Totals'!J31*$C$2</f>
        <v>0</v>
      </c>
      <c r="K31" s="252">
        <f>'SCE Progam Totals'!K31*$C$2</f>
        <v>0</v>
      </c>
      <c r="L31" s="252">
        <f>'SCE Progam Totals'!L31*$C$2</f>
        <v>0</v>
      </c>
      <c r="M31" s="252">
        <f>'SCE Progam Totals'!M31*$C$2</f>
        <v>0</v>
      </c>
      <c r="N31" s="252">
        <f>'SCE Progam Totals'!N31*$C$2</f>
        <v>0</v>
      </c>
      <c r="O31" s="252">
        <f>'SCE Progam Totals'!O31*$C$2</f>
        <v>0</v>
      </c>
    </row>
    <row r="32" spans="1:15" ht="16.5" thickTop="1" thickBot="1" x14ac:dyDescent="0.3">
      <c r="A32" s="306"/>
      <c r="B32" s="309"/>
      <c r="C32" s="254" t="s">
        <v>35</v>
      </c>
      <c r="D32" s="270">
        <f t="shared" ref="D32:O32" si="5">SUM(D29:D31)</f>
        <v>0</v>
      </c>
      <c r="E32" s="270">
        <f t="shared" si="5"/>
        <v>0</v>
      </c>
      <c r="F32" s="270">
        <f t="shared" si="5"/>
        <v>0</v>
      </c>
      <c r="G32" s="270">
        <f t="shared" si="5"/>
        <v>0</v>
      </c>
      <c r="H32" s="270">
        <f t="shared" si="5"/>
        <v>0</v>
      </c>
      <c r="I32" s="270">
        <f t="shared" si="5"/>
        <v>0</v>
      </c>
      <c r="J32" s="270">
        <f t="shared" si="5"/>
        <v>0</v>
      </c>
      <c r="K32" s="270">
        <f t="shared" si="5"/>
        <v>0</v>
      </c>
      <c r="L32" s="270">
        <f t="shared" si="5"/>
        <v>0</v>
      </c>
      <c r="M32" s="270">
        <f t="shared" si="5"/>
        <v>0</v>
      </c>
      <c r="N32" s="270">
        <f t="shared" si="5"/>
        <v>0</v>
      </c>
      <c r="O32" s="270">
        <f t="shared" si="5"/>
        <v>0</v>
      </c>
    </row>
    <row r="33" spans="1:15" ht="15" customHeight="1" thickTop="1" x14ac:dyDescent="0.25">
      <c r="A33" s="313" t="s">
        <v>40</v>
      </c>
      <c r="B33" s="316">
        <v>1</v>
      </c>
      <c r="C33" s="147" t="s">
        <v>32</v>
      </c>
      <c r="D33" s="120">
        <f>'SCE Progam Totals'!D33*$C$2</f>
        <v>0</v>
      </c>
      <c r="E33" s="120">
        <f>'SCE Progam Totals'!E33*$C$2</f>
        <v>0</v>
      </c>
      <c r="F33" s="120">
        <f>'SCE Progam Totals'!F33*$C$2</f>
        <v>0</v>
      </c>
      <c r="G33" s="120">
        <f>'SCE Progam Totals'!G33*$C$2</f>
        <v>0</v>
      </c>
      <c r="H33" s="120">
        <f>'SCE Progam Totals'!H33*$C$2</f>
        <v>7.9492763551025396</v>
      </c>
      <c r="I33" s="120">
        <f>'SCE Progam Totals'!I33*$C$2</f>
        <v>8.0886766606140146</v>
      </c>
      <c r="J33" s="120">
        <f>'SCE Progam Totals'!J33*$C$2</f>
        <v>8.4078133386718754</v>
      </c>
      <c r="K33" s="120">
        <f>'SCE Progam Totals'!K33*$C$2</f>
        <v>8.7628539510589611</v>
      </c>
      <c r="L33" s="120">
        <f>'SCE Progam Totals'!L33*$C$2</f>
        <v>8.6409572020141603</v>
      </c>
      <c r="M33" s="120">
        <f>'SCE Progam Totals'!M33*$C$2</f>
        <v>8.0937291964355484</v>
      </c>
      <c r="N33" s="120">
        <f>'SCE Progam Totals'!N33*$C$2</f>
        <v>0</v>
      </c>
      <c r="O33" s="120">
        <f>'SCE Progam Totals'!O33*$C$2</f>
        <v>0</v>
      </c>
    </row>
    <row r="34" spans="1:15" ht="15.75" thickTop="1" x14ac:dyDescent="0.25">
      <c r="A34" s="314"/>
      <c r="B34" s="317"/>
      <c r="C34" s="147" t="s">
        <v>33</v>
      </c>
      <c r="D34" s="120">
        <f>'SCE Progam Totals'!D34*$C$2</f>
        <v>0</v>
      </c>
      <c r="E34" s="120">
        <f>'SCE Progam Totals'!E34*$C$2</f>
        <v>0</v>
      </c>
      <c r="F34" s="120">
        <f>'SCE Progam Totals'!F34*$C$2</f>
        <v>0</v>
      </c>
      <c r="G34" s="120">
        <f>'SCE Progam Totals'!G34*$C$2</f>
        <v>0</v>
      </c>
      <c r="H34" s="120">
        <f>'SCE Progam Totals'!H34*$C$2</f>
        <v>1.9415353223342897</v>
      </c>
      <c r="I34" s="120">
        <f>'SCE Progam Totals'!I34*$C$2</f>
        <v>1.9515444802284243</v>
      </c>
      <c r="J34" s="120">
        <f>'SCE Progam Totals'!J34*$C$2</f>
        <v>2.102468330774689</v>
      </c>
      <c r="K34" s="120">
        <f>'SCE Progam Totals'!K34*$C$2</f>
        <v>2.0874278510482789</v>
      </c>
      <c r="L34" s="120">
        <f>'SCE Progam Totals'!L34*$C$2</f>
        <v>2.0318848009887698</v>
      </c>
      <c r="M34" s="120">
        <f>'SCE Progam Totals'!M34*$C$2</f>
        <v>1.9551041876258852</v>
      </c>
      <c r="N34" s="120">
        <f>'SCE Progam Totals'!N34*$C$2</f>
        <v>0</v>
      </c>
      <c r="O34" s="120">
        <f>'SCE Progam Totals'!O34*$C$2</f>
        <v>0</v>
      </c>
    </row>
    <row r="35" spans="1:15" ht="15.75" thickTop="1" x14ac:dyDescent="0.25">
      <c r="A35" s="314"/>
      <c r="B35" s="317"/>
      <c r="C35" s="147" t="s">
        <v>34</v>
      </c>
      <c r="D35" s="120">
        <f>'SCE Progam Totals'!D35*$C$2</f>
        <v>0</v>
      </c>
      <c r="E35" s="120">
        <f>'SCE Progam Totals'!E35*$C$2</f>
        <v>0</v>
      </c>
      <c r="F35" s="120">
        <f>'SCE Progam Totals'!F35*$C$2</f>
        <v>0</v>
      </c>
      <c r="G35" s="120">
        <f>'SCE Progam Totals'!G35*$C$2</f>
        <v>0</v>
      </c>
      <c r="H35" s="120">
        <f>'SCE Progam Totals'!H35*$C$2</f>
        <v>0.87887963794174195</v>
      </c>
      <c r="I35" s="120">
        <f>'SCE Progam Totals'!I35*$C$2</f>
        <v>0.93263933399429322</v>
      </c>
      <c r="J35" s="120">
        <f>'SCE Progam Totals'!J35*$C$2</f>
        <v>0.98876932210159307</v>
      </c>
      <c r="K35" s="120">
        <f>'SCE Progam Totals'!K35*$C$2</f>
        <v>1.0031081756507876</v>
      </c>
      <c r="L35" s="120">
        <f>'SCE Progam Totals'!L35*$C$2</f>
        <v>0.97711545687904366</v>
      </c>
      <c r="M35" s="120">
        <f>'SCE Progam Totals'!M35*$C$2</f>
        <v>0.83092304190940869</v>
      </c>
      <c r="N35" s="120">
        <f>'SCE Progam Totals'!N35*$C$2</f>
        <v>0</v>
      </c>
      <c r="O35" s="120">
        <f>'SCE Progam Totals'!O35*$C$2</f>
        <v>0</v>
      </c>
    </row>
    <row r="36" spans="1:15" ht="16.5" thickTop="1" thickBot="1" x14ac:dyDescent="0.3">
      <c r="A36" s="315"/>
      <c r="B36" s="318"/>
      <c r="C36" s="146" t="s">
        <v>35</v>
      </c>
      <c r="D36" s="148">
        <f t="shared" ref="D36:O36" si="6">SUM(D33:D35)</f>
        <v>0</v>
      </c>
      <c r="E36" s="148">
        <f t="shared" si="6"/>
        <v>0</v>
      </c>
      <c r="F36" s="148">
        <f t="shared" si="6"/>
        <v>0</v>
      </c>
      <c r="G36" s="148">
        <f t="shared" si="6"/>
        <v>0</v>
      </c>
      <c r="H36" s="148">
        <f t="shared" si="6"/>
        <v>10.769691315378571</v>
      </c>
      <c r="I36" s="148">
        <f t="shared" si="6"/>
        <v>10.972860474836732</v>
      </c>
      <c r="J36" s="148">
        <f t="shared" si="6"/>
        <v>11.499050991548158</v>
      </c>
      <c r="K36" s="148">
        <f t="shared" si="6"/>
        <v>11.853389977758027</v>
      </c>
      <c r="L36" s="148">
        <f t="shared" si="6"/>
        <v>11.649957459881975</v>
      </c>
      <c r="M36" s="148">
        <f t="shared" si="6"/>
        <v>10.879756425970843</v>
      </c>
      <c r="N36" s="148">
        <f t="shared" si="6"/>
        <v>0</v>
      </c>
      <c r="O36" s="148">
        <f t="shared" si="6"/>
        <v>0</v>
      </c>
    </row>
    <row r="37" spans="1:15" ht="15" customHeight="1" thickTop="1" x14ac:dyDescent="0.25">
      <c r="A37" s="304" t="s">
        <v>36</v>
      </c>
      <c r="B37" s="307">
        <v>1</v>
      </c>
      <c r="C37" s="254" t="s">
        <v>32</v>
      </c>
      <c r="D37" s="259">
        <f>'SCE Progam Totals'!D37*$C$2</f>
        <v>0</v>
      </c>
      <c r="E37" s="259">
        <f>'SCE Progam Totals'!E37*$C$2</f>
        <v>0</v>
      </c>
      <c r="F37" s="259">
        <f>'SCE Progam Totals'!F37*$C$2</f>
        <v>0</v>
      </c>
      <c r="G37" s="259">
        <f>'SCE Progam Totals'!G37*$C$2</f>
        <v>0</v>
      </c>
      <c r="H37" s="259">
        <f>'SCE Progam Totals'!H37*$C$2</f>
        <v>12.849981321978762</v>
      </c>
      <c r="I37" s="259">
        <f>'SCE Progam Totals'!I37*$C$2</f>
        <v>13.974244897302247</v>
      </c>
      <c r="J37" s="259">
        <f>'SCE Progam Totals'!J37*$C$2</f>
        <v>14.117152723797608</v>
      </c>
      <c r="K37" s="259">
        <f>'SCE Progam Totals'!K37*$C$2</f>
        <v>14.309989583270266</v>
      </c>
      <c r="L37" s="259">
        <f>'SCE Progam Totals'!L37*$C$2</f>
        <v>13.739377397332765</v>
      </c>
      <c r="M37" s="259">
        <f>'SCE Progam Totals'!M37*$C$2</f>
        <v>13.352700468835451</v>
      </c>
      <c r="N37" s="259">
        <f>'SCE Progam Totals'!N37*$C$2</f>
        <v>0</v>
      </c>
      <c r="O37" s="259">
        <f>'SCE Progam Totals'!O37*$C$2</f>
        <v>0</v>
      </c>
    </row>
    <row r="38" spans="1:15" ht="15.75" thickTop="1" x14ac:dyDescent="0.25">
      <c r="A38" s="305"/>
      <c r="B38" s="308"/>
      <c r="C38" s="251" t="s">
        <v>33</v>
      </c>
      <c r="D38" s="259">
        <f>'SCE Progam Totals'!D38*$C$2</f>
        <v>0</v>
      </c>
      <c r="E38" s="259">
        <f>'SCE Progam Totals'!E38*$C$2</f>
        <v>0</v>
      </c>
      <c r="F38" s="259">
        <f>'SCE Progam Totals'!F38*$C$2</f>
        <v>0</v>
      </c>
      <c r="G38" s="259">
        <f>'SCE Progam Totals'!G38*$C$2</f>
        <v>0</v>
      </c>
      <c r="H38" s="259">
        <f>'SCE Progam Totals'!H38*$C$2</f>
        <v>3.3340236986160283</v>
      </c>
      <c r="I38" s="259">
        <f>'SCE Progam Totals'!I38*$C$2</f>
        <v>3.4128568449920658</v>
      </c>
      <c r="J38" s="259">
        <f>'SCE Progam Totals'!J38*$C$2</f>
        <v>4.6622978067291267</v>
      </c>
      <c r="K38" s="259">
        <f>'SCE Progam Totals'!K38*$C$2</f>
        <v>4.6610599704559332</v>
      </c>
      <c r="L38" s="259">
        <f>'SCE Progam Totals'!L38*$C$2</f>
        <v>3.2412427785827638</v>
      </c>
      <c r="M38" s="259">
        <f>'SCE Progam Totals'!M38*$C$2</f>
        <v>1.7263525746894837</v>
      </c>
      <c r="N38" s="259">
        <f>'SCE Progam Totals'!N38*$C$2</f>
        <v>0</v>
      </c>
      <c r="O38" s="259">
        <f>'SCE Progam Totals'!O38*$C$2</f>
        <v>0</v>
      </c>
    </row>
    <row r="39" spans="1:15" ht="15.75" thickTop="1" x14ac:dyDescent="0.25">
      <c r="A39" s="305"/>
      <c r="B39" s="308"/>
      <c r="C39" s="251" t="s">
        <v>34</v>
      </c>
      <c r="D39" s="259">
        <f>'SCE Progam Totals'!D39*$C$2</f>
        <v>0</v>
      </c>
      <c r="E39" s="259">
        <f>'SCE Progam Totals'!E39*$C$2</f>
        <v>0</v>
      </c>
      <c r="F39" s="259">
        <f>'SCE Progam Totals'!F39*$C$2</f>
        <v>0</v>
      </c>
      <c r="G39" s="259">
        <f>'SCE Progam Totals'!G39*$C$2</f>
        <v>0</v>
      </c>
      <c r="H39" s="259">
        <f>'SCE Progam Totals'!H39*$C$2</f>
        <v>0.28757999395980838</v>
      </c>
      <c r="I39" s="259">
        <f>'SCE Progam Totals'!I39*$C$2</f>
        <v>0.39326892374305727</v>
      </c>
      <c r="J39" s="259">
        <f>'SCE Progam Totals'!J39*$C$2</f>
        <v>0.43662256805057531</v>
      </c>
      <c r="K39" s="259">
        <f>'SCE Progam Totals'!K39*$C$2</f>
        <v>0.47828881850566868</v>
      </c>
      <c r="L39" s="259">
        <f>'SCE Progam Totals'!L39*$C$2</f>
        <v>0.44292172406272895</v>
      </c>
      <c r="M39" s="259">
        <f>'SCE Progam Totals'!M39*$C$2</f>
        <v>0.25818460103139879</v>
      </c>
      <c r="N39" s="259">
        <f>'SCE Progam Totals'!N39*$C$2</f>
        <v>0</v>
      </c>
      <c r="O39" s="259">
        <f>'SCE Progam Totals'!O39*$C$2</f>
        <v>0</v>
      </c>
    </row>
    <row r="40" spans="1:15" ht="16.5" thickTop="1" thickBot="1" x14ac:dyDescent="0.3">
      <c r="A40" s="306"/>
      <c r="B40" s="309"/>
      <c r="C40" s="254" t="s">
        <v>35</v>
      </c>
      <c r="D40" s="262">
        <f t="shared" ref="D40:O40" si="7">SUM(D37:D39)</f>
        <v>0</v>
      </c>
      <c r="E40" s="262">
        <f t="shared" si="7"/>
        <v>0</v>
      </c>
      <c r="F40" s="262">
        <f t="shared" si="7"/>
        <v>0</v>
      </c>
      <c r="G40" s="262">
        <f t="shared" si="7"/>
        <v>0</v>
      </c>
      <c r="H40" s="262">
        <f t="shared" si="7"/>
        <v>16.471585014554599</v>
      </c>
      <c r="I40" s="262">
        <f t="shared" si="7"/>
        <v>17.780370666037371</v>
      </c>
      <c r="J40" s="262">
        <f t="shared" si="7"/>
        <v>19.216073098577311</v>
      </c>
      <c r="K40" s="262">
        <f t="shared" si="7"/>
        <v>19.449338372231868</v>
      </c>
      <c r="L40" s="262">
        <f t="shared" si="7"/>
        <v>17.423541899978257</v>
      </c>
      <c r="M40" s="262">
        <f t="shared" si="7"/>
        <v>15.337237644556334</v>
      </c>
      <c r="N40" s="262">
        <f t="shared" si="7"/>
        <v>0</v>
      </c>
      <c r="O40" s="262">
        <f t="shared" si="7"/>
        <v>0</v>
      </c>
    </row>
    <row r="41" spans="1:15" ht="15" customHeight="1" thickTop="1" x14ac:dyDescent="0.25">
      <c r="A41" s="313" t="s">
        <v>37</v>
      </c>
      <c r="B41" s="316">
        <v>1</v>
      </c>
      <c r="C41" s="146" t="s">
        <v>32</v>
      </c>
      <c r="D41" s="120">
        <f>'SCE Progam Totals'!D41*$C$2</f>
        <v>0</v>
      </c>
      <c r="E41" s="120">
        <f>'SCE Progam Totals'!E41*$C$2</f>
        <v>0</v>
      </c>
      <c r="F41" s="120">
        <f>'SCE Progam Totals'!F41*$C$2</f>
        <v>0</v>
      </c>
      <c r="G41" s="120">
        <f>'SCE Progam Totals'!G41*$C$2</f>
        <v>0</v>
      </c>
      <c r="H41" s="120">
        <f>'SCE Progam Totals'!H41*$C$2</f>
        <v>113.63978498950196</v>
      </c>
      <c r="I41" s="120">
        <f>'SCE Progam Totals'!I41*$C$2</f>
        <v>117.1894742926758</v>
      </c>
      <c r="J41" s="120">
        <f>'SCE Progam Totals'!J41*$C$2</f>
        <v>120.6896840873047</v>
      </c>
      <c r="K41" s="120">
        <f>'SCE Progam Totals'!K41*$C$2</f>
        <v>130.7477081935547</v>
      </c>
      <c r="L41" s="120">
        <f>'SCE Progam Totals'!L41*$C$2</f>
        <v>126.82526873369142</v>
      </c>
      <c r="M41" s="120">
        <f>'SCE Progam Totals'!M41*$C$2</f>
        <v>116.66809044165041</v>
      </c>
      <c r="N41" s="120">
        <f>'SCE Progam Totals'!N41*$C$2</f>
        <v>0</v>
      </c>
      <c r="O41" s="120">
        <f>'SCE Progam Totals'!O41*$C$2</f>
        <v>0</v>
      </c>
    </row>
    <row r="42" spans="1:15" ht="15.75" thickTop="1" x14ac:dyDescent="0.25">
      <c r="A42" s="314"/>
      <c r="B42" s="317"/>
      <c r="C42" s="147" t="s">
        <v>33</v>
      </c>
      <c r="D42" s="120">
        <f>'SCE Progam Totals'!D42*$C$2</f>
        <v>0</v>
      </c>
      <c r="E42" s="120">
        <f>'SCE Progam Totals'!E42*$C$2</f>
        <v>0</v>
      </c>
      <c r="F42" s="120">
        <f>'SCE Progam Totals'!F42*$C$2</f>
        <v>0</v>
      </c>
      <c r="G42" s="120">
        <f>'SCE Progam Totals'!G42*$C$2</f>
        <v>0</v>
      </c>
      <c r="H42" s="120">
        <f>'SCE Progam Totals'!H42*$C$2</f>
        <v>14.43170272523804</v>
      </c>
      <c r="I42" s="120">
        <f>'SCE Progam Totals'!I42*$C$2</f>
        <v>14.739223259197999</v>
      </c>
      <c r="J42" s="120">
        <f>'SCE Progam Totals'!J42*$C$2</f>
        <v>13.837340841906741</v>
      </c>
      <c r="K42" s="120">
        <f>'SCE Progam Totals'!K42*$C$2</f>
        <v>14.434594828393557</v>
      </c>
      <c r="L42" s="120">
        <f>'SCE Progam Totals'!L42*$C$2</f>
        <v>13.68415165551758</v>
      </c>
      <c r="M42" s="120">
        <f>'SCE Progam Totals'!M42*$C$2</f>
        <v>13.281353580163575</v>
      </c>
      <c r="N42" s="120">
        <f>'SCE Progam Totals'!N42*$C$2</f>
        <v>0</v>
      </c>
      <c r="O42" s="120">
        <f>'SCE Progam Totals'!O42*$C$2</f>
        <v>0</v>
      </c>
    </row>
    <row r="43" spans="1:15" ht="15.75" thickTop="1" x14ac:dyDescent="0.25">
      <c r="A43" s="314"/>
      <c r="B43" s="317"/>
      <c r="C43" s="147" t="s">
        <v>34</v>
      </c>
      <c r="D43" s="120">
        <f>'SCE Progam Totals'!D43*$C$2</f>
        <v>0</v>
      </c>
      <c r="E43" s="120">
        <f>'SCE Progam Totals'!E43*$C$2</f>
        <v>0</v>
      </c>
      <c r="F43" s="120">
        <f>'SCE Progam Totals'!F43*$C$2</f>
        <v>0</v>
      </c>
      <c r="G43" s="120">
        <f>'SCE Progam Totals'!G43*$C$2</f>
        <v>0</v>
      </c>
      <c r="H43" s="120">
        <f>'SCE Progam Totals'!H43*$C$2</f>
        <v>11.373825184204103</v>
      </c>
      <c r="I43" s="120">
        <f>'SCE Progam Totals'!I43*$C$2</f>
        <v>12.019721150939942</v>
      </c>
      <c r="J43" s="120">
        <f>'SCE Progam Totals'!J43*$C$2</f>
        <v>12.580919204864504</v>
      </c>
      <c r="K43" s="120">
        <f>'SCE Progam Totals'!K43*$C$2</f>
        <v>12.904431692486572</v>
      </c>
      <c r="L43" s="120">
        <f>'SCE Progam Totals'!L43*$C$2</f>
        <v>12.130941429541016</v>
      </c>
      <c r="M43" s="120">
        <f>'SCE Progam Totals'!M43*$C$2</f>
        <v>10.250094928570556</v>
      </c>
      <c r="N43" s="120">
        <f>'SCE Progam Totals'!N43*$C$2</f>
        <v>0</v>
      </c>
      <c r="O43" s="120">
        <f>'SCE Progam Totals'!O43*$C$2</f>
        <v>0</v>
      </c>
    </row>
    <row r="44" spans="1:15" ht="16.5" thickTop="1" thickBot="1" x14ac:dyDescent="0.3">
      <c r="A44" s="315"/>
      <c r="B44" s="318"/>
      <c r="C44" s="146" t="s">
        <v>35</v>
      </c>
      <c r="D44" s="148">
        <f t="shared" ref="D44:O44" si="8">SUM(D41:D43)</f>
        <v>0</v>
      </c>
      <c r="E44" s="148">
        <f t="shared" si="8"/>
        <v>0</v>
      </c>
      <c r="F44" s="148">
        <f t="shared" si="8"/>
        <v>0</v>
      </c>
      <c r="G44" s="148">
        <f t="shared" si="8"/>
        <v>0</v>
      </c>
      <c r="H44" s="148">
        <f t="shared" si="8"/>
        <v>139.44531289894408</v>
      </c>
      <c r="I44" s="148">
        <f t="shared" si="8"/>
        <v>143.94841870281374</v>
      </c>
      <c r="J44" s="148">
        <f t="shared" si="8"/>
        <v>147.10794413407595</v>
      </c>
      <c r="K44" s="148">
        <f t="shared" si="8"/>
        <v>158.08673471443484</v>
      </c>
      <c r="L44" s="148">
        <f t="shared" si="8"/>
        <v>152.64036181875002</v>
      </c>
      <c r="M44" s="148">
        <f t="shared" si="8"/>
        <v>140.19953895038452</v>
      </c>
      <c r="N44" s="148">
        <f t="shared" si="8"/>
        <v>0</v>
      </c>
      <c r="O44" s="148">
        <f t="shared" si="8"/>
        <v>0</v>
      </c>
    </row>
    <row r="45" spans="1:15" ht="15" customHeight="1" thickTop="1" x14ac:dyDescent="0.25">
      <c r="A45" s="304" t="s">
        <v>25</v>
      </c>
      <c r="B45" s="307">
        <v>0</v>
      </c>
      <c r="C45" s="251" t="s">
        <v>32</v>
      </c>
      <c r="D45" s="259">
        <f>'SCE Progam Totals'!D45*$C$2</f>
        <v>0.90245214718975997</v>
      </c>
      <c r="E45" s="259">
        <f>'SCE Progam Totals'!E45*$C$2</f>
        <v>0.75484534103296019</v>
      </c>
      <c r="F45" s="259">
        <f>'SCE Progam Totals'!F45*$C$2</f>
        <v>0.75109890346688013</v>
      </c>
      <c r="G45" s="259">
        <f>'SCE Progam Totals'!G45*$C$2</f>
        <v>0.80333381404800008</v>
      </c>
      <c r="H45" s="259">
        <f>'SCE Progam Totals'!H45*$C$2</f>
        <v>3.9201002214399998</v>
      </c>
      <c r="I45" s="259">
        <f>'SCE Progam Totals'!I45*$C$2</f>
        <v>3.9836678270463999</v>
      </c>
      <c r="J45" s="259">
        <f>'SCE Progam Totals'!J45*$C$2</f>
        <v>4.7659772708224013</v>
      </c>
      <c r="K45" s="259">
        <f>'SCE Progam Totals'!K45*$C$2</f>
        <v>6.2259634631296006</v>
      </c>
      <c r="L45" s="259">
        <f>'SCE Progam Totals'!L45*$C$2</f>
        <v>5.3160790347712004</v>
      </c>
      <c r="M45" s="259">
        <f>'SCE Progam Totals'!M45*$C$2</f>
        <v>4.9303833307200007</v>
      </c>
      <c r="N45" s="259">
        <f>'SCE Progam Totals'!N45*$C$2</f>
        <v>1.25726181340608</v>
      </c>
      <c r="O45" s="259">
        <f>'SCE Progam Totals'!O45*$C$2</f>
        <v>0.92645454171072006</v>
      </c>
    </row>
    <row r="46" spans="1:15" ht="15.75" thickTop="1" x14ac:dyDescent="0.25">
      <c r="A46" s="305"/>
      <c r="B46" s="308"/>
      <c r="C46" s="251" t="s">
        <v>33</v>
      </c>
      <c r="D46" s="259">
        <f>'SCE Progam Totals'!D46*$C$2</f>
        <v>1.5463806384000004E-2</v>
      </c>
      <c r="E46" s="259">
        <f>'SCE Progam Totals'!E46*$C$2</f>
        <v>1.3320016868480002E-2</v>
      </c>
      <c r="F46" s="259">
        <f>'SCE Progam Totals'!F46*$C$2</f>
        <v>1.2878530673919999E-2</v>
      </c>
      <c r="G46" s="259">
        <f>'SCE Progam Totals'!G46*$C$2</f>
        <v>1.53501370912E-2</v>
      </c>
      <c r="H46" s="259">
        <f>'SCE Progam Totals'!H46*$C$2</f>
        <v>6.7092310195840013E-2</v>
      </c>
      <c r="I46" s="259">
        <f>'SCE Progam Totals'!I46*$C$2</f>
        <v>9.0955832428160008E-2</v>
      </c>
      <c r="J46" s="259">
        <f>'SCE Progam Totals'!J46*$C$2</f>
        <v>9.7431600956800007E-2</v>
      </c>
      <c r="K46" s="259">
        <f>'SCE Progam Totals'!K46*$C$2</f>
        <v>0.12026269013888002</v>
      </c>
      <c r="L46" s="259">
        <f>'SCE Progam Totals'!L46*$C$2</f>
        <v>0.11971705528896</v>
      </c>
      <c r="M46" s="259">
        <f>'SCE Progam Totals'!M46*$C$2</f>
        <v>9.5293839695360011E-2</v>
      </c>
      <c r="N46" s="259">
        <f>'SCE Progam Totals'!N46*$C$2</f>
        <v>2.5213561968000002E-2</v>
      </c>
      <c r="O46" s="259">
        <f>'SCE Progam Totals'!O46*$C$2</f>
        <v>1.6016915379200001E-2</v>
      </c>
    </row>
    <row r="47" spans="1:15" ht="15.75" thickTop="1" x14ac:dyDescent="0.25">
      <c r="A47" s="305"/>
      <c r="B47" s="308"/>
      <c r="C47" s="251" t="s">
        <v>34</v>
      </c>
      <c r="D47" s="259">
        <f>'SCE Progam Totals'!D47*$C$2</f>
        <v>5.4890679048320005E-2</v>
      </c>
      <c r="E47" s="259">
        <f>'SCE Progam Totals'!E47*$C$2</f>
        <v>4.750718002432E-2</v>
      </c>
      <c r="F47" s="259">
        <f>'SCE Progam Totals'!F47*$C$2</f>
        <v>4.8686048486400006E-2</v>
      </c>
      <c r="G47" s="259">
        <f>'SCE Progam Totals'!G47*$C$2</f>
        <v>5.7040252128640008E-2</v>
      </c>
      <c r="H47" s="259">
        <f>'SCE Progam Totals'!H47*$C$2</f>
        <v>0.27484378586560004</v>
      </c>
      <c r="I47" s="259">
        <f>'SCE Progam Totals'!I47*$C$2</f>
        <v>0.35381082233088007</v>
      </c>
      <c r="J47" s="259">
        <f>'SCE Progam Totals'!J47*$C$2</f>
        <v>0.43698575809984008</v>
      </c>
      <c r="K47" s="259">
        <f>'SCE Progam Totals'!K47*$C$2</f>
        <v>0.45170619845120008</v>
      </c>
      <c r="L47" s="259">
        <f>'SCE Progam Totals'!L47*$C$2</f>
        <v>0.33876047409664006</v>
      </c>
      <c r="M47" s="259">
        <f>'SCE Progam Totals'!M47*$C$2</f>
        <v>0.18402664777024005</v>
      </c>
      <c r="N47" s="259">
        <f>'SCE Progam Totals'!N47*$C$2</f>
        <v>6.0934659975680004E-2</v>
      </c>
      <c r="O47" s="259">
        <f>'SCE Progam Totals'!O47*$C$2</f>
        <v>6.2228843822080007E-2</v>
      </c>
    </row>
    <row r="48" spans="1:15" ht="16.5" thickTop="1" thickBot="1" x14ac:dyDescent="0.3">
      <c r="A48" s="306"/>
      <c r="B48" s="309"/>
      <c r="C48" s="269" t="s">
        <v>35</v>
      </c>
      <c r="D48" s="262">
        <f t="shared" ref="D48:O48" si="9">SUM(D45:D47)</f>
        <v>0.97280663262208</v>
      </c>
      <c r="E48" s="262">
        <f t="shared" si="9"/>
        <v>0.81567253792576022</v>
      </c>
      <c r="F48" s="262">
        <f t="shared" si="9"/>
        <v>0.81266348262720012</v>
      </c>
      <c r="G48" s="262">
        <f t="shared" si="9"/>
        <v>0.87572420326784017</v>
      </c>
      <c r="H48" s="262">
        <f t="shared" si="9"/>
        <v>4.2620363175014395</v>
      </c>
      <c r="I48" s="262">
        <f t="shared" si="9"/>
        <v>4.4284344818054402</v>
      </c>
      <c r="J48" s="262">
        <f t="shared" si="9"/>
        <v>5.3003946298790412</v>
      </c>
      <c r="K48" s="262">
        <f t="shared" si="9"/>
        <v>6.7979323517196804</v>
      </c>
      <c r="L48" s="262">
        <f t="shared" si="9"/>
        <v>5.7745565641568</v>
      </c>
      <c r="M48" s="262">
        <f t="shared" si="9"/>
        <v>5.2097038181856012</v>
      </c>
      <c r="N48" s="262">
        <f t="shared" si="9"/>
        <v>1.34341003534976</v>
      </c>
      <c r="O48" s="262">
        <f t="shared" si="9"/>
        <v>1.0047003009120001</v>
      </c>
    </row>
    <row r="49" spans="1:28" s="274" customFormat="1" ht="15" customHeight="1" thickTop="1" x14ac:dyDescent="0.25">
      <c r="A49" s="313" t="s">
        <v>74</v>
      </c>
      <c r="B49" s="316">
        <v>0</v>
      </c>
      <c r="C49" s="147" t="s">
        <v>32</v>
      </c>
      <c r="D49" s="110">
        <f>'SCE Progam Totals'!D49*$C$2</f>
        <v>23.183119877970537</v>
      </c>
      <c r="E49" s="110">
        <f>'SCE Progam Totals'!E49*$C$2</f>
        <v>22.350020207851031</v>
      </c>
      <c r="F49" s="110">
        <f>'SCE Progam Totals'!F49*$C$2</f>
        <v>23.102326887569951</v>
      </c>
      <c r="G49" s="110">
        <f>'SCE Progam Totals'!G49*$C$2</f>
        <v>22.315669752120268</v>
      </c>
      <c r="H49" s="110">
        <f>'SCE Progam Totals'!H49*$C$2</f>
        <v>20.292239576118956</v>
      </c>
      <c r="I49" s="110">
        <f>'SCE Progam Totals'!I49*$C$2</f>
        <v>19.84582482164539</v>
      </c>
      <c r="J49" s="110">
        <f>'SCE Progam Totals'!J49*$C$2</f>
        <v>17.930854457501443</v>
      </c>
      <c r="K49" s="110">
        <f>'SCE Progam Totals'!K49*$C$2</f>
        <v>17.564533889616623</v>
      </c>
      <c r="L49" s="110">
        <f>'SCE Progam Totals'!L49*$C$2</f>
        <v>17.79451061544539</v>
      </c>
      <c r="M49" s="110">
        <f>'SCE Progam Totals'!M49*$C$2</f>
        <v>19.315240895121725</v>
      </c>
      <c r="N49" s="110">
        <f>'SCE Progam Totals'!N49*$C$2</f>
        <v>22.354769532408739</v>
      </c>
      <c r="O49" s="110">
        <f>'SCE Progam Totals'!O49*$C$2</f>
        <v>23.523650783230547</v>
      </c>
    </row>
    <row r="50" spans="1:28" s="274" customFormat="1" ht="15.75" thickTop="1" x14ac:dyDescent="0.25">
      <c r="A50" s="314"/>
      <c r="B50" s="317"/>
      <c r="C50" s="147" t="s">
        <v>33</v>
      </c>
      <c r="D50" s="110">
        <f>'SCE Progam Totals'!D50*$C$2</f>
        <v>2.5128556511086946</v>
      </c>
      <c r="E50" s="110">
        <f>'SCE Progam Totals'!E50*$C$2</f>
        <v>2.4225546379139233</v>
      </c>
      <c r="F50" s="110">
        <f>'SCE Progam Totals'!F50*$C$2</f>
        <v>2.5040983689324072</v>
      </c>
      <c r="G50" s="110">
        <f>'SCE Progam Totals'!G50*$C$2</f>
        <v>2.4188313367682812</v>
      </c>
      <c r="H50" s="110">
        <f>'SCE Progam Totals'!H50*$C$2</f>
        <v>2.1995084855233835</v>
      </c>
      <c r="I50" s="110">
        <f>'SCE Progam Totals'!I50*$C$2</f>
        <v>2.1511208722762487</v>
      </c>
      <c r="J50" s="110">
        <f>'SCE Progam Totals'!J50*$C$2</f>
        <v>1.9435541544844226</v>
      </c>
      <c r="K50" s="110">
        <f>'SCE Progam Totals'!K50*$C$2</f>
        <v>1.9038480789444594</v>
      </c>
      <c r="L50" s="110">
        <f>'SCE Progam Totals'!L50*$C$2</f>
        <v>1.9287756261496751</v>
      </c>
      <c r="M50" s="110">
        <f>'SCE Progam Totals'!M50*$C$2</f>
        <v>2.0936100270936135</v>
      </c>
      <c r="N50" s="110">
        <f>'SCE Progam Totals'!N50*$C$2</f>
        <v>2.4230694248415068</v>
      </c>
      <c r="O50" s="110">
        <f>'SCE Progam Totals'!O50*$C$2</f>
        <v>2.5497663436368776</v>
      </c>
    </row>
    <row r="51" spans="1:28" s="274" customFormat="1" ht="15.75" thickTop="1" x14ac:dyDescent="0.25">
      <c r="A51" s="314"/>
      <c r="B51" s="317"/>
      <c r="C51" s="147" t="s">
        <v>34</v>
      </c>
      <c r="D51" s="110">
        <f>'SCE Progam Totals'!D51*$C$2</f>
        <v>1.5401373345504898</v>
      </c>
      <c r="E51" s="110">
        <f>'SCE Progam Totals'!E51*$C$2</f>
        <v>1.4847915522698236</v>
      </c>
      <c r="F51" s="110">
        <f>'SCE Progam Totals'!F51*$C$2</f>
        <v>1.5347699680553462</v>
      </c>
      <c r="G51" s="110">
        <f>'SCE Progam Totals'!G51*$C$2</f>
        <v>1.4825095289870107</v>
      </c>
      <c r="H51" s="110">
        <f>'SCE Progam Totals'!H51*$C$2</f>
        <v>1.3480858459659442</v>
      </c>
      <c r="I51" s="110">
        <f>'SCE Progam Totals'!I51*$C$2</f>
        <v>1.3184289217177005</v>
      </c>
      <c r="J51" s="110">
        <f>'SCE Progam Totals'!J51*$C$2</f>
        <v>1.1912106108130329</v>
      </c>
      <c r="K51" s="110">
        <f>'SCE Progam Totals'!K51*$C$2</f>
        <v>1.1668746290304748</v>
      </c>
      <c r="L51" s="110">
        <f>'SCE Progam Totals'!L51*$C$2</f>
        <v>1.1821528031239943</v>
      </c>
      <c r="M51" s="110">
        <f>'SCE Progam Totals'!M51*$C$2</f>
        <v>1.2831803391864081</v>
      </c>
      <c r="N51" s="110">
        <f>'SCE Progam Totals'!N51*$C$2</f>
        <v>1.4851070668383426</v>
      </c>
      <c r="O51" s="110">
        <f>'SCE Progam Totals'!O51*$C$2</f>
        <v>1.5627600170677634</v>
      </c>
    </row>
    <row r="52" spans="1:28" s="274" customFormat="1" ht="15.75" thickBot="1" x14ac:dyDescent="0.3">
      <c r="A52" s="315"/>
      <c r="B52" s="318"/>
      <c r="C52" s="275" t="s">
        <v>35</v>
      </c>
      <c r="D52" s="115">
        <f t="shared" ref="D52:O52" si="10">SUM(D49:D51)</f>
        <v>27.236112863629721</v>
      </c>
      <c r="E52" s="115">
        <f t="shared" si="10"/>
        <v>26.257366398034776</v>
      </c>
      <c r="F52" s="115">
        <f t="shared" si="10"/>
        <v>27.141195224557706</v>
      </c>
      <c r="G52" s="115">
        <f t="shared" si="10"/>
        <v>26.217010617875559</v>
      </c>
      <c r="H52" s="115">
        <f t="shared" si="10"/>
        <v>23.839833907608284</v>
      </c>
      <c r="I52" s="115">
        <f t="shared" si="10"/>
        <v>23.315374615639339</v>
      </c>
      <c r="J52" s="115">
        <f t="shared" si="10"/>
        <v>21.065619222798901</v>
      </c>
      <c r="K52" s="115">
        <f t="shared" si="10"/>
        <v>20.635256597591557</v>
      </c>
      <c r="L52" s="115">
        <f t="shared" si="10"/>
        <v>20.90543904471906</v>
      </c>
      <c r="M52" s="115">
        <f t="shared" si="10"/>
        <v>22.692031261401748</v>
      </c>
      <c r="N52" s="115">
        <f t="shared" si="10"/>
        <v>26.262946024088588</v>
      </c>
      <c r="O52" s="115">
        <f t="shared" si="10"/>
        <v>27.636177143935189</v>
      </c>
    </row>
    <row r="53" spans="1:28" ht="15.75" thickBot="1" x14ac:dyDescent="0.3">
      <c r="A53" s="24"/>
      <c r="B53" s="25"/>
      <c r="C53" s="26"/>
      <c r="D53" s="132"/>
      <c r="E53" s="132"/>
      <c r="F53" s="132"/>
      <c r="G53" s="132"/>
      <c r="H53" s="132"/>
      <c r="I53" s="132"/>
      <c r="J53" s="132"/>
      <c r="K53" s="132"/>
      <c r="L53" s="132"/>
      <c r="M53" s="132"/>
      <c r="N53" s="132"/>
      <c r="O53" s="132"/>
    </row>
    <row r="54" spans="1:28" ht="15" customHeight="1" thickBot="1" x14ac:dyDescent="0.3">
      <c r="A54" s="330" t="s">
        <v>42</v>
      </c>
      <c r="B54" s="331"/>
      <c r="C54" s="27" t="s">
        <v>32</v>
      </c>
      <c r="D54" s="137">
        <f ca="1">SUMIF($C$9:$O$44,$C54,D$9:D$44)</f>
        <v>483.9771565045836</v>
      </c>
      <c r="E54" s="137">
        <f t="shared" ref="E54:O54" ca="1" si="11">SUMIF($C$9:$O$44,$C54,E$9:E$44)</f>
        <v>481.51649144786251</v>
      </c>
      <c r="F54" s="137">
        <f t="shared" ca="1" si="11"/>
        <v>508.74011548497879</v>
      </c>
      <c r="G54" s="137">
        <f t="shared" ca="1" si="11"/>
        <v>507.63387906127571</v>
      </c>
      <c r="H54" s="137">
        <f t="shared" ca="1" si="11"/>
        <v>757.70966961973215</v>
      </c>
      <c r="I54" s="137">
        <f t="shared" ca="1" si="11"/>
        <v>845.17650226397302</v>
      </c>
      <c r="J54" s="137">
        <f t="shared" ca="1" si="11"/>
        <v>900.7651562503429</v>
      </c>
      <c r="K54" s="137">
        <f t="shared" ca="1" si="11"/>
        <v>968.61066085571395</v>
      </c>
      <c r="L54" s="137">
        <f t="shared" ca="1" si="11"/>
        <v>957.75213492624084</v>
      </c>
      <c r="M54" s="137">
        <f t="shared" ca="1" si="11"/>
        <v>824.72029194611844</v>
      </c>
      <c r="N54" s="137">
        <f t="shared" ca="1" si="11"/>
        <v>489.19654159693698</v>
      </c>
      <c r="O54" s="137">
        <f t="shared" ca="1" si="11"/>
        <v>446.78186869107026</v>
      </c>
      <c r="Q54" s="160"/>
      <c r="R54" s="160"/>
      <c r="S54" s="160"/>
      <c r="T54" s="160"/>
      <c r="U54" s="160"/>
      <c r="V54" s="160"/>
      <c r="W54" s="160"/>
      <c r="X54" s="160"/>
      <c r="Y54" s="160"/>
      <c r="Z54" s="160"/>
      <c r="AA54" s="160"/>
      <c r="AB54" s="160"/>
    </row>
    <row r="55" spans="1:28" ht="15.75" thickBot="1" x14ac:dyDescent="0.3">
      <c r="A55" s="331"/>
      <c r="B55" s="331"/>
      <c r="C55" s="28" t="s">
        <v>33</v>
      </c>
      <c r="D55" s="137">
        <f t="shared" ref="D55:O57" ca="1" si="12">SUMIF($C$9:$O$44,$C55,D$9:D$44)</f>
        <v>125.80869538788707</v>
      </c>
      <c r="E55" s="137">
        <f t="shared" ca="1" si="12"/>
        <v>132.81037348995596</v>
      </c>
      <c r="F55" s="137">
        <f t="shared" ca="1" si="12"/>
        <v>144.18222674854772</v>
      </c>
      <c r="G55" s="137">
        <f t="shared" ca="1" si="12"/>
        <v>163.9527292778171</v>
      </c>
      <c r="H55" s="137">
        <f t="shared" ca="1" si="12"/>
        <v>212.73394536900636</v>
      </c>
      <c r="I55" s="137">
        <f t="shared" ca="1" si="12"/>
        <v>250.39110137074505</v>
      </c>
      <c r="J55" s="137">
        <f t="shared" ca="1" si="12"/>
        <v>265.52619408143562</v>
      </c>
      <c r="K55" s="137">
        <f t="shared" ca="1" si="12"/>
        <v>259.13849659217527</v>
      </c>
      <c r="L55" s="137">
        <f t="shared" ca="1" si="12"/>
        <v>253.79615055231392</v>
      </c>
      <c r="M55" s="137">
        <f t="shared" ca="1" si="12"/>
        <v>194.89942517232231</v>
      </c>
      <c r="N55" s="137">
        <f t="shared" ca="1" si="12"/>
        <v>136.34682475879634</v>
      </c>
      <c r="O55" s="137">
        <f t="shared" ca="1" si="12"/>
        <v>138.02351549406112</v>
      </c>
      <c r="Q55" s="160"/>
      <c r="R55" s="160"/>
      <c r="S55" s="160"/>
      <c r="T55" s="160"/>
      <c r="U55" s="160"/>
      <c r="V55" s="160"/>
      <c r="W55" s="160"/>
      <c r="X55" s="160"/>
      <c r="Y55" s="160"/>
      <c r="Z55" s="160"/>
      <c r="AA55" s="160"/>
      <c r="AB55" s="160"/>
    </row>
    <row r="56" spans="1:28" ht="15.75" thickBot="1" x14ac:dyDescent="0.3">
      <c r="A56" s="331"/>
      <c r="B56" s="331"/>
      <c r="C56" s="29" t="s">
        <v>34</v>
      </c>
      <c r="D56" s="137">
        <f t="shared" ca="1" si="12"/>
        <v>81.525249347477811</v>
      </c>
      <c r="E56" s="137">
        <f t="shared" ca="1" si="12"/>
        <v>76.254333633479092</v>
      </c>
      <c r="F56" s="137">
        <f t="shared" ca="1" si="12"/>
        <v>94.464383671476142</v>
      </c>
      <c r="G56" s="137">
        <f t="shared" ca="1" si="12"/>
        <v>94.992626139489687</v>
      </c>
      <c r="H56" s="137">
        <f t="shared" ca="1" si="12"/>
        <v>124.83820598093105</v>
      </c>
      <c r="I56" s="137">
        <f t="shared" ca="1" si="12"/>
        <v>146.64184852735269</v>
      </c>
      <c r="J56" s="137">
        <f t="shared" ca="1" si="12"/>
        <v>142.21495830748205</v>
      </c>
      <c r="K56" s="137">
        <f t="shared" ca="1" si="12"/>
        <v>149.14248059281076</v>
      </c>
      <c r="L56" s="137">
        <f t="shared" ca="1" si="12"/>
        <v>146.29812524942176</v>
      </c>
      <c r="M56" s="137">
        <f t="shared" ca="1" si="12"/>
        <v>118.50055933667903</v>
      </c>
      <c r="N56" s="137">
        <f t="shared" ca="1" si="12"/>
        <v>105.6112132521631</v>
      </c>
      <c r="O56" s="137">
        <f t="shared" ca="1" si="12"/>
        <v>74.377711813867492</v>
      </c>
      <c r="Q56" s="160"/>
      <c r="R56" s="160"/>
      <c r="S56" s="160"/>
      <c r="T56" s="160"/>
      <c r="U56" s="160"/>
      <c r="V56" s="160"/>
      <c r="W56" s="160"/>
      <c r="X56" s="160"/>
      <c r="Y56" s="160"/>
      <c r="Z56" s="160"/>
      <c r="AA56" s="160"/>
      <c r="AB56" s="160"/>
    </row>
    <row r="57" spans="1:28" ht="13.5" customHeight="1" thickBot="1" x14ac:dyDescent="0.3">
      <c r="A57" s="331"/>
      <c r="B57" s="331"/>
      <c r="C57" s="30" t="s">
        <v>35</v>
      </c>
      <c r="D57" s="137">
        <f t="shared" ca="1" si="12"/>
        <v>691.31110123994847</v>
      </c>
      <c r="E57" s="137">
        <f t="shared" ca="1" si="12"/>
        <v>690.58119857129759</v>
      </c>
      <c r="F57" s="137">
        <f t="shared" ca="1" si="12"/>
        <v>747.38672590500266</v>
      </c>
      <c r="G57" s="137">
        <f t="shared" ca="1" si="12"/>
        <v>766.57923447858263</v>
      </c>
      <c r="H57" s="137">
        <f t="shared" ca="1" si="12"/>
        <v>1095.2818209696698</v>
      </c>
      <c r="I57" s="137">
        <f t="shared" ca="1" si="12"/>
        <v>1242.2094521620709</v>
      </c>
      <c r="J57" s="137">
        <f t="shared" ca="1" si="12"/>
        <v>1308.5063086392606</v>
      </c>
      <c r="K57" s="137">
        <f t="shared" ca="1" si="12"/>
        <v>1376.8916380406999</v>
      </c>
      <c r="L57" s="137">
        <f t="shared" ca="1" si="12"/>
        <v>1357.8464107279765</v>
      </c>
      <c r="M57" s="137">
        <f t="shared" ca="1" si="12"/>
        <v>1138.1202764551199</v>
      </c>
      <c r="N57" s="137">
        <f t="shared" ca="1" si="12"/>
        <v>731.15457960789638</v>
      </c>
      <c r="O57" s="137">
        <f t="shared" ca="1" si="12"/>
        <v>659.18309599899885</v>
      </c>
      <c r="Q57" s="160"/>
      <c r="R57" s="160"/>
      <c r="S57" s="160"/>
      <c r="T57" s="160"/>
      <c r="U57" s="160"/>
      <c r="V57" s="160"/>
      <c r="W57" s="160"/>
      <c r="X57" s="160"/>
      <c r="Y57" s="160"/>
      <c r="Z57" s="160"/>
      <c r="AA57" s="160"/>
      <c r="AB57" s="160"/>
    </row>
    <row r="58" spans="1:28" ht="12.75" customHeight="1" thickBot="1" x14ac:dyDescent="0.3">
      <c r="A58" s="327" t="s">
        <v>43</v>
      </c>
      <c r="B58" s="328"/>
      <c r="C58" s="31" t="s">
        <v>32</v>
      </c>
      <c r="D58" s="137">
        <f t="shared" ref="D58:O61" ca="1" si="13">SUMIF($C$45:$O$52,$C58,D$45:D$52)</f>
        <v>24.085572025160296</v>
      </c>
      <c r="E58" s="137">
        <f t="shared" ca="1" si="13"/>
        <v>23.104865548883993</v>
      </c>
      <c r="F58" s="137">
        <f t="shared" ca="1" si="13"/>
        <v>23.85342579103683</v>
      </c>
      <c r="G58" s="137">
        <f t="shared" ca="1" si="13"/>
        <v>23.119003566168267</v>
      </c>
      <c r="H58" s="137">
        <f t="shared" ca="1" si="13"/>
        <v>24.212339797558954</v>
      </c>
      <c r="I58" s="137">
        <f t="shared" ca="1" si="13"/>
        <v>23.82949264869179</v>
      </c>
      <c r="J58" s="137">
        <f t="shared" ca="1" si="13"/>
        <v>22.696831728323843</v>
      </c>
      <c r="K58" s="137">
        <f t="shared" ca="1" si="13"/>
        <v>23.790497352746222</v>
      </c>
      <c r="L58" s="137">
        <f t="shared" ca="1" si="13"/>
        <v>23.110589650216589</v>
      </c>
      <c r="M58" s="137">
        <f t="shared" ca="1" si="13"/>
        <v>24.245624225841727</v>
      </c>
      <c r="N58" s="137">
        <f t="shared" ca="1" si="13"/>
        <v>23.61203134581482</v>
      </c>
      <c r="O58" s="137">
        <f t="shared" ca="1" si="13"/>
        <v>24.450105324941266</v>
      </c>
      <c r="Q58" s="160"/>
      <c r="R58" s="160"/>
      <c r="S58" s="160"/>
      <c r="T58" s="160"/>
      <c r="U58" s="160"/>
      <c r="V58" s="160"/>
      <c r="W58" s="160"/>
      <c r="X58" s="160"/>
      <c r="Y58" s="160"/>
      <c r="Z58" s="160"/>
      <c r="AA58" s="160"/>
      <c r="AB58" s="160"/>
    </row>
    <row r="59" spans="1:28" ht="12.75" customHeight="1" thickBot="1" x14ac:dyDescent="0.3">
      <c r="A59" s="328"/>
      <c r="B59" s="328"/>
      <c r="C59" s="28" t="s">
        <v>33</v>
      </c>
      <c r="D59" s="137">
        <f t="shared" ca="1" si="13"/>
        <v>2.5283194574926946</v>
      </c>
      <c r="E59" s="137">
        <f t="shared" ca="1" si="13"/>
        <v>2.4358746547824035</v>
      </c>
      <c r="F59" s="137">
        <f t="shared" ca="1" si="13"/>
        <v>2.5169768996063273</v>
      </c>
      <c r="G59" s="137">
        <f t="shared" ca="1" si="13"/>
        <v>2.4341814738594811</v>
      </c>
      <c r="H59" s="137">
        <f t="shared" ca="1" si="13"/>
        <v>2.2666007957192233</v>
      </c>
      <c r="I59" s="137">
        <f t="shared" ca="1" si="13"/>
        <v>2.2420767047044086</v>
      </c>
      <c r="J59" s="137">
        <f t="shared" ca="1" si="13"/>
        <v>2.0409857554412225</v>
      </c>
      <c r="K59" s="137">
        <f t="shared" ca="1" si="13"/>
        <v>2.0241107690833395</v>
      </c>
      <c r="L59" s="137">
        <f t="shared" ca="1" si="13"/>
        <v>2.0484926814386353</v>
      </c>
      <c r="M59" s="137">
        <f t="shared" ca="1" si="13"/>
        <v>2.1889038667889738</v>
      </c>
      <c r="N59" s="137">
        <f t="shared" ca="1" si="13"/>
        <v>2.4482829868095068</v>
      </c>
      <c r="O59" s="137">
        <f t="shared" ca="1" si="13"/>
        <v>2.5657832590160776</v>
      </c>
      <c r="Q59" s="160"/>
      <c r="R59" s="160"/>
      <c r="S59" s="160"/>
      <c r="T59" s="160"/>
      <c r="U59" s="160"/>
      <c r="V59" s="160"/>
      <c r="W59" s="160"/>
      <c r="X59" s="160"/>
      <c r="Y59" s="160"/>
      <c r="Z59" s="160"/>
      <c r="AA59" s="160"/>
      <c r="AB59" s="160"/>
    </row>
    <row r="60" spans="1:28" ht="13.5" customHeight="1" thickBot="1" x14ac:dyDescent="0.3">
      <c r="A60" s="328"/>
      <c r="B60" s="328"/>
      <c r="C60" s="28" t="s">
        <v>34</v>
      </c>
      <c r="D60" s="137">
        <f t="shared" ca="1" si="13"/>
        <v>1.5950280135988097</v>
      </c>
      <c r="E60" s="137">
        <f t="shared" ca="1" si="13"/>
        <v>1.5322987322941437</v>
      </c>
      <c r="F60" s="137">
        <f t="shared" ca="1" si="13"/>
        <v>1.5834560165417462</v>
      </c>
      <c r="G60" s="137">
        <f t="shared" ca="1" si="13"/>
        <v>1.5395497811156507</v>
      </c>
      <c r="H60" s="137">
        <f t="shared" ca="1" si="13"/>
        <v>1.6229296318315443</v>
      </c>
      <c r="I60" s="137">
        <f t="shared" ca="1" si="13"/>
        <v>1.6722397440485806</v>
      </c>
      <c r="J60" s="137">
        <f t="shared" ca="1" si="13"/>
        <v>1.6281963689128731</v>
      </c>
      <c r="K60" s="137">
        <f t="shared" ca="1" si="13"/>
        <v>1.6185808274816749</v>
      </c>
      <c r="L60" s="137">
        <f t="shared" ca="1" si="13"/>
        <v>1.5209132772206344</v>
      </c>
      <c r="M60" s="137">
        <f t="shared" ca="1" si="13"/>
        <v>1.4672069869566482</v>
      </c>
      <c r="N60" s="137">
        <f t="shared" ca="1" si="13"/>
        <v>1.5460417268140225</v>
      </c>
      <c r="O60" s="137">
        <f t="shared" ca="1" si="13"/>
        <v>1.6249888608898433</v>
      </c>
      <c r="Q60" s="160"/>
      <c r="R60" s="160"/>
      <c r="S60" s="160"/>
      <c r="T60" s="160"/>
      <c r="U60" s="160"/>
      <c r="V60" s="160"/>
      <c r="W60" s="160"/>
      <c r="X60" s="160"/>
      <c r="Y60" s="160"/>
      <c r="Z60" s="160"/>
      <c r="AA60" s="160"/>
      <c r="AB60" s="160"/>
    </row>
    <row r="61" spans="1:28" ht="13.5" customHeight="1" thickBot="1" x14ac:dyDescent="0.3">
      <c r="A61" s="328"/>
      <c r="B61" s="328"/>
      <c r="C61" s="30" t="s">
        <v>35</v>
      </c>
      <c r="D61" s="137">
        <f t="shared" ca="1" si="13"/>
        <v>28.208919496251802</v>
      </c>
      <c r="E61" s="137">
        <f t="shared" ca="1" si="13"/>
        <v>27.073038935960536</v>
      </c>
      <c r="F61" s="137">
        <f t="shared" ca="1" si="13"/>
        <v>27.953858707184907</v>
      </c>
      <c r="G61" s="137">
        <f t="shared" ca="1" si="13"/>
        <v>27.092734821143399</v>
      </c>
      <c r="H61" s="137">
        <f t="shared" ca="1" si="13"/>
        <v>28.101870225109725</v>
      </c>
      <c r="I61" s="137">
        <f t="shared" ca="1" si="13"/>
        <v>27.743809097444778</v>
      </c>
      <c r="J61" s="137">
        <f t="shared" ca="1" si="13"/>
        <v>26.366013852677941</v>
      </c>
      <c r="K61" s="137">
        <f t="shared" ca="1" si="13"/>
        <v>27.433188949311237</v>
      </c>
      <c r="L61" s="137">
        <f t="shared" ca="1" si="13"/>
        <v>26.67999560887586</v>
      </c>
      <c r="M61" s="137">
        <f t="shared" ca="1" si="13"/>
        <v>27.90173507958735</v>
      </c>
      <c r="N61" s="137">
        <f t="shared" ca="1" si="13"/>
        <v>27.606356059438347</v>
      </c>
      <c r="O61" s="137">
        <f t="shared" ca="1" si="13"/>
        <v>28.640877444847188</v>
      </c>
      <c r="Q61" s="160"/>
      <c r="R61" s="160"/>
      <c r="S61" s="160"/>
      <c r="T61" s="160"/>
      <c r="U61" s="160"/>
      <c r="V61" s="160"/>
      <c r="W61" s="160"/>
      <c r="X61" s="160"/>
      <c r="Y61" s="160"/>
      <c r="Z61" s="160"/>
      <c r="AA61" s="160"/>
      <c r="AB61" s="160"/>
    </row>
    <row r="62" spans="1:28" ht="12.75" customHeight="1" thickBot="1" x14ac:dyDescent="0.3">
      <c r="A62" s="327" t="s">
        <v>44</v>
      </c>
      <c r="B62" s="328"/>
      <c r="C62" s="31" t="s">
        <v>32</v>
      </c>
      <c r="D62" s="137">
        <f ca="1">D54+D58</f>
        <v>508.06272852974388</v>
      </c>
      <c r="E62" s="137">
        <f t="shared" ref="E62:O65" ca="1" si="14">E54+E58</f>
        <v>504.6213569967465</v>
      </c>
      <c r="F62" s="137">
        <f t="shared" ca="1" si="14"/>
        <v>532.59354127601557</v>
      </c>
      <c r="G62" s="137">
        <f t="shared" ca="1" si="14"/>
        <v>530.75288262744402</v>
      </c>
      <c r="H62" s="137">
        <f t="shared" ca="1" si="14"/>
        <v>781.92200941729106</v>
      </c>
      <c r="I62" s="137">
        <f t="shared" ca="1" si="14"/>
        <v>869.00599491266485</v>
      </c>
      <c r="J62" s="137">
        <f t="shared" ca="1" si="14"/>
        <v>923.46198797866668</v>
      </c>
      <c r="K62" s="137">
        <f t="shared" ca="1" si="14"/>
        <v>992.40115820846017</v>
      </c>
      <c r="L62" s="137">
        <f t="shared" ca="1" si="14"/>
        <v>980.86272457645748</v>
      </c>
      <c r="M62" s="137">
        <f t="shared" ca="1" si="14"/>
        <v>848.9659161719602</v>
      </c>
      <c r="N62" s="137">
        <f t="shared" ca="1" si="14"/>
        <v>512.80857294275177</v>
      </c>
      <c r="O62" s="137">
        <f t="shared" ca="1" si="14"/>
        <v>471.23197401601152</v>
      </c>
      <c r="Q62" s="160"/>
      <c r="R62" s="160"/>
      <c r="S62" s="160"/>
      <c r="T62" s="160"/>
      <c r="U62" s="160"/>
      <c r="V62" s="160"/>
      <c r="W62" s="160"/>
      <c r="X62" s="160"/>
      <c r="Y62" s="160"/>
      <c r="Z62" s="160"/>
      <c r="AA62" s="160"/>
      <c r="AB62" s="160"/>
    </row>
    <row r="63" spans="1:28" ht="12.75" customHeight="1" thickBot="1" x14ac:dyDescent="0.3">
      <c r="A63" s="328"/>
      <c r="B63" s="328"/>
      <c r="C63" s="28" t="s">
        <v>33</v>
      </c>
      <c r="D63" s="137">
        <f ca="1">D55+D59</f>
        <v>128.33701484537977</v>
      </c>
      <c r="E63" s="137">
        <f t="shared" ca="1" si="14"/>
        <v>135.24624814473836</v>
      </c>
      <c r="F63" s="137">
        <f t="shared" ca="1" si="14"/>
        <v>146.69920364815405</v>
      </c>
      <c r="G63" s="137">
        <f t="shared" ca="1" si="14"/>
        <v>166.38691075167657</v>
      </c>
      <c r="H63" s="137">
        <f t="shared" ca="1" si="14"/>
        <v>215.00054616472559</v>
      </c>
      <c r="I63" s="137">
        <f t="shared" ca="1" si="14"/>
        <v>252.63317807544945</v>
      </c>
      <c r="J63" s="137">
        <f t="shared" ca="1" si="14"/>
        <v>267.56717983687685</v>
      </c>
      <c r="K63" s="137">
        <f t="shared" ca="1" si="14"/>
        <v>261.16260736125861</v>
      </c>
      <c r="L63" s="137">
        <f t="shared" ca="1" si="14"/>
        <v>255.84464323375255</v>
      </c>
      <c r="M63" s="137">
        <f t="shared" ca="1" si="14"/>
        <v>197.08832903911127</v>
      </c>
      <c r="N63" s="137">
        <f t="shared" ca="1" si="14"/>
        <v>138.79510774560586</v>
      </c>
      <c r="O63" s="137">
        <f t="shared" ca="1" si="14"/>
        <v>140.5892987530772</v>
      </c>
      <c r="Q63" s="160"/>
      <c r="R63" s="160"/>
      <c r="S63" s="160"/>
      <c r="T63" s="160"/>
      <c r="U63" s="160"/>
      <c r="V63" s="160"/>
      <c r="W63" s="160"/>
      <c r="X63" s="160"/>
      <c r="Y63" s="160"/>
      <c r="Z63" s="160"/>
      <c r="AA63" s="160"/>
      <c r="AB63" s="160"/>
    </row>
    <row r="64" spans="1:28" ht="12.75" customHeight="1" thickBot="1" x14ac:dyDescent="0.3">
      <c r="A64" s="328"/>
      <c r="B64" s="328"/>
      <c r="C64" s="28" t="s">
        <v>34</v>
      </c>
      <c r="D64" s="137">
        <f ca="1">D56+D60</f>
        <v>83.120277361076617</v>
      </c>
      <c r="E64" s="137">
        <f t="shared" ca="1" si="14"/>
        <v>77.786632365773229</v>
      </c>
      <c r="F64" s="137">
        <f t="shared" ca="1" si="14"/>
        <v>96.047839688017888</v>
      </c>
      <c r="G64" s="137">
        <f t="shared" ca="1" si="14"/>
        <v>96.53217592060534</v>
      </c>
      <c r="H64" s="137">
        <f t="shared" ca="1" si="14"/>
        <v>126.46113561276259</v>
      </c>
      <c r="I64" s="137">
        <f t="shared" ca="1" si="14"/>
        <v>148.31408827140126</v>
      </c>
      <c r="J64" s="137">
        <f t="shared" ca="1" si="14"/>
        <v>143.84315467639493</v>
      </c>
      <c r="K64" s="137">
        <f t="shared" ca="1" si="14"/>
        <v>150.76106142029244</v>
      </c>
      <c r="L64" s="137">
        <f t="shared" ca="1" si="14"/>
        <v>147.8190385266424</v>
      </c>
      <c r="M64" s="137">
        <f t="shared" ca="1" si="14"/>
        <v>119.96776632363569</v>
      </c>
      <c r="N64" s="137">
        <f t="shared" ca="1" si="14"/>
        <v>107.15725497897712</v>
      </c>
      <c r="O64" s="137">
        <f t="shared" ca="1" si="14"/>
        <v>76.002700674757335</v>
      </c>
      <c r="Q64" s="160"/>
      <c r="R64" s="160"/>
      <c r="S64" s="160"/>
      <c r="T64" s="160"/>
      <c r="U64" s="160"/>
      <c r="V64" s="160"/>
      <c r="W64" s="160"/>
      <c r="X64" s="160"/>
      <c r="Y64" s="160"/>
      <c r="Z64" s="160"/>
      <c r="AA64" s="160"/>
      <c r="AB64" s="160"/>
    </row>
    <row r="65" spans="1:28" ht="13.5" customHeight="1" thickBot="1" x14ac:dyDescent="0.3">
      <c r="A65" s="329"/>
      <c r="B65" s="328"/>
      <c r="C65" s="30" t="s">
        <v>35</v>
      </c>
      <c r="D65" s="137">
        <f ca="1">D57+D61</f>
        <v>719.52002073620031</v>
      </c>
      <c r="E65" s="137">
        <f t="shared" ca="1" si="14"/>
        <v>717.65423750725813</v>
      </c>
      <c r="F65" s="137">
        <f t="shared" ca="1" si="14"/>
        <v>775.34058461218751</v>
      </c>
      <c r="G65" s="137">
        <f t="shared" ca="1" si="14"/>
        <v>793.67196929972602</v>
      </c>
      <c r="H65" s="137">
        <f t="shared" ca="1" si="14"/>
        <v>1123.3836911947794</v>
      </c>
      <c r="I65" s="137">
        <f t="shared" ca="1" si="14"/>
        <v>1269.9532612595156</v>
      </c>
      <c r="J65" s="137">
        <f t="shared" ca="1" si="14"/>
        <v>1334.8723224919386</v>
      </c>
      <c r="K65" s="137">
        <f ca="1">K57+K61</f>
        <v>1404.3248269900112</v>
      </c>
      <c r="L65" s="137">
        <f t="shared" ca="1" si="14"/>
        <v>1384.5264063368525</v>
      </c>
      <c r="M65" s="137">
        <f t="shared" ca="1" si="14"/>
        <v>1166.0220115347072</v>
      </c>
      <c r="N65" s="137">
        <f t="shared" ca="1" si="14"/>
        <v>758.76093566733471</v>
      </c>
      <c r="O65" s="137">
        <f t="shared" ca="1" si="14"/>
        <v>687.82397344384606</v>
      </c>
      <c r="Q65" s="160"/>
      <c r="R65" s="160"/>
      <c r="S65" s="160"/>
      <c r="T65" s="160"/>
      <c r="U65" s="160"/>
      <c r="V65" s="160"/>
      <c r="W65" s="160"/>
      <c r="X65" s="160"/>
      <c r="Y65" s="160"/>
      <c r="Z65" s="160"/>
      <c r="AA65" s="160"/>
      <c r="AB65" s="160"/>
    </row>
    <row r="66" spans="1:28" ht="15" x14ac:dyDescent="0.25">
      <c r="A66" s="22" t="s">
        <v>45</v>
      </c>
      <c r="B66" s="11"/>
      <c r="D66" s="12"/>
      <c r="E66" s="12"/>
      <c r="F66" s="12"/>
      <c r="G66" s="12"/>
      <c r="H66" s="12"/>
      <c r="I66" s="12"/>
      <c r="J66" s="12"/>
      <c r="K66" s="12"/>
      <c r="L66" s="12"/>
      <c r="M66" s="12"/>
      <c r="N66" s="12"/>
      <c r="O66" s="12"/>
      <c r="Q66" s="160"/>
      <c r="R66" s="160"/>
      <c r="S66" s="160"/>
      <c r="T66" s="160"/>
      <c r="U66" s="160"/>
      <c r="V66" s="160"/>
      <c r="W66" s="160"/>
      <c r="X66" s="160"/>
      <c r="Y66" s="160"/>
      <c r="Z66" s="160"/>
      <c r="AA66" s="160"/>
      <c r="AB66" s="160"/>
    </row>
    <row r="67" spans="1:28" s="13" customFormat="1" x14ac:dyDescent="0.2">
      <c r="A67" s="23" t="s">
        <v>50</v>
      </c>
      <c r="C67" s="14"/>
      <c r="D67" s="15"/>
      <c r="E67" s="15"/>
      <c r="F67" s="15"/>
      <c r="G67" s="15"/>
      <c r="H67" s="15"/>
      <c r="I67" s="15"/>
      <c r="J67" s="15"/>
      <c r="K67" s="15"/>
      <c r="L67" s="15"/>
      <c r="M67" s="15"/>
      <c r="N67" s="15"/>
      <c r="O67" s="16"/>
    </row>
    <row r="68" spans="1:28" x14ac:dyDescent="0.2">
      <c r="B68" s="11"/>
    </row>
    <row r="69" spans="1:28" x14ac:dyDescent="0.2">
      <c r="B69" s="11"/>
    </row>
    <row r="70" spans="1:28" x14ac:dyDescent="0.2">
      <c r="B70" s="11"/>
    </row>
    <row r="71" spans="1:28" x14ac:dyDescent="0.2">
      <c r="B71" s="11"/>
    </row>
    <row r="72" spans="1:28" ht="15" x14ac:dyDescent="0.25">
      <c r="B72" s="10"/>
    </row>
    <row r="73" spans="1:28" ht="15" x14ac:dyDescent="0.25">
      <c r="B73" s="10"/>
    </row>
    <row r="74" spans="1:28" ht="15" x14ac:dyDescent="0.25">
      <c r="B74"/>
    </row>
  </sheetData>
  <mergeCells count="29">
    <mergeCell ref="A25:A28"/>
    <mergeCell ref="B25:B28"/>
    <mergeCell ref="A33:A36"/>
    <mergeCell ref="B33:B36"/>
    <mergeCell ref="A41:A44"/>
    <mergeCell ref="B41:B44"/>
    <mergeCell ref="A62:B65"/>
    <mergeCell ref="A54:B57"/>
    <mergeCell ref="A58:B61"/>
    <mergeCell ref="A45:A48"/>
    <mergeCell ref="B45:B48"/>
    <mergeCell ref="A49:A52"/>
    <mergeCell ref="B49:B52"/>
    <mergeCell ref="B1:O1"/>
    <mergeCell ref="A37:A40"/>
    <mergeCell ref="B37:B40"/>
    <mergeCell ref="A21:A24"/>
    <mergeCell ref="B21:B24"/>
    <mergeCell ref="A29:A32"/>
    <mergeCell ref="B29:B32"/>
    <mergeCell ref="A9:A12"/>
    <mergeCell ref="B9:B12"/>
    <mergeCell ref="A13:A16"/>
    <mergeCell ref="B13:B16"/>
    <mergeCell ref="C5:O5"/>
    <mergeCell ref="D6:O6"/>
    <mergeCell ref="D7:O7"/>
    <mergeCell ref="A17:A20"/>
    <mergeCell ref="B17:B20"/>
  </mergeCells>
  <phoneticPr fontId="37" type="noConversion"/>
  <pageMargins left="0.7" right="0.7" top="0.75" bottom="0.75" header="0.3" footer="0.3"/>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40"/>
  <sheetViews>
    <sheetView zoomScale="70" zoomScaleNormal="70" zoomScalePageLayoutView="70" workbookViewId="0">
      <selection activeCell="C28" sqref="C28:N30"/>
    </sheetView>
  </sheetViews>
  <sheetFormatPr defaultColWidth="8.85546875" defaultRowHeight="15" x14ac:dyDescent="0.25"/>
  <cols>
    <col min="1" max="1" width="22.85546875" customWidth="1"/>
    <col min="2" max="2" width="15.28515625" customWidth="1"/>
    <col min="6" max="6" width="10" bestFit="1" customWidth="1"/>
    <col min="7" max="7" width="10.42578125" bestFit="1" customWidth="1"/>
    <col min="8" max="8" width="10" bestFit="1" customWidth="1"/>
    <col min="9" max="11" width="10.42578125" bestFit="1" customWidth="1"/>
    <col min="12" max="12" width="11" bestFit="1" customWidth="1"/>
    <col min="13" max="13" width="10.42578125" bestFit="1" customWidth="1"/>
  </cols>
  <sheetData>
    <row r="1" spans="1:15" x14ac:dyDescent="0.25">
      <c r="A1" s="33"/>
      <c r="B1" s="302" t="s">
        <v>17</v>
      </c>
      <c r="C1" s="303"/>
      <c r="D1" s="303"/>
      <c r="E1" s="303"/>
      <c r="F1" s="303"/>
      <c r="G1" s="303"/>
      <c r="H1" s="303"/>
      <c r="I1" s="303"/>
      <c r="J1" s="303"/>
      <c r="K1" s="303"/>
      <c r="L1" s="303"/>
      <c r="M1" s="303"/>
      <c r="N1" s="303"/>
      <c r="O1" s="303"/>
    </row>
    <row r="2" spans="1:15" x14ac:dyDescent="0.25">
      <c r="A2" s="33"/>
      <c r="B2" s="33"/>
      <c r="C2" s="1">
        <v>1.066405</v>
      </c>
      <c r="D2" s="1"/>
      <c r="E2" s="1"/>
      <c r="F2" s="1"/>
      <c r="G2" s="1"/>
      <c r="H2" s="1"/>
      <c r="I2" s="1"/>
      <c r="J2" s="1"/>
      <c r="K2" s="1"/>
      <c r="L2" s="1"/>
      <c r="M2" s="1"/>
      <c r="N2" s="1"/>
      <c r="O2" s="1"/>
    </row>
    <row r="3" spans="1:15" ht="20.25" x14ac:dyDescent="0.3">
      <c r="A3" s="1"/>
      <c r="O3" s="143"/>
    </row>
    <row r="4" spans="1:15" ht="20.25" x14ac:dyDescent="0.3">
      <c r="A4" s="1"/>
      <c r="B4" s="332" t="s">
        <v>71</v>
      </c>
      <c r="C4" s="303"/>
      <c r="D4" s="303"/>
      <c r="E4" s="303"/>
      <c r="F4" s="303"/>
      <c r="G4" s="303"/>
      <c r="H4" s="303"/>
      <c r="I4" s="303"/>
      <c r="J4" s="303"/>
      <c r="K4" s="303"/>
      <c r="L4" s="303"/>
      <c r="M4" s="303"/>
      <c r="N4" s="303"/>
      <c r="O4" s="143"/>
    </row>
    <row r="5" spans="1:15" ht="19.5" thickBot="1" x14ac:dyDescent="0.35">
      <c r="A5" s="1"/>
      <c r="B5" s="319" t="s">
        <v>53</v>
      </c>
      <c r="C5" s="303"/>
      <c r="D5" s="303"/>
      <c r="E5" s="303"/>
      <c r="F5" s="303"/>
      <c r="G5" s="303"/>
      <c r="H5" s="303"/>
      <c r="I5" s="303"/>
      <c r="J5" s="303"/>
      <c r="K5" s="303"/>
      <c r="L5" s="303"/>
      <c r="M5" s="303"/>
      <c r="N5" s="303"/>
      <c r="O5" s="79"/>
    </row>
    <row r="6" spans="1:15" ht="16.5" thickBot="1" x14ac:dyDescent="0.3">
      <c r="A6" s="2"/>
      <c r="B6" s="17"/>
      <c r="C6" s="320" t="s">
        <v>28</v>
      </c>
      <c r="D6" s="320"/>
      <c r="E6" s="320"/>
      <c r="F6" s="320"/>
      <c r="G6" s="320"/>
      <c r="H6" s="320"/>
      <c r="I6" s="320"/>
      <c r="J6" s="320"/>
      <c r="K6" s="320"/>
      <c r="L6" s="320"/>
      <c r="M6" s="320"/>
      <c r="N6" s="320"/>
      <c r="O6" s="1"/>
    </row>
    <row r="7" spans="1:15" ht="17.25" thickTop="1" thickBot="1" x14ac:dyDescent="0.3">
      <c r="A7" s="38"/>
      <c r="B7" s="38"/>
      <c r="C7" s="321" t="s">
        <v>0</v>
      </c>
      <c r="D7" s="322"/>
      <c r="E7" s="322"/>
      <c r="F7" s="322"/>
      <c r="G7" s="322"/>
      <c r="H7" s="322"/>
      <c r="I7" s="322"/>
      <c r="J7" s="322"/>
      <c r="K7" s="322"/>
      <c r="L7" s="322"/>
      <c r="M7" s="322"/>
      <c r="N7" s="323"/>
    </row>
    <row r="8" spans="1:15" ht="27" customHeight="1" thickTop="1" thickBot="1" x14ac:dyDescent="0.3">
      <c r="A8" s="3" t="s">
        <v>29</v>
      </c>
      <c r="B8" s="3" t="s">
        <v>30</v>
      </c>
      <c r="C8" s="18">
        <v>41640</v>
      </c>
      <c r="D8" s="18">
        <v>41671</v>
      </c>
      <c r="E8" s="18">
        <v>41699</v>
      </c>
      <c r="F8" s="18">
        <v>41730</v>
      </c>
      <c r="G8" s="18">
        <v>41760</v>
      </c>
      <c r="H8" s="18">
        <v>41791</v>
      </c>
      <c r="I8" s="18">
        <v>41821</v>
      </c>
      <c r="J8" s="18">
        <v>41852</v>
      </c>
      <c r="K8" s="18">
        <v>41883</v>
      </c>
      <c r="L8" s="18">
        <v>41913</v>
      </c>
      <c r="M8" s="18">
        <v>41944</v>
      </c>
      <c r="N8" s="18">
        <v>41974</v>
      </c>
    </row>
    <row r="9" spans="1:15" ht="24.75" customHeight="1" thickBot="1" x14ac:dyDescent="0.3">
      <c r="A9" s="244" t="s">
        <v>46</v>
      </c>
      <c r="B9" s="245">
        <v>1</v>
      </c>
      <c r="C9" s="276">
        <f>'SDG&amp;E Program Totals'!C9*$C$2</f>
        <v>0.53320250000000002</v>
      </c>
      <c r="D9" s="276">
        <f>'SDG&amp;E Program Totals'!D9*$C$2</f>
        <v>0.53320250000000002</v>
      </c>
      <c r="E9" s="276">
        <f>'SDG&amp;E Program Totals'!E9*$C$2</f>
        <v>0.63984300000000005</v>
      </c>
      <c r="F9" s="276">
        <f>'SDG&amp;E Program Totals'!F9*$C$2</f>
        <v>1.066405</v>
      </c>
      <c r="G9" s="276">
        <f>'SDG&amp;E Program Totals'!G9*$C$2</f>
        <v>1.066405</v>
      </c>
      <c r="H9" s="276">
        <f>'SDG&amp;E Program Totals'!H9*$C$2</f>
        <v>1.066405</v>
      </c>
      <c r="I9" s="276">
        <f>'SDG&amp;E Program Totals'!I9*$C$2</f>
        <v>1.1730455000000002</v>
      </c>
      <c r="J9" s="276">
        <f>'SDG&amp;E Program Totals'!J9*$C$2</f>
        <v>0.8531240000000001</v>
      </c>
      <c r="K9" s="276">
        <f>'SDG&amp;E Program Totals'!K9*$C$2</f>
        <v>0.95976450000000002</v>
      </c>
      <c r="L9" s="276">
        <f>'SDG&amp;E Program Totals'!L9*$C$2</f>
        <v>0.74648349999999997</v>
      </c>
      <c r="M9" s="276">
        <f>'SDG&amp;E Program Totals'!M9*$C$2</f>
        <v>0.63984300000000005</v>
      </c>
      <c r="N9" s="276">
        <f>'SDG&amp;E Program Totals'!N9*$C$2</f>
        <v>0.63984300000000005</v>
      </c>
      <c r="O9" s="19"/>
    </row>
    <row r="10" spans="1:15" ht="54" customHeight="1" thickBot="1" x14ac:dyDescent="0.3">
      <c r="A10" s="89" t="s">
        <v>47</v>
      </c>
      <c r="B10" s="168">
        <v>1</v>
      </c>
      <c r="C10" s="167">
        <f>'SDG&amp;E Program Totals'!C10*$C$2</f>
        <v>0</v>
      </c>
      <c r="D10" s="167">
        <f>'SDG&amp;E Program Totals'!D10*$C$2</f>
        <v>0</v>
      </c>
      <c r="E10" s="167">
        <f>'SDG&amp;E Program Totals'!E10*$C$2</f>
        <v>0</v>
      </c>
      <c r="F10" s="167">
        <f>'SDG&amp;E Program Totals'!F10*$C$2</f>
        <v>0</v>
      </c>
      <c r="G10" s="167">
        <f>'SDG&amp;E Program Totals'!G10*$C$2</f>
        <v>10.237488000000001</v>
      </c>
      <c r="H10" s="167">
        <f>'SDG&amp;E Program Totals'!H10*$C$2</f>
        <v>10.237488000000001</v>
      </c>
      <c r="I10" s="167">
        <f>'SDG&amp;E Program Totals'!I10*$C$2</f>
        <v>11.197252500000001</v>
      </c>
      <c r="J10" s="167">
        <f>'SDG&amp;E Program Totals'!J10*$C$2</f>
        <v>11.090612</v>
      </c>
      <c r="K10" s="167">
        <f>'SDG&amp;E Program Totals'!K10*$C$2</f>
        <v>11.4105335</v>
      </c>
      <c r="L10" s="167">
        <f>'SDG&amp;E Program Totals'!L10*$C$2</f>
        <v>10.770690500000001</v>
      </c>
      <c r="M10" s="167">
        <f>'SDG&amp;E Program Totals'!M10*$C$2</f>
        <v>0</v>
      </c>
      <c r="N10" s="167">
        <f>'SDG&amp;E Program Totals'!N10*$C$2</f>
        <v>0</v>
      </c>
      <c r="O10" s="19"/>
    </row>
    <row r="11" spans="1:15" ht="26.25" customHeight="1" thickBot="1" x14ac:dyDescent="0.3">
      <c r="A11" s="244" t="s">
        <v>48</v>
      </c>
      <c r="B11" s="245">
        <v>1</v>
      </c>
      <c r="C11" s="276">
        <f>'SDG&amp;E Program Totals'!C11*$C$2</f>
        <v>0</v>
      </c>
      <c r="D11" s="276">
        <f>'SDG&amp;E Program Totals'!D11*$C$2</f>
        <v>0</v>
      </c>
      <c r="E11" s="276">
        <f>'SDG&amp;E Program Totals'!E11*$C$2</f>
        <v>0</v>
      </c>
      <c r="F11" s="276">
        <f>'SDG&amp;E Program Totals'!F11*$C$2</f>
        <v>0</v>
      </c>
      <c r="G11" s="276">
        <f>'SDG&amp;E Program Totals'!G11*$C$2</f>
        <v>8.8511615000000017</v>
      </c>
      <c r="H11" s="276">
        <f>'SDG&amp;E Program Totals'!H11*$C$2</f>
        <v>8.9578020000000009</v>
      </c>
      <c r="I11" s="276">
        <f>'SDG&amp;E Program Totals'!I11*$C$2</f>
        <v>8.1046779999999998</v>
      </c>
      <c r="J11" s="276">
        <f>'SDG&amp;E Program Totals'!J11*$C$2</f>
        <v>8.2113185000000009</v>
      </c>
      <c r="K11" s="276">
        <f>'SDG&amp;E Program Totals'!K11*$C$2</f>
        <v>7.3581945000000006</v>
      </c>
      <c r="L11" s="276">
        <f>'SDG&amp;E Program Totals'!L11*$C$2</f>
        <v>6.185149</v>
      </c>
      <c r="M11" s="276">
        <f>'SDG&amp;E Program Totals'!M11*$C$2</f>
        <v>0</v>
      </c>
      <c r="N11" s="276">
        <f>'SDG&amp;E Program Totals'!N11*$C$2</f>
        <v>0</v>
      </c>
      <c r="O11" s="19"/>
    </row>
    <row r="12" spans="1:15" ht="15.75" thickBot="1" x14ac:dyDescent="0.3">
      <c r="A12" s="166" t="s">
        <v>68</v>
      </c>
      <c r="B12" s="248" t="s">
        <v>54</v>
      </c>
      <c r="C12" s="167">
        <f>'SDG&amp;E Program Totals'!C12*$C$2</f>
        <v>5.3320249999999998</v>
      </c>
      <c r="D12" s="167">
        <f>'SDG&amp;E Program Totals'!D12*$C$2</f>
        <v>5.3320249999999998</v>
      </c>
      <c r="E12" s="167">
        <f>'SDG&amp;E Program Totals'!E12*$C$2</f>
        <v>5.3320249999999998</v>
      </c>
      <c r="F12" s="167">
        <f>'SDG&amp;E Program Totals'!F12*$C$2</f>
        <v>15.569513000000001</v>
      </c>
      <c r="G12" s="167">
        <f>'SDG&amp;E Program Totals'!G12*$C$2</f>
        <v>15.782794000000001</v>
      </c>
      <c r="H12" s="167">
        <f>'SDG&amp;E Program Totals'!H12*$C$2</f>
        <v>15.782794000000001</v>
      </c>
      <c r="I12" s="167">
        <f>'SDG&amp;E Program Totals'!I12*$C$2</f>
        <v>17.595682500000002</v>
      </c>
      <c r="J12" s="167">
        <f>'SDG&amp;E Program Totals'!J12*$C$2</f>
        <v>17.702323000000003</v>
      </c>
      <c r="K12" s="167">
        <f>'SDG&amp;E Program Totals'!K12*$C$2</f>
        <v>18.4488065</v>
      </c>
      <c r="L12" s="167">
        <f>'SDG&amp;E Program Totals'!L12*$C$2</f>
        <v>16.9558395</v>
      </c>
      <c r="M12" s="167">
        <f>'SDG&amp;E Program Totals'!M12*$C$2</f>
        <v>6.291789500000001</v>
      </c>
      <c r="N12" s="167">
        <f>'SDG&amp;E Program Totals'!N12*$C$2</f>
        <v>5.3320249999999998</v>
      </c>
      <c r="O12" s="20"/>
    </row>
    <row r="13" spans="1:15" ht="15.75" thickBot="1" x14ac:dyDescent="0.3">
      <c r="A13" s="244" t="s">
        <v>69</v>
      </c>
      <c r="B13" s="245" t="s">
        <v>56</v>
      </c>
      <c r="C13" s="276">
        <f>'SDG&amp;E Program Totals'!C13*$C$2</f>
        <v>0</v>
      </c>
      <c r="D13" s="276">
        <f>'SDG&amp;E Program Totals'!D13*$C$2</f>
        <v>0</v>
      </c>
      <c r="E13" s="276">
        <f>'SDG&amp;E Program Totals'!E13*$C$2</f>
        <v>0</v>
      </c>
      <c r="F13" s="276">
        <f>'SDG&amp;E Program Totals'!F13*$C$2</f>
        <v>0</v>
      </c>
      <c r="G13" s="276">
        <f>'SDG&amp;E Program Totals'!G13*$C$2</f>
        <v>16.9558395</v>
      </c>
      <c r="H13" s="276">
        <f>'SDG&amp;E Program Totals'!H13*$C$2</f>
        <v>16.849199000000002</v>
      </c>
      <c r="I13" s="276">
        <f>'SDG&amp;E Program Totals'!I13*$C$2</f>
        <v>18.662087500000002</v>
      </c>
      <c r="J13" s="276">
        <f>'SDG&amp;E Program Totals'!J13*$C$2</f>
        <v>18.662087500000002</v>
      </c>
      <c r="K13" s="276">
        <f>'SDG&amp;E Program Totals'!K13*$C$2</f>
        <v>19.728492500000002</v>
      </c>
      <c r="L13" s="276">
        <f>'SDG&amp;E Program Totals'!L13*$C$2</f>
        <v>17.915604000000002</v>
      </c>
      <c r="M13" s="276">
        <f>'SDG&amp;E Program Totals'!M13*$C$2</f>
        <v>7.4648350000000008</v>
      </c>
      <c r="N13" s="276">
        <f>'SDG&amp;E Program Totals'!N13*$C$2</f>
        <v>6.3984300000000003</v>
      </c>
      <c r="O13" s="20"/>
    </row>
    <row r="14" spans="1:15" ht="15.75" thickBot="1" x14ac:dyDescent="0.3">
      <c r="A14" s="89" t="s">
        <v>70</v>
      </c>
      <c r="B14" s="168">
        <v>1</v>
      </c>
      <c r="C14" s="167">
        <f>'SDG&amp;E Program Totals'!C14*$C$2</f>
        <v>1.8128885000000001</v>
      </c>
      <c r="D14" s="167">
        <f>'SDG&amp;E Program Totals'!D14*$C$2</f>
        <v>1.1730455000000002</v>
      </c>
      <c r="E14" s="167">
        <f>'SDG&amp;E Program Totals'!E14*$C$2</f>
        <v>2.5593720000000002</v>
      </c>
      <c r="F14" s="167">
        <f>'SDG&amp;E Program Totals'!F14*$C$2</f>
        <v>4.9054630000000001</v>
      </c>
      <c r="G14" s="167">
        <f>'SDG&amp;E Program Totals'!G14*$C$2</f>
        <v>3.6257770000000002</v>
      </c>
      <c r="H14" s="167">
        <f>'SDG&amp;E Program Totals'!H14*$C$2</f>
        <v>3.4124960000000004</v>
      </c>
      <c r="I14" s="167">
        <f>'SDG&amp;E Program Totals'!I14*$C$2</f>
        <v>3.9456985000000002</v>
      </c>
      <c r="J14" s="167">
        <f>'SDG&amp;E Program Totals'!J14*$C$2</f>
        <v>4.9054630000000001</v>
      </c>
      <c r="K14" s="167">
        <f>'SDG&amp;E Program Totals'!K14*$C$2</f>
        <v>5.8652275000000005</v>
      </c>
      <c r="L14" s="167">
        <f>'SDG&amp;E Program Totals'!L14*$C$2</f>
        <v>5.3320249999999998</v>
      </c>
      <c r="M14" s="167">
        <f>'SDG&amp;E Program Totals'!M14*$C$2</f>
        <v>3.1992150000000001</v>
      </c>
      <c r="N14" s="167">
        <f>'SDG&amp;E Program Totals'!N14*$C$2</f>
        <v>1.1730455000000002</v>
      </c>
      <c r="O14" s="20"/>
    </row>
    <row r="15" spans="1:15" ht="42" customHeight="1" thickBot="1" x14ac:dyDescent="0.3">
      <c r="A15" s="244" t="s">
        <v>18</v>
      </c>
      <c r="B15" s="245" t="s">
        <v>56</v>
      </c>
      <c r="C15" s="276">
        <f>'SDG&amp;E Program Totals'!C15*$C$2</f>
        <v>1.2796860000000001</v>
      </c>
      <c r="D15" s="276">
        <f>'SDG&amp;E Program Totals'!D15*$C$2</f>
        <v>1.3863265</v>
      </c>
      <c r="E15" s="276">
        <f>'SDG&amp;E Program Totals'!E15*$C$2</f>
        <v>1.066405</v>
      </c>
      <c r="F15" s="276">
        <f>'SDG&amp;E Program Totals'!F15*$C$2</f>
        <v>3.0925745</v>
      </c>
      <c r="G15" s="276">
        <f>'SDG&amp;E Program Totals'!G15*$C$2</f>
        <v>2.8792935000000002</v>
      </c>
      <c r="H15" s="276">
        <f>'SDG&amp;E Program Totals'!H15*$C$2</f>
        <v>2.4527315000000001</v>
      </c>
      <c r="I15" s="276">
        <f>'SDG&amp;E Program Totals'!I15*$C$2</f>
        <v>4.2656200000000002</v>
      </c>
      <c r="J15" s="276">
        <f>'SDG&amp;E Program Totals'!J15*$C$2</f>
        <v>4.6921820000000007</v>
      </c>
      <c r="K15" s="276">
        <f>'SDG&amp;E Program Totals'!K15*$C$2</f>
        <v>5.3320249999999998</v>
      </c>
      <c r="L15" s="276">
        <f>'SDG&amp;E Program Totals'!L15*$C$2</f>
        <v>4.7988225</v>
      </c>
      <c r="M15" s="276">
        <f>'SDG&amp;E Program Totals'!M15*$C$2</f>
        <v>1.066405</v>
      </c>
      <c r="N15" s="276">
        <f>'SDG&amp;E Program Totals'!N15*$C$2</f>
        <v>1.8128885000000001</v>
      </c>
      <c r="O15" s="20"/>
    </row>
    <row r="16" spans="1:15" ht="45.75" thickBot="1" x14ac:dyDescent="0.3">
      <c r="A16" s="89" t="s">
        <v>19</v>
      </c>
      <c r="B16" s="168">
        <v>1</v>
      </c>
      <c r="C16" s="167">
        <f>'SDG&amp;E Program Totals'!C16*$C$2</f>
        <v>0</v>
      </c>
      <c r="D16" s="167">
        <f>'SDG&amp;E Program Totals'!D16*$C$2</f>
        <v>0</v>
      </c>
      <c r="E16" s="167">
        <f>'SDG&amp;E Program Totals'!E16*$C$2</f>
        <v>0</v>
      </c>
      <c r="F16" s="167">
        <f>'SDG&amp;E Program Totals'!F16*$C$2</f>
        <v>0</v>
      </c>
      <c r="G16" s="167">
        <f>'SDG&amp;E Program Totals'!G16*$C$2</f>
        <v>0.95976450000000002</v>
      </c>
      <c r="H16" s="167">
        <f>'SDG&amp;E Program Totals'!H16*$C$2</f>
        <v>0.53320250000000002</v>
      </c>
      <c r="I16" s="167">
        <f>'SDG&amp;E Program Totals'!I16*$C$2</f>
        <v>1.066405</v>
      </c>
      <c r="J16" s="167">
        <f>'SDG&amp;E Program Totals'!J16*$C$2</f>
        <v>1.3863265</v>
      </c>
      <c r="K16" s="167">
        <f>'SDG&amp;E Program Totals'!K16*$C$2</f>
        <v>1.7062480000000002</v>
      </c>
      <c r="L16" s="167">
        <f>'SDG&amp;E Program Totals'!L16*$C$2</f>
        <v>1.8128885000000001</v>
      </c>
      <c r="M16" s="167">
        <f>'SDG&amp;E Program Totals'!M16*$C$2</f>
        <v>0</v>
      </c>
      <c r="N16" s="167">
        <f>'SDG&amp;E Program Totals'!N16*$C$2</f>
        <v>0</v>
      </c>
      <c r="O16" s="20"/>
    </row>
    <row r="17" spans="1:29" ht="30.75" thickBot="1" x14ac:dyDescent="0.3">
      <c r="A17" s="244" t="s">
        <v>20</v>
      </c>
      <c r="B17" s="245">
        <v>1</v>
      </c>
      <c r="C17" s="276">
        <f>'SDG&amp;E Program Totals'!C17*$C$2</f>
        <v>0</v>
      </c>
      <c r="D17" s="276">
        <f>'SDG&amp;E Program Totals'!D17*$C$2</f>
        <v>0</v>
      </c>
      <c r="E17" s="276">
        <f>'SDG&amp;E Program Totals'!E17*$C$2</f>
        <v>0</v>
      </c>
      <c r="F17" s="276">
        <f>'SDG&amp;E Program Totals'!F17*$C$2</f>
        <v>0</v>
      </c>
      <c r="G17" s="276">
        <f>'SDG&amp;E Program Totals'!G17*$C$2</f>
        <v>1.066405</v>
      </c>
      <c r="H17" s="276">
        <f>'SDG&amp;E Program Totals'!H17*$C$2</f>
        <v>2.1328100000000001</v>
      </c>
      <c r="I17" s="276">
        <f>'SDG&amp;E Program Totals'!I17*$C$2</f>
        <v>4.2656200000000002</v>
      </c>
      <c r="J17" s="276">
        <f>'SDG&amp;E Program Totals'!J17*$C$2</f>
        <v>3.1992150000000001</v>
      </c>
      <c r="K17" s="276">
        <f>'SDG&amp;E Program Totals'!K17*$C$2</f>
        <v>5.3320249999999998</v>
      </c>
      <c r="L17" s="276">
        <f>'SDG&amp;E Program Totals'!L17*$C$2</f>
        <v>3.1992150000000001</v>
      </c>
      <c r="M17" s="276">
        <f>'SDG&amp;E Program Totals'!M17*$C$2</f>
        <v>0</v>
      </c>
      <c r="N17" s="276">
        <f>'SDG&amp;E Program Totals'!N17*$C$2</f>
        <v>0</v>
      </c>
      <c r="O17" s="20"/>
    </row>
    <row r="18" spans="1:29" ht="30.75" thickBot="1" x14ac:dyDescent="0.3">
      <c r="A18" s="90" t="s">
        <v>21</v>
      </c>
      <c r="B18" s="169">
        <v>1</v>
      </c>
      <c r="C18" s="167">
        <f>'SDG&amp;E Program Totals'!C18*$C$2</f>
        <v>0</v>
      </c>
      <c r="D18" s="167">
        <f>'SDG&amp;E Program Totals'!D18*$C$2</f>
        <v>0</v>
      </c>
      <c r="E18" s="167">
        <f>'SDG&amp;E Program Totals'!E18*$C$2</f>
        <v>0</v>
      </c>
      <c r="F18" s="167">
        <f>'SDG&amp;E Program Totals'!F18*$C$2</f>
        <v>0</v>
      </c>
      <c r="G18" s="167">
        <f>'SDG&amp;E Program Totals'!G18*$C$2</f>
        <v>4.2656200000000002</v>
      </c>
      <c r="H18" s="167">
        <f>'SDG&amp;E Program Totals'!H18*$C$2</f>
        <v>5.3320249999999998</v>
      </c>
      <c r="I18" s="167">
        <f>'SDG&amp;E Program Totals'!I18*$C$2</f>
        <v>12.796860000000001</v>
      </c>
      <c r="J18" s="167">
        <f>'SDG&amp;E Program Totals'!J18*$C$2</f>
        <v>12.796860000000001</v>
      </c>
      <c r="K18" s="167">
        <f>'SDG&amp;E Program Totals'!K18*$C$2</f>
        <v>17.062480000000001</v>
      </c>
      <c r="L18" s="167">
        <f>'SDG&amp;E Program Totals'!L18*$C$2</f>
        <v>8.5312400000000004</v>
      </c>
      <c r="M18" s="167">
        <f>'SDG&amp;E Program Totals'!M18*$C$2</f>
        <v>0</v>
      </c>
      <c r="N18" s="167">
        <f>'SDG&amp;E Program Totals'!N18*$C$2</f>
        <v>0</v>
      </c>
      <c r="O18" s="20"/>
    </row>
    <row r="19" spans="1:29" s="7" customFormat="1" ht="30.75" thickBot="1" x14ac:dyDescent="0.3">
      <c r="A19" s="34" t="s">
        <v>52</v>
      </c>
      <c r="B19" s="32"/>
      <c r="C19" s="138">
        <f>SUM(C9:C18)</f>
        <v>8.9578019999999992</v>
      </c>
      <c r="D19" s="138">
        <f t="shared" ref="D19:N19" si="0">SUM(D9:D18)</f>
        <v>8.4245994999999994</v>
      </c>
      <c r="E19" s="138">
        <f t="shared" si="0"/>
        <v>9.597645</v>
      </c>
      <c r="F19" s="138">
        <f t="shared" si="0"/>
        <v>24.633955500000003</v>
      </c>
      <c r="G19" s="138">
        <f t="shared" si="0"/>
        <v>65.690548000000007</v>
      </c>
      <c r="H19" s="138">
        <f t="shared" si="0"/>
        <v>66.75695300000001</v>
      </c>
      <c r="I19" s="138">
        <f t="shared" si="0"/>
        <v>83.072949500000007</v>
      </c>
      <c r="J19" s="138">
        <f t="shared" si="0"/>
        <v>83.499511499999983</v>
      </c>
      <c r="K19" s="138">
        <f t="shared" si="0"/>
        <v>93.203797000000009</v>
      </c>
      <c r="L19" s="138">
        <f t="shared" si="0"/>
        <v>76.247957499999998</v>
      </c>
      <c r="M19" s="138">
        <f t="shared" si="0"/>
        <v>18.662087500000002</v>
      </c>
      <c r="N19" s="138">
        <f t="shared" si="0"/>
        <v>15.356232</v>
      </c>
      <c r="O19" s="20"/>
    </row>
    <row r="20" spans="1:29" x14ac:dyDescent="0.25">
      <c r="A20" s="22" t="s">
        <v>45</v>
      </c>
      <c r="B20" s="21"/>
      <c r="C20" s="14"/>
      <c r="D20" s="14"/>
      <c r="E20" s="14"/>
      <c r="F20" s="14"/>
      <c r="G20" s="14"/>
      <c r="H20" s="14"/>
      <c r="I20" s="14"/>
      <c r="J20" s="14"/>
      <c r="K20" s="14"/>
      <c r="L20" s="14"/>
      <c r="M20" s="14"/>
      <c r="N20" s="14"/>
      <c r="Q20" s="153"/>
      <c r="R20" s="153"/>
      <c r="S20" s="153"/>
      <c r="T20" s="153"/>
      <c r="U20" s="153"/>
      <c r="V20" s="153"/>
      <c r="W20" s="153"/>
      <c r="X20" s="153"/>
      <c r="Y20" s="153"/>
      <c r="Z20" s="153"/>
      <c r="AA20" s="153"/>
      <c r="AB20" s="153"/>
    </row>
    <row r="21" spans="1:29" x14ac:dyDescent="0.25">
      <c r="A21" s="23" t="s">
        <v>49</v>
      </c>
      <c r="B21" s="20"/>
      <c r="C21" s="33"/>
      <c r="D21" s="33"/>
      <c r="E21" s="33"/>
      <c r="F21" s="14"/>
      <c r="G21" s="14"/>
      <c r="H21" s="14"/>
      <c r="I21" s="14"/>
      <c r="J21" s="14"/>
      <c r="K21" s="14"/>
      <c r="L21" s="14"/>
      <c r="M21" s="14"/>
      <c r="N21" s="14"/>
      <c r="Q21" s="161"/>
      <c r="R21" s="161"/>
      <c r="S21" s="161"/>
      <c r="T21" s="161"/>
      <c r="U21" s="161"/>
      <c r="V21" s="161"/>
      <c r="W21" s="161"/>
      <c r="X21" s="161"/>
      <c r="Y21" s="161"/>
      <c r="Z21" s="161"/>
      <c r="AA21" s="161"/>
      <c r="AB21" s="161"/>
      <c r="AC21" s="161"/>
    </row>
    <row r="22" spans="1:29" x14ac:dyDescent="0.25">
      <c r="A22" s="23" t="s">
        <v>51</v>
      </c>
      <c r="C22" s="15"/>
      <c r="D22" s="15"/>
      <c r="E22" s="15"/>
      <c r="F22" s="15"/>
      <c r="G22" s="15"/>
      <c r="H22" s="15"/>
      <c r="I22" s="15"/>
      <c r="J22" s="15"/>
      <c r="K22" s="15"/>
      <c r="L22" s="15"/>
      <c r="M22" s="15"/>
      <c r="N22" s="15"/>
    </row>
    <row r="23" spans="1:29" x14ac:dyDescent="0.25">
      <c r="C23" s="144"/>
      <c r="D23" s="144"/>
      <c r="E23" s="144"/>
      <c r="F23" s="144"/>
      <c r="G23" s="144"/>
      <c r="H23" s="144"/>
      <c r="I23" s="144"/>
      <c r="J23" s="144"/>
      <c r="K23" s="144"/>
      <c r="L23" s="144"/>
      <c r="M23" s="144"/>
      <c r="N23" s="144"/>
    </row>
    <row r="24" spans="1:29" x14ac:dyDescent="0.25">
      <c r="A24" s="157" t="s">
        <v>55</v>
      </c>
      <c r="B24" s="155"/>
      <c r="C24" s="156"/>
      <c r="D24" s="156"/>
      <c r="E24" s="156"/>
      <c r="F24" s="156"/>
      <c r="G24" s="156"/>
      <c r="H24" s="156"/>
      <c r="I24" s="156"/>
      <c r="J24" s="156"/>
      <c r="K24" s="156"/>
      <c r="L24" s="156"/>
      <c r="M24" s="156"/>
      <c r="N24" s="156"/>
    </row>
    <row r="25" spans="1:29" s="155" customFormat="1" x14ac:dyDescent="0.25">
      <c r="A25" s="157" t="s">
        <v>72</v>
      </c>
      <c r="C25" s="156"/>
      <c r="D25" s="156"/>
      <c r="E25" s="156"/>
      <c r="F25" s="156"/>
      <c r="G25" s="156"/>
      <c r="H25" s="156"/>
      <c r="I25" s="156"/>
      <c r="J25" s="156"/>
      <c r="K25" s="156"/>
      <c r="L25" s="156"/>
      <c r="M25" s="156"/>
      <c r="N25" s="156"/>
    </row>
    <row r="26" spans="1:29" s="155" customFormat="1" x14ac:dyDescent="0.25">
      <c r="A26"/>
      <c r="B26"/>
      <c r="C26" s="14"/>
      <c r="D26" s="14"/>
      <c r="E26" s="14"/>
      <c r="F26" s="14"/>
      <c r="G26" s="14"/>
      <c r="H26" s="14"/>
      <c r="I26" s="14"/>
      <c r="J26" s="14"/>
      <c r="K26" s="14"/>
      <c r="L26" s="14"/>
      <c r="M26" s="14"/>
      <c r="N26" s="14"/>
    </row>
    <row r="27" spans="1:29" x14ac:dyDescent="0.25">
      <c r="B27" s="14"/>
      <c r="C27" s="14"/>
      <c r="D27" s="14"/>
      <c r="E27" s="14"/>
      <c r="F27" s="14"/>
      <c r="G27" s="14"/>
      <c r="H27" s="14"/>
      <c r="I27" s="14"/>
      <c r="J27" s="14"/>
      <c r="K27" s="14"/>
      <c r="L27" s="14"/>
      <c r="M27" s="14"/>
    </row>
    <row r="28" spans="1:29" x14ac:dyDescent="0.25">
      <c r="B28" s="15"/>
    </row>
    <row r="29" spans="1:29" x14ac:dyDescent="0.25">
      <c r="B29" s="14"/>
    </row>
    <row r="30" spans="1:29" x14ac:dyDescent="0.25">
      <c r="B30" s="14"/>
    </row>
    <row r="31" spans="1:29" x14ac:dyDescent="0.25">
      <c r="B31" s="14"/>
      <c r="C31" s="14"/>
      <c r="D31" s="14"/>
      <c r="E31" s="14"/>
      <c r="F31" s="14"/>
      <c r="G31" s="14"/>
      <c r="H31" s="14"/>
      <c r="I31" s="14"/>
      <c r="J31" s="14"/>
      <c r="K31" s="14"/>
      <c r="L31" s="14"/>
      <c r="M31" s="14"/>
    </row>
    <row r="32" spans="1:29" x14ac:dyDescent="0.25">
      <c r="B32" s="14"/>
      <c r="C32" s="14"/>
      <c r="D32" s="14"/>
      <c r="E32" s="14"/>
      <c r="F32" s="14"/>
      <c r="G32" s="14"/>
      <c r="H32" s="14"/>
      <c r="I32" s="14"/>
      <c r="J32" s="14"/>
      <c r="K32" s="14"/>
      <c r="L32" s="14"/>
      <c r="M32" s="14"/>
    </row>
    <row r="33" spans="2:14" x14ac:dyDescent="0.25">
      <c r="B33" s="14"/>
      <c r="C33" s="14"/>
      <c r="D33" s="14"/>
      <c r="E33" s="14"/>
      <c r="F33" s="14"/>
      <c r="G33" s="14"/>
      <c r="H33" s="14"/>
      <c r="I33" s="14"/>
      <c r="J33" s="14"/>
      <c r="K33" s="14"/>
      <c r="L33" s="14"/>
      <c r="M33" s="14"/>
    </row>
    <row r="34" spans="2:14" x14ac:dyDescent="0.25">
      <c r="B34" s="14"/>
      <c r="C34" s="14"/>
      <c r="D34" s="14"/>
      <c r="E34" s="14"/>
      <c r="F34" s="14"/>
      <c r="G34" s="14"/>
      <c r="H34" s="14"/>
      <c r="I34" s="14"/>
      <c r="J34" s="14"/>
      <c r="K34" s="14"/>
      <c r="L34" s="14"/>
      <c r="M34" s="14"/>
    </row>
    <row r="35" spans="2:14" x14ac:dyDescent="0.25">
      <c r="D35" s="14"/>
      <c r="E35" s="14"/>
      <c r="F35" s="14"/>
      <c r="G35" s="14"/>
      <c r="H35" s="14"/>
      <c r="I35" s="14"/>
      <c r="J35" s="14"/>
      <c r="K35" s="14"/>
      <c r="L35" s="14"/>
      <c r="M35" s="14"/>
    </row>
    <row r="36" spans="2:14" x14ac:dyDescent="0.25">
      <c r="B36" s="14"/>
      <c r="C36" s="14"/>
      <c r="D36" s="14"/>
      <c r="E36" s="14"/>
      <c r="F36" s="14"/>
      <c r="G36" s="14"/>
      <c r="H36" s="14"/>
      <c r="I36" s="14"/>
      <c r="J36" s="14"/>
      <c r="K36" s="14"/>
      <c r="L36" s="14"/>
      <c r="M36" s="14"/>
    </row>
    <row r="37" spans="2:14" x14ac:dyDescent="0.25">
      <c r="C37" s="14"/>
      <c r="D37" s="14"/>
      <c r="E37" s="14"/>
      <c r="F37" s="14"/>
      <c r="G37" s="14"/>
      <c r="H37" s="14"/>
      <c r="I37" s="14"/>
      <c r="J37" s="14"/>
      <c r="K37" s="14"/>
      <c r="L37" s="14"/>
      <c r="M37" s="14"/>
      <c r="N37" s="14"/>
    </row>
    <row r="38" spans="2:14" x14ac:dyDescent="0.25">
      <c r="C38" s="14"/>
      <c r="D38" s="14"/>
      <c r="E38" s="14"/>
      <c r="F38" s="14"/>
      <c r="G38" s="14"/>
      <c r="H38" s="14"/>
      <c r="I38" s="14"/>
      <c r="J38" s="14"/>
      <c r="K38" s="14"/>
      <c r="L38" s="14"/>
      <c r="M38" s="14"/>
      <c r="N38" s="14"/>
    </row>
    <row r="39" spans="2:14" x14ac:dyDescent="0.25">
      <c r="C39" s="14"/>
      <c r="D39" s="14"/>
      <c r="E39" s="14"/>
      <c r="F39" s="14"/>
      <c r="G39" s="14"/>
      <c r="H39" s="14"/>
      <c r="I39" s="14"/>
      <c r="J39" s="14"/>
      <c r="K39" s="14"/>
      <c r="L39" s="14"/>
      <c r="M39" s="14"/>
      <c r="N39" s="14"/>
    </row>
    <row r="40" spans="2:14" x14ac:dyDescent="0.25">
      <c r="C40" s="14"/>
      <c r="D40" s="14"/>
      <c r="E40" s="14"/>
      <c r="F40" s="14"/>
      <c r="G40" s="14"/>
      <c r="H40" s="14"/>
      <c r="I40" s="14"/>
      <c r="J40" s="14"/>
      <c r="K40" s="14"/>
      <c r="L40" s="14"/>
      <c r="M40" s="14"/>
      <c r="N40" s="14"/>
    </row>
  </sheetData>
  <mergeCells count="5">
    <mergeCell ref="C6:N6"/>
    <mergeCell ref="C7:N7"/>
    <mergeCell ref="B1:O1"/>
    <mergeCell ref="B4:N4"/>
    <mergeCell ref="B5:N5"/>
  </mergeCells>
  <phoneticPr fontId="37" type="noConversion"/>
  <pageMargins left="0.7" right="0.7" top="0.75" bottom="0.75" header="0.3" footer="0.3"/>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O114"/>
  <sheetViews>
    <sheetView zoomScale="70" zoomScaleNormal="70" zoomScalePageLayoutView="70" workbookViewId="0">
      <selection activeCell="P99" sqref="P99"/>
    </sheetView>
  </sheetViews>
  <sheetFormatPr defaultColWidth="8.85546875" defaultRowHeight="15" x14ac:dyDescent="0.25"/>
  <cols>
    <col min="3" max="3" width="15.42578125" bestFit="1" customWidth="1"/>
  </cols>
  <sheetData>
    <row r="1" spans="1:41" x14ac:dyDescent="0.25">
      <c r="A1" s="33"/>
      <c r="B1" s="302" t="s">
        <v>17</v>
      </c>
      <c r="C1" s="303"/>
      <c r="D1" s="303"/>
      <c r="E1" s="303"/>
      <c r="F1" s="303"/>
      <c r="G1" s="303"/>
      <c r="H1" s="303"/>
      <c r="I1" s="303"/>
      <c r="J1" s="303"/>
      <c r="K1" s="303"/>
      <c r="L1" s="303"/>
      <c r="M1" s="303"/>
      <c r="N1" s="303"/>
      <c r="O1" s="303"/>
      <c r="AG1" s="152"/>
      <c r="AH1" s="152"/>
      <c r="AI1" s="152"/>
      <c r="AJ1" s="152"/>
      <c r="AK1" s="152"/>
      <c r="AL1" s="152"/>
      <c r="AM1" s="152"/>
      <c r="AN1" s="152"/>
      <c r="AO1" s="152"/>
    </row>
    <row r="2" spans="1:41" x14ac:dyDescent="0.25">
      <c r="A2" s="33"/>
      <c r="B2" s="33"/>
      <c r="C2" s="72">
        <v>1.118923872445837</v>
      </c>
      <c r="D2" s="1"/>
      <c r="E2" s="1"/>
      <c r="F2" s="1"/>
      <c r="G2" s="1"/>
      <c r="H2" s="1"/>
      <c r="I2" s="1"/>
      <c r="J2" s="1"/>
      <c r="K2" s="1"/>
      <c r="L2" s="1"/>
      <c r="M2" s="1"/>
      <c r="N2" s="1"/>
      <c r="O2" s="1"/>
      <c r="AG2" s="152"/>
      <c r="AH2" s="152"/>
      <c r="AI2" s="152"/>
      <c r="AJ2" s="152"/>
      <c r="AK2" s="152"/>
      <c r="AL2" s="152"/>
      <c r="AM2" s="152"/>
      <c r="AN2" s="152"/>
      <c r="AO2" s="152"/>
    </row>
    <row r="3" spans="1:41" x14ac:dyDescent="0.25">
      <c r="A3" s="33"/>
      <c r="B3" s="33"/>
      <c r="AG3" s="152"/>
      <c r="AH3" s="152"/>
      <c r="AI3" s="152"/>
      <c r="AJ3" s="152"/>
      <c r="AK3" s="152"/>
      <c r="AL3" s="152"/>
      <c r="AM3" s="152"/>
      <c r="AN3" s="152"/>
      <c r="AO3" s="152"/>
    </row>
    <row r="4" spans="1:41" ht="20.25" x14ac:dyDescent="0.3">
      <c r="A4" s="33"/>
      <c r="B4" s="33"/>
      <c r="C4" s="332" t="s">
        <v>76</v>
      </c>
      <c r="D4" s="332"/>
      <c r="E4" s="332"/>
      <c r="F4" s="332"/>
      <c r="G4" s="332"/>
      <c r="H4" s="332"/>
      <c r="I4" s="332"/>
      <c r="J4" s="332"/>
      <c r="K4" s="332"/>
      <c r="L4" s="332"/>
      <c r="M4" s="332"/>
      <c r="N4" s="332"/>
      <c r="O4" s="332"/>
      <c r="AG4" s="152"/>
      <c r="AH4" s="152"/>
      <c r="AI4" s="152"/>
      <c r="AJ4" s="152"/>
      <c r="AK4" s="152"/>
      <c r="AL4" s="152"/>
      <c r="AM4" s="152"/>
      <c r="AN4" s="152"/>
      <c r="AO4" s="152"/>
    </row>
    <row r="5" spans="1:41" ht="19.5" thickBot="1" x14ac:dyDescent="0.35">
      <c r="A5" s="33"/>
      <c r="B5" s="33"/>
      <c r="C5" s="319" t="s">
        <v>53</v>
      </c>
      <c r="D5" s="319"/>
      <c r="E5" s="319"/>
      <c r="F5" s="319"/>
      <c r="G5" s="319"/>
      <c r="H5" s="319"/>
      <c r="I5" s="319"/>
      <c r="J5" s="319"/>
      <c r="K5" s="319"/>
      <c r="L5" s="319"/>
      <c r="M5" s="319"/>
      <c r="N5" s="319"/>
      <c r="O5" s="319"/>
      <c r="AG5" s="152"/>
      <c r="AH5" s="152"/>
      <c r="AI5" s="152"/>
      <c r="AJ5" s="152"/>
      <c r="AK5" s="152"/>
      <c r="AL5" s="152"/>
      <c r="AM5" s="152"/>
      <c r="AN5" s="152"/>
      <c r="AO5" s="152"/>
    </row>
    <row r="6" spans="1:41" ht="16.5" thickBot="1" x14ac:dyDescent="0.3">
      <c r="A6" s="35"/>
      <c r="B6" s="36"/>
      <c r="C6" s="37"/>
      <c r="D6" s="355" t="s">
        <v>28</v>
      </c>
      <c r="E6" s="355"/>
      <c r="F6" s="355"/>
      <c r="G6" s="355"/>
      <c r="H6" s="355"/>
      <c r="I6" s="355"/>
      <c r="J6" s="355"/>
      <c r="K6" s="355"/>
      <c r="L6" s="355"/>
      <c r="M6" s="355"/>
      <c r="N6" s="355"/>
      <c r="O6" s="355"/>
      <c r="AG6" s="152"/>
      <c r="AH6" s="152"/>
      <c r="AI6" s="152"/>
      <c r="AJ6" s="152"/>
      <c r="AK6" s="152"/>
      <c r="AL6" s="152"/>
      <c r="AM6" s="152"/>
      <c r="AN6" s="152"/>
      <c r="AO6" s="152"/>
    </row>
    <row r="7" spans="1:41" ht="17.25" thickTop="1" thickBot="1" x14ac:dyDescent="0.3">
      <c r="A7" s="38"/>
      <c r="B7" s="38"/>
      <c r="C7" s="38"/>
      <c r="D7" s="321" t="s">
        <v>0</v>
      </c>
      <c r="E7" s="322"/>
      <c r="F7" s="322"/>
      <c r="G7" s="322"/>
      <c r="H7" s="322"/>
      <c r="I7" s="322"/>
      <c r="J7" s="322"/>
      <c r="K7" s="322"/>
      <c r="L7" s="322"/>
      <c r="M7" s="322"/>
      <c r="N7" s="322"/>
      <c r="O7" s="323"/>
      <c r="AG7" s="152"/>
      <c r="AH7" s="152"/>
      <c r="AI7" s="152"/>
      <c r="AJ7" s="152"/>
      <c r="AK7" s="152"/>
      <c r="AL7" s="152"/>
      <c r="AM7" s="152"/>
      <c r="AN7" s="152"/>
      <c r="AO7" s="152"/>
    </row>
    <row r="8" spans="1:41" ht="27" thickTop="1" thickBot="1" x14ac:dyDescent="0.3">
      <c r="A8" s="182" t="s">
        <v>29</v>
      </c>
      <c r="B8" s="183" t="s">
        <v>30</v>
      </c>
      <c r="C8" s="183" t="s">
        <v>31</v>
      </c>
      <c r="D8" s="184">
        <v>41640</v>
      </c>
      <c r="E8" s="184">
        <v>41671</v>
      </c>
      <c r="F8" s="184">
        <v>41699</v>
      </c>
      <c r="G8" s="184">
        <v>41730</v>
      </c>
      <c r="H8" s="184">
        <v>41760</v>
      </c>
      <c r="I8" s="184">
        <v>41791</v>
      </c>
      <c r="J8" s="184">
        <v>41821</v>
      </c>
      <c r="K8" s="184">
        <v>41852</v>
      </c>
      <c r="L8" s="184">
        <v>41883</v>
      </c>
      <c r="M8" s="184">
        <v>41913</v>
      </c>
      <c r="N8" s="184">
        <v>41944</v>
      </c>
      <c r="O8" s="184">
        <v>41974</v>
      </c>
      <c r="Q8" s="39"/>
      <c r="R8" s="39"/>
      <c r="S8" s="39"/>
      <c r="T8" s="39"/>
      <c r="U8" s="39"/>
      <c r="V8" s="39"/>
      <c r="W8" s="39"/>
      <c r="X8" s="39"/>
      <c r="Y8" s="39"/>
      <c r="Z8" s="39"/>
      <c r="AA8" s="39"/>
      <c r="AB8" s="39"/>
      <c r="AG8" s="152"/>
      <c r="AH8" s="152"/>
      <c r="AI8" s="152"/>
      <c r="AJ8" s="152"/>
      <c r="AK8" s="152"/>
      <c r="AL8" s="152"/>
      <c r="AM8" s="152"/>
      <c r="AN8" s="152"/>
      <c r="AO8" s="152"/>
    </row>
    <row r="9" spans="1:41" s="7" customFormat="1" ht="15.75" thickTop="1" x14ac:dyDescent="0.25">
      <c r="A9" s="336" t="s">
        <v>46</v>
      </c>
      <c r="B9" s="339" t="s">
        <v>58</v>
      </c>
      <c r="C9" s="211" t="s">
        <v>1</v>
      </c>
      <c r="D9" s="133">
        <f>'PG&amp;E Program Totals'!D9*$C$2</f>
        <v>18.678610204571164</v>
      </c>
      <c r="E9" s="133">
        <f>'PG&amp;E Program Totals'!E9*$C$2</f>
        <v>18.905953156974707</v>
      </c>
      <c r="F9" s="133">
        <f>'PG&amp;E Program Totals'!F9*$C$2</f>
        <v>18.766389782364541</v>
      </c>
      <c r="G9" s="133">
        <f>'PG&amp;E Program Totals'!G9*$C$2</f>
        <v>23.553258001075072</v>
      </c>
      <c r="H9" s="133">
        <f>'PG&amp;E Program Totals'!H9*$C$2</f>
        <v>23.28890104697102</v>
      </c>
      <c r="I9" s="133">
        <f>'PG&amp;E Program Totals'!I9*$C$2</f>
        <v>30.997324253592534</v>
      </c>
      <c r="J9" s="133">
        <f>'PG&amp;E Program Totals'!J9*$C$2</f>
        <v>31.328089339526247</v>
      </c>
      <c r="K9" s="133">
        <f>'PG&amp;E Program Totals'!K9*$C$2</f>
        <v>31.45488579275181</v>
      </c>
      <c r="L9" s="133">
        <f>'PG&amp;E Program Totals'!L9*$C$2</f>
        <v>30.498888425372812</v>
      </c>
      <c r="M9" s="133">
        <f>'PG&amp;E Program Totals'!M9*$C$2</f>
        <v>33.529549680085985</v>
      </c>
      <c r="N9" s="133">
        <f>'PG&amp;E Program Totals'!N9*$C$2</f>
        <v>23.324796124799082</v>
      </c>
      <c r="O9" s="277">
        <f>'PG&amp;E Program Totals'!O9*$C$2</f>
        <v>21.043646026043756</v>
      </c>
      <c r="Q9" s="39"/>
      <c r="R9" s="39"/>
      <c r="S9" s="39"/>
      <c r="T9" s="39"/>
      <c r="U9" s="39"/>
      <c r="V9" s="39"/>
      <c r="W9" s="39"/>
      <c r="X9" s="39"/>
      <c r="Y9" s="39"/>
      <c r="Z9" s="39"/>
      <c r="AA9" s="39"/>
      <c r="AB9" s="39"/>
      <c r="AG9" s="42"/>
      <c r="AH9" s="42"/>
      <c r="AI9" s="42"/>
      <c r="AJ9" s="42"/>
      <c r="AK9" s="42"/>
      <c r="AL9" s="42"/>
      <c r="AM9" s="42"/>
      <c r="AN9" s="42"/>
      <c r="AO9" s="42"/>
    </row>
    <row r="10" spans="1:41" s="7" customFormat="1" ht="27" thickTop="1" x14ac:dyDescent="0.25">
      <c r="A10" s="337"/>
      <c r="B10" s="340"/>
      <c r="C10" s="211" t="s">
        <v>2</v>
      </c>
      <c r="D10" s="133">
        <f>'PG&amp;E Program Totals'!D10*$C$2</f>
        <v>6.5899748768214659</v>
      </c>
      <c r="E10" s="133">
        <f>'PG&amp;E Program Totals'!E10*$C$2</f>
        <v>6.0292362484600863</v>
      </c>
      <c r="F10" s="133">
        <f>'PG&amp;E Program Totals'!F10*$C$2</f>
        <v>6.3318402583720834</v>
      </c>
      <c r="G10" s="133">
        <f>'PG&amp;E Program Totals'!G10*$C$2</f>
        <v>6.707474191590876</v>
      </c>
      <c r="H10" s="133">
        <f>'PG&amp;E Program Totals'!H10*$C$2</f>
        <v>6.7981394740512897</v>
      </c>
      <c r="I10" s="133">
        <f>'PG&amp;E Program Totals'!I10*$C$2</f>
        <v>7.1327760365836657</v>
      </c>
      <c r="J10" s="133">
        <f>'PG&amp;E Program Totals'!J10*$C$2</f>
        <v>6.6255376342594126</v>
      </c>
      <c r="K10" s="133">
        <f>'PG&amp;E Program Totals'!K10*$C$2</f>
        <v>6.7849428858996639</v>
      </c>
      <c r="L10" s="133">
        <f>'PG&amp;E Program Totals'!L10*$C$2</f>
        <v>7.1602825421400018</v>
      </c>
      <c r="M10" s="133">
        <f>'PG&amp;E Program Totals'!M10*$C$2</f>
        <v>6.8347383549951202</v>
      </c>
      <c r="N10" s="133">
        <f>'PG&amp;E Program Totals'!N10*$C$2</f>
        <v>6.4639012484175042</v>
      </c>
      <c r="O10" s="277">
        <f>'PG&amp;E Program Totals'!O10*$C$2</f>
        <v>6.4528160696131831</v>
      </c>
      <c r="Q10" s="39"/>
      <c r="R10" s="39"/>
      <c r="S10" s="39"/>
      <c r="T10" s="39"/>
      <c r="U10" s="39"/>
      <c r="V10" s="39"/>
      <c r="W10" s="39"/>
      <c r="X10" s="39"/>
      <c r="Y10" s="39"/>
      <c r="Z10" s="39"/>
      <c r="AA10" s="39"/>
      <c r="AB10" s="39"/>
      <c r="AG10" s="42"/>
      <c r="AH10" s="42"/>
      <c r="AI10" s="42"/>
      <c r="AJ10" s="42"/>
      <c r="AK10" s="42"/>
      <c r="AL10" s="42"/>
      <c r="AM10" s="42"/>
      <c r="AN10" s="42"/>
      <c r="AO10" s="42"/>
    </row>
    <row r="11" spans="1:41" s="7" customFormat="1" ht="15.75" thickTop="1" x14ac:dyDescent="0.25">
      <c r="A11" s="337"/>
      <c r="B11" s="340"/>
      <c r="C11" s="211" t="s">
        <v>3</v>
      </c>
      <c r="D11" s="133">
        <f>'PG&amp;E Program Totals'!D11*$C$2</f>
        <v>3.1578470934463452</v>
      </c>
      <c r="E11" s="133">
        <f>'PG&amp;E Program Totals'!E11*$C$2</f>
        <v>3.5438142886271744</v>
      </c>
      <c r="F11" s="133">
        <f>'PG&amp;E Program Totals'!F11*$C$2</f>
        <v>3.6995136644018851</v>
      </c>
      <c r="G11" s="133">
        <f>'PG&amp;E Program Totals'!G11*$C$2</f>
        <v>5.1484406356243007</v>
      </c>
      <c r="H11" s="133">
        <f>'PG&amp;E Program Totals'!H11*$C$2</f>
        <v>4.7889326332551976</v>
      </c>
      <c r="I11" s="133">
        <f>'PG&amp;E Program Totals'!I11*$C$2</f>
        <v>4.7306859321511574</v>
      </c>
      <c r="J11" s="133">
        <f>'PG&amp;E Program Totals'!J11*$C$2</f>
        <v>4.9611495632349536</v>
      </c>
      <c r="K11" s="133">
        <f>'PG&amp;E Program Totals'!K11*$C$2</f>
        <v>4.3406950867250131</v>
      </c>
      <c r="L11" s="133">
        <f>'PG&amp;E Program Totals'!L11*$C$2</f>
        <v>3.9267592704285277</v>
      </c>
      <c r="M11" s="133">
        <f>'PG&amp;E Program Totals'!M11*$C$2</f>
        <v>4.2739087586264652</v>
      </c>
      <c r="N11" s="133">
        <f>'PG&amp;E Program Totals'!N11*$C$2</f>
        <v>3.4970410329111936</v>
      </c>
      <c r="O11" s="277">
        <f>'PG&amp;E Program Totals'!O11*$C$2</f>
        <v>3.4455593455399605</v>
      </c>
      <c r="Q11" s="39"/>
      <c r="R11" s="39"/>
      <c r="S11" s="39"/>
      <c r="T11" s="39"/>
      <c r="U11" s="39"/>
      <c r="V11" s="39"/>
      <c r="W11" s="39"/>
      <c r="X11" s="39"/>
      <c r="Y11" s="39"/>
      <c r="Z11" s="39"/>
      <c r="AA11" s="39"/>
      <c r="AB11" s="39"/>
      <c r="AG11" s="42"/>
      <c r="AH11" s="42"/>
      <c r="AI11" s="42"/>
      <c r="AJ11" s="42"/>
      <c r="AK11" s="42"/>
      <c r="AL11" s="42"/>
      <c r="AM11" s="42"/>
      <c r="AN11" s="42"/>
      <c r="AO11" s="42"/>
    </row>
    <row r="12" spans="1:41" s="7" customFormat="1" ht="15.75" thickTop="1" x14ac:dyDescent="0.25">
      <c r="A12" s="337"/>
      <c r="B12" s="340"/>
      <c r="C12" s="211" t="s">
        <v>4</v>
      </c>
      <c r="D12" s="133">
        <f>'PG&amp;E Program Totals'!D12*$C$2</f>
        <v>18.58067079801598</v>
      </c>
      <c r="E12" s="133">
        <f>'PG&amp;E Program Totals'!E12*$C$2</f>
        <v>16.922123509605687</v>
      </c>
      <c r="F12" s="133">
        <f>'PG&amp;E Program Totals'!F12*$C$2</f>
        <v>18.648712558699412</v>
      </c>
      <c r="G12" s="133">
        <f>'PG&amp;E Program Totals'!G12*$C$2</f>
        <v>19.359195649986344</v>
      </c>
      <c r="H12" s="133">
        <f>'PG&amp;E Program Totals'!H12*$C$2</f>
        <v>18.377765142986647</v>
      </c>
      <c r="I12" s="133">
        <f>'PG&amp;E Program Totals'!I12*$C$2</f>
        <v>19.051189475618177</v>
      </c>
      <c r="J12" s="133">
        <f>'PG&amp;E Program Totals'!J12*$C$2</f>
        <v>18.177802257741853</v>
      </c>
      <c r="K12" s="133">
        <f>'PG&amp;E Program Totals'!K12*$C$2</f>
        <v>17.45775236734551</v>
      </c>
      <c r="L12" s="133">
        <f>'PG&amp;E Program Totals'!L12*$C$2</f>
        <v>19.284563427694206</v>
      </c>
      <c r="M12" s="133">
        <f>'PG&amp;E Program Totals'!M12*$C$2</f>
        <v>21.043578890611407</v>
      </c>
      <c r="N12" s="133">
        <f>'PG&amp;E Program Totals'!N12*$C$2</f>
        <v>19.053147592394957</v>
      </c>
      <c r="O12" s="277">
        <f>'PG&amp;E Program Totals'!O12*$C$2</f>
        <v>21.056703867635196</v>
      </c>
      <c r="Q12" s="39"/>
      <c r="R12" s="39"/>
      <c r="S12" s="39"/>
      <c r="T12" s="39"/>
      <c r="U12" s="39"/>
      <c r="V12" s="39"/>
      <c r="W12" s="39"/>
      <c r="X12" s="39"/>
      <c r="Y12" s="39"/>
      <c r="Z12" s="39"/>
      <c r="AA12" s="39"/>
      <c r="AB12" s="39"/>
      <c r="AG12" s="42"/>
      <c r="AH12" s="42"/>
      <c r="AI12" s="42"/>
      <c r="AJ12" s="42"/>
      <c r="AK12" s="42"/>
      <c r="AL12" s="42"/>
      <c r="AM12" s="42"/>
      <c r="AN12" s="42"/>
      <c r="AO12" s="42"/>
    </row>
    <row r="13" spans="1:41" s="7" customFormat="1" ht="15.75" thickTop="1" x14ac:dyDescent="0.25">
      <c r="A13" s="337"/>
      <c r="B13" s="340"/>
      <c r="C13" s="211" t="s">
        <v>5</v>
      </c>
      <c r="D13" s="133">
        <f>'PG&amp;E Program Totals'!D13*$C$2</f>
        <v>7.6263948975325091</v>
      </c>
      <c r="E13" s="133">
        <f>'PG&amp;E Program Totals'!E13*$C$2</f>
        <v>8.3442964540937581</v>
      </c>
      <c r="F13" s="133">
        <f>'PG&amp;E Program Totals'!F13*$C$2</f>
        <v>9.9127849167825008</v>
      </c>
      <c r="G13" s="133">
        <f>'PG&amp;E Program Totals'!G13*$C$2</f>
        <v>12.851713435660946</v>
      </c>
      <c r="H13" s="133">
        <f>'PG&amp;E Program Totals'!H13*$C$2</f>
        <v>10.754079160149333</v>
      </c>
      <c r="I13" s="133">
        <f>'PG&amp;E Program Totals'!I13*$C$2</f>
        <v>11.423720411168119</v>
      </c>
      <c r="J13" s="133">
        <f>'PG&amp;E Program Totals'!J13*$C$2</f>
        <v>10.287118660461511</v>
      </c>
      <c r="K13" s="133">
        <f>'PG&amp;E Program Totals'!K13*$C$2</f>
        <v>11.657899988432311</v>
      </c>
      <c r="L13" s="133">
        <f>'PG&amp;E Program Totals'!L13*$C$2</f>
        <v>11.499851991449335</v>
      </c>
      <c r="M13" s="133">
        <f>'PG&amp;E Program Totals'!M13*$C$2</f>
        <v>12.70204617848259</v>
      </c>
      <c r="N13" s="133">
        <f>'PG&amp;E Program Totals'!N13*$C$2</f>
        <v>9.4787039950865015</v>
      </c>
      <c r="O13" s="277">
        <f>'PG&amp;E Program Totals'!O13*$C$2</f>
        <v>9.0749906672886791</v>
      </c>
      <c r="Q13" s="39"/>
      <c r="R13" s="39"/>
      <c r="S13" s="39"/>
      <c r="T13" s="39"/>
      <c r="U13" s="39"/>
      <c r="V13" s="39"/>
      <c r="W13" s="39"/>
      <c r="X13" s="39"/>
      <c r="Y13" s="39"/>
      <c r="Z13" s="39"/>
      <c r="AA13" s="39"/>
      <c r="AB13" s="39"/>
      <c r="AG13" s="42"/>
      <c r="AH13" s="42"/>
      <c r="AI13" s="42"/>
      <c r="AJ13" s="42"/>
      <c r="AK13" s="42"/>
      <c r="AL13" s="42"/>
      <c r="AM13" s="42"/>
      <c r="AN13" s="42"/>
      <c r="AO13" s="42"/>
    </row>
    <row r="14" spans="1:41" s="7" customFormat="1" ht="15.75" thickTop="1" x14ac:dyDescent="0.25">
      <c r="A14" s="337"/>
      <c r="B14" s="340"/>
      <c r="C14" s="211" t="s">
        <v>6</v>
      </c>
      <c r="D14" s="133">
        <f>'PG&amp;E Program Totals'!D14*$C$2</f>
        <v>6.3142854617372812</v>
      </c>
      <c r="E14" s="133">
        <f>'PG&amp;E Program Totals'!E14*$C$2</f>
        <v>6.3144119001348678</v>
      </c>
      <c r="F14" s="133">
        <f>'PG&amp;E Program Totals'!F14*$C$2</f>
        <v>6.2896389255989167</v>
      </c>
      <c r="G14" s="133">
        <f>'PG&amp;E Program Totals'!G14*$C$2</f>
        <v>7.4281215873351067</v>
      </c>
      <c r="H14" s="133">
        <f>'PG&amp;E Program Totals'!H14*$C$2</f>
        <v>8.4064951943152781</v>
      </c>
      <c r="I14" s="133">
        <f>'PG&amp;E Program Totals'!I14*$C$2</f>
        <v>8.2863306028817014</v>
      </c>
      <c r="J14" s="133">
        <f>'PG&amp;E Program Totals'!J14*$C$2</f>
        <v>8.6017507668286939</v>
      </c>
      <c r="K14" s="133">
        <f>'PG&amp;E Program Totals'!K14*$C$2</f>
        <v>8.5980874100703062</v>
      </c>
      <c r="L14" s="133">
        <f>'PG&amp;E Program Totals'!L14*$C$2</f>
        <v>8.9025622606970334</v>
      </c>
      <c r="M14" s="133">
        <f>'PG&amp;E Program Totals'!M14*$C$2</f>
        <v>8.3772230268882222</v>
      </c>
      <c r="N14" s="133">
        <f>'PG&amp;E Program Totals'!N14*$C$2</f>
        <v>7.003667886637631</v>
      </c>
      <c r="O14" s="277">
        <f>'PG&amp;E Program Totals'!O14*$C$2</f>
        <v>7.0048472323991886</v>
      </c>
      <c r="Q14" s="39"/>
      <c r="R14" s="39"/>
      <c r="S14" s="39"/>
      <c r="T14" s="39"/>
      <c r="U14" s="39"/>
      <c r="V14" s="39"/>
      <c r="W14" s="39"/>
      <c r="X14" s="39"/>
      <c r="Y14" s="39"/>
      <c r="Z14" s="39"/>
      <c r="AA14" s="39"/>
      <c r="AB14" s="39"/>
      <c r="AG14" s="42"/>
      <c r="AH14" s="42"/>
      <c r="AI14" s="42"/>
      <c r="AJ14" s="42"/>
      <c r="AK14" s="42"/>
      <c r="AL14" s="42"/>
      <c r="AM14" s="42"/>
      <c r="AN14" s="42"/>
      <c r="AO14" s="42"/>
    </row>
    <row r="15" spans="1:41" s="7" customFormat="1" ht="15.75" thickTop="1" x14ac:dyDescent="0.25">
      <c r="A15" s="337"/>
      <c r="B15" s="340"/>
      <c r="C15" s="211" t="s">
        <v>7</v>
      </c>
      <c r="D15" s="133">
        <f>'PG&amp;E Program Totals'!D15*$C$2</f>
        <v>2.7063344567415113</v>
      </c>
      <c r="E15" s="133">
        <f>'PG&amp;E Program Totals'!E15*$C$2</f>
        <v>2.3507482825453314</v>
      </c>
      <c r="F15" s="133">
        <f>'PG&amp;E Program Totals'!F15*$C$2</f>
        <v>2.6531072481292628</v>
      </c>
      <c r="G15" s="133">
        <f>'PG&amp;E Program Totals'!G15*$C$2</f>
        <v>3.7638103868842401</v>
      </c>
      <c r="H15" s="133">
        <f>'PG&amp;E Program Totals'!H15*$C$2</f>
        <v>3.8194410439745026</v>
      </c>
      <c r="I15" s="133">
        <f>'PG&amp;E Program Totals'!I15*$C$2</f>
        <v>3.4318167225385809</v>
      </c>
      <c r="J15" s="133">
        <f>'PG&amp;E Program Totals'!J15*$C$2</f>
        <v>4.0475761944797393</v>
      </c>
      <c r="K15" s="133">
        <f>'PG&amp;E Program Totals'!K15*$C$2</f>
        <v>4.7890210282411214</v>
      </c>
      <c r="L15" s="133">
        <f>'PG&amp;E Program Totals'!L15*$C$2</f>
        <v>4.9717804589470624</v>
      </c>
      <c r="M15" s="133">
        <f>'PG&amp;E Program Totals'!M15*$C$2</f>
        <v>3.3992761784801111</v>
      </c>
      <c r="N15" s="133">
        <f>'PG&amp;E Program Totals'!N15*$C$2</f>
        <v>2.4127377840027036</v>
      </c>
      <c r="O15" s="277">
        <f>'PG&amp;E Program Totals'!O15*$C$2</f>
        <v>2.3527343724189231</v>
      </c>
      <c r="Q15" s="39"/>
      <c r="R15" s="39"/>
      <c r="S15" s="39"/>
      <c r="T15" s="39"/>
      <c r="U15" s="39"/>
      <c r="V15" s="39"/>
      <c r="W15" s="39"/>
      <c r="X15" s="39"/>
      <c r="Y15" s="39"/>
      <c r="Z15" s="39"/>
      <c r="AA15" s="39"/>
      <c r="AB15" s="39"/>
      <c r="AG15" s="42"/>
      <c r="AH15" s="42"/>
      <c r="AI15" s="42"/>
      <c r="AJ15" s="42"/>
      <c r="AK15" s="42"/>
      <c r="AL15" s="42"/>
      <c r="AM15" s="42"/>
      <c r="AN15" s="42"/>
      <c r="AO15" s="42"/>
    </row>
    <row r="16" spans="1:41" s="7" customFormat="1" ht="15.75" thickTop="1" x14ac:dyDescent="0.25">
      <c r="A16" s="337"/>
      <c r="B16" s="340"/>
      <c r="C16" s="212" t="s">
        <v>34</v>
      </c>
      <c r="D16" s="133">
        <f>'PG&amp;E Program Totals'!D16*$C$2</f>
        <v>178.92465481029441</v>
      </c>
      <c r="E16" s="133">
        <f>'PG&amp;E Program Totals'!E16*$C$2</f>
        <v>188.23029708787746</v>
      </c>
      <c r="F16" s="133">
        <f>'PG&amp;E Program Totals'!F16*$C$2</f>
        <v>182.18710114518473</v>
      </c>
      <c r="G16" s="133">
        <f>'PG&amp;E Program Totals'!G16*$C$2</f>
        <v>209.09800352421783</v>
      </c>
      <c r="H16" s="133">
        <f>'PG&amp;E Program Totals'!H16*$C$2</f>
        <v>206.87649206786386</v>
      </c>
      <c r="I16" s="133">
        <f>'PG&amp;E Program Totals'!I16*$C$2</f>
        <v>219.06358710176943</v>
      </c>
      <c r="J16" s="133">
        <f>'PG&amp;E Program Totals'!J16*$C$2</f>
        <v>211.59063023486542</v>
      </c>
      <c r="K16" s="133">
        <f>'PG&amp;E Program Totals'!K16*$C$2</f>
        <v>223.54152043929767</v>
      </c>
      <c r="L16" s="133">
        <f>'PG&amp;E Program Totals'!L16*$C$2</f>
        <v>219.62472742380103</v>
      </c>
      <c r="M16" s="133">
        <f>'PG&amp;E Program Totals'!M16*$C$2</f>
        <v>203.27836857123981</v>
      </c>
      <c r="N16" s="133">
        <f>'PG&amp;E Program Totals'!N16*$C$2</f>
        <v>211.65261861739893</v>
      </c>
      <c r="O16" s="277">
        <f>'PG&amp;E Program Totals'!O16*$C$2</f>
        <v>213.44547033821891</v>
      </c>
      <c r="Q16" s="39"/>
      <c r="R16" s="39"/>
      <c r="S16" s="39"/>
      <c r="T16" s="39"/>
      <c r="U16" s="39"/>
      <c r="V16" s="39"/>
      <c r="W16" s="39"/>
      <c r="X16" s="39"/>
      <c r="Y16" s="39"/>
      <c r="Z16" s="39"/>
      <c r="AA16" s="39"/>
      <c r="AB16" s="39"/>
      <c r="AG16" s="42"/>
      <c r="AH16" s="42"/>
      <c r="AI16" s="42"/>
      <c r="AJ16" s="42"/>
      <c r="AK16" s="42"/>
      <c r="AL16" s="42"/>
      <c r="AM16" s="42"/>
      <c r="AN16" s="42"/>
      <c r="AO16" s="42"/>
    </row>
    <row r="17" spans="1:41" s="7" customFormat="1" ht="27.75" thickTop="1" thickBot="1" x14ac:dyDescent="0.3">
      <c r="A17" s="338"/>
      <c r="B17" s="341"/>
      <c r="C17" s="211" t="s">
        <v>35</v>
      </c>
      <c r="D17" s="133">
        <f>'PG&amp;E Program Totals'!D17*$C$2</f>
        <v>242.57877259916066</v>
      </c>
      <c r="E17" s="133">
        <f>'PG&amp;E Program Totals'!E17*$C$2</f>
        <v>250.64088092831909</v>
      </c>
      <c r="F17" s="133">
        <f>'PG&amp;E Program Totals'!F17*$C$2</f>
        <v>248.48908849953332</v>
      </c>
      <c r="G17" s="133">
        <f>'PG&amp;E Program Totals'!G17*$C$2</f>
        <v>287.91001741237477</v>
      </c>
      <c r="H17" s="133">
        <f>'PG&amp;E Program Totals'!H17*$C$2</f>
        <v>283.11024576356715</v>
      </c>
      <c r="I17" s="133">
        <f>'PG&amp;E Program Totals'!I17*$C$2</f>
        <v>304.1174305363034</v>
      </c>
      <c r="J17" s="133">
        <f>'PG&amp;E Program Totals'!J17*$C$2</f>
        <v>295.61965465139787</v>
      </c>
      <c r="K17" s="133">
        <f>'PG&amp;E Program Totals'!K17*$C$2</f>
        <v>308.62480499876341</v>
      </c>
      <c r="L17" s="133">
        <f>'PG&amp;E Program Totals'!L17*$C$2</f>
        <v>305.86941580053008</v>
      </c>
      <c r="M17" s="133">
        <f>'PG&amp;E Program Totals'!M17*$C$2</f>
        <v>293.43868963940969</v>
      </c>
      <c r="N17" s="133">
        <f>'PG&amp;E Program Totals'!N17*$C$2</f>
        <v>282.88661428164846</v>
      </c>
      <c r="O17" s="277">
        <f>'PG&amp;E Program Totals'!O17*$C$2</f>
        <v>283.87676791915777</v>
      </c>
      <c r="Q17" s="39"/>
      <c r="R17" s="39"/>
      <c r="S17" s="39"/>
      <c r="T17" s="39"/>
      <c r="U17" s="39"/>
      <c r="V17" s="39"/>
      <c r="W17" s="39"/>
      <c r="X17" s="39"/>
      <c r="Y17" s="39"/>
      <c r="Z17" s="39"/>
      <c r="AA17" s="39"/>
      <c r="AB17" s="39"/>
      <c r="AG17" s="42"/>
      <c r="AH17" s="42"/>
      <c r="AI17" s="42"/>
      <c r="AJ17" s="42"/>
      <c r="AK17" s="42"/>
      <c r="AL17" s="42"/>
      <c r="AM17" s="42"/>
      <c r="AN17" s="42"/>
      <c r="AO17" s="42"/>
    </row>
    <row r="18" spans="1:41" ht="15.75" customHeight="1" thickTop="1" x14ac:dyDescent="0.25">
      <c r="A18" s="356" t="s">
        <v>59</v>
      </c>
      <c r="B18" s="348" t="s">
        <v>58</v>
      </c>
      <c r="C18" s="237" t="s">
        <v>1</v>
      </c>
      <c r="D18" s="271">
        <f>'PG&amp;E Program Totals'!D18*$C$2</f>
        <v>0</v>
      </c>
      <c r="E18" s="271">
        <f>'PG&amp;E Program Totals'!E18*$C$2</f>
        <v>0</v>
      </c>
      <c r="F18" s="271">
        <f>'PG&amp;E Program Totals'!F18*$C$2</f>
        <v>0</v>
      </c>
      <c r="G18" s="271">
        <f>'PG&amp;E Program Totals'!G18*$C$2</f>
        <v>0</v>
      </c>
      <c r="H18" s="271">
        <f>'PG&amp;E Program Totals'!H18*$C$2</f>
        <v>11.41099824673841</v>
      </c>
      <c r="I18" s="271">
        <f>'PG&amp;E Program Totals'!I18*$C$2</f>
        <v>24.634944087045913</v>
      </c>
      <c r="J18" s="271">
        <f>'PG&amp;E Program Totals'!J18*$C$2</f>
        <v>34.711827022189702</v>
      </c>
      <c r="K18" s="271">
        <f>'PG&amp;E Program Totals'!K18*$C$2</f>
        <v>26.370115282241294</v>
      </c>
      <c r="L18" s="271">
        <f>'PG&amp;E Program Totals'!L18*$C$2</f>
        <v>24.378497924720051</v>
      </c>
      <c r="M18" s="271">
        <f>'PG&amp;E Program Totals'!M18*$C$2</f>
        <v>16.969207826158208</v>
      </c>
      <c r="N18" s="271">
        <f>'PG&amp;E Program Totals'!N18*$C$2</f>
        <v>0</v>
      </c>
      <c r="O18" s="278">
        <f>'PG&amp;E Program Totals'!O18*$C$2</f>
        <v>0</v>
      </c>
      <c r="P18" s="40"/>
      <c r="Q18" s="41"/>
      <c r="R18" s="41"/>
      <c r="S18" s="41"/>
      <c r="T18" s="41"/>
      <c r="U18" s="41"/>
      <c r="V18" s="41"/>
      <c r="W18" s="41"/>
      <c r="X18" s="41"/>
      <c r="Y18" s="41"/>
      <c r="Z18" s="41"/>
      <c r="AA18" s="41"/>
      <c r="AB18" s="42"/>
      <c r="AC18" s="42"/>
      <c r="AD18" s="42"/>
      <c r="AE18" s="42"/>
      <c r="AF18" s="42"/>
      <c r="AG18" s="152"/>
      <c r="AH18" s="152"/>
      <c r="AI18" s="152"/>
      <c r="AJ18" s="152"/>
      <c r="AK18" s="152"/>
      <c r="AL18" s="152"/>
      <c r="AM18" s="152"/>
      <c r="AN18" s="152"/>
      <c r="AO18" s="152"/>
    </row>
    <row r="19" spans="1:41" ht="27" thickTop="1" x14ac:dyDescent="0.25">
      <c r="A19" s="357"/>
      <c r="B19" s="348"/>
      <c r="C19" s="237" t="s">
        <v>2</v>
      </c>
      <c r="D19" s="271">
        <f>'PG&amp;E Program Totals'!D19*$C$2</f>
        <v>0</v>
      </c>
      <c r="E19" s="271">
        <f>'PG&amp;E Program Totals'!E19*$C$2</f>
        <v>0</v>
      </c>
      <c r="F19" s="271">
        <f>'PG&amp;E Program Totals'!F19*$C$2</f>
        <v>0</v>
      </c>
      <c r="G19" s="271">
        <f>'PG&amp;E Program Totals'!G19*$C$2</f>
        <v>0</v>
      </c>
      <c r="H19" s="271">
        <f>'PG&amp;E Program Totals'!H19*$C$2</f>
        <v>19.043222737646364</v>
      </c>
      <c r="I19" s="271">
        <f>'PG&amp;E Program Totals'!I19*$C$2</f>
        <v>15.623444517051427</v>
      </c>
      <c r="J19" s="271">
        <f>'PG&amp;E Program Totals'!J19*$C$2</f>
        <v>24.911430175927279</v>
      </c>
      <c r="K19" s="271">
        <f>'PG&amp;E Program Totals'!K19*$C$2</f>
        <v>19.207648600702278</v>
      </c>
      <c r="L19" s="271">
        <f>'PG&amp;E Program Totals'!L19*$C$2</f>
        <v>21.946774240449688</v>
      </c>
      <c r="M19" s="271">
        <f>'PG&amp;E Program Totals'!M19*$C$2</f>
        <v>9.8808441159196629</v>
      </c>
      <c r="N19" s="271">
        <f>'PG&amp;E Program Totals'!N19*$C$2</f>
        <v>0</v>
      </c>
      <c r="O19" s="278">
        <f>'PG&amp;E Program Totals'!O19*$C$2</f>
        <v>0</v>
      </c>
      <c r="P19" s="43"/>
      <c r="Q19" s="39"/>
      <c r="R19" s="39"/>
      <c r="S19" s="39"/>
      <c r="T19" s="39"/>
      <c r="U19" s="39"/>
      <c r="V19" s="39"/>
      <c r="W19" s="39"/>
      <c r="X19" s="39"/>
      <c r="Y19" s="39"/>
      <c r="Z19" s="39"/>
      <c r="AA19" s="39"/>
      <c r="AB19" s="42"/>
      <c r="AC19" s="42"/>
      <c r="AD19" s="42"/>
      <c r="AE19" s="42"/>
      <c r="AF19" s="42"/>
      <c r="AG19" s="152"/>
      <c r="AH19" s="152"/>
      <c r="AI19" s="152"/>
      <c r="AJ19" s="152"/>
      <c r="AK19" s="152"/>
      <c r="AL19" s="152"/>
      <c r="AM19" s="152"/>
      <c r="AN19" s="152"/>
      <c r="AO19" s="152"/>
    </row>
    <row r="20" spans="1:41" ht="15.75" thickTop="1" x14ac:dyDescent="0.25">
      <c r="A20" s="357"/>
      <c r="B20" s="348"/>
      <c r="C20" s="237" t="s">
        <v>3</v>
      </c>
      <c r="D20" s="271">
        <f>'PG&amp;E Program Totals'!D20*$C$2</f>
        <v>0</v>
      </c>
      <c r="E20" s="271">
        <f>'PG&amp;E Program Totals'!E20*$C$2</f>
        <v>0</v>
      </c>
      <c r="F20" s="271">
        <f>'PG&amp;E Program Totals'!F20*$C$2</f>
        <v>0</v>
      </c>
      <c r="G20" s="271">
        <f>'PG&amp;E Program Totals'!G20*$C$2</f>
        <v>0</v>
      </c>
      <c r="H20" s="271">
        <f>'PG&amp;E Program Totals'!H20*$C$2</f>
        <v>0</v>
      </c>
      <c r="I20" s="271">
        <f>'PG&amp;E Program Totals'!I20*$C$2</f>
        <v>0</v>
      </c>
      <c r="J20" s="271">
        <f>'PG&amp;E Program Totals'!J20*$C$2</f>
        <v>0</v>
      </c>
      <c r="K20" s="271">
        <f>'PG&amp;E Program Totals'!K20*$C$2</f>
        <v>0</v>
      </c>
      <c r="L20" s="271">
        <f>'PG&amp;E Program Totals'!L20*$C$2</f>
        <v>0</v>
      </c>
      <c r="M20" s="271">
        <f>'PG&amp;E Program Totals'!M20*$C$2</f>
        <v>0</v>
      </c>
      <c r="N20" s="271">
        <f>'PG&amp;E Program Totals'!N20*$C$2</f>
        <v>0</v>
      </c>
      <c r="O20" s="278">
        <f>'PG&amp;E Program Totals'!O20*$C$2</f>
        <v>0</v>
      </c>
      <c r="P20" s="7"/>
      <c r="Q20" s="42"/>
      <c r="R20" s="42"/>
      <c r="S20" s="42"/>
      <c r="T20" s="42"/>
      <c r="U20" s="42"/>
      <c r="V20" s="42"/>
      <c r="W20" s="42"/>
      <c r="X20" s="42"/>
      <c r="Y20" s="42"/>
      <c r="Z20" s="42"/>
      <c r="AA20" s="42"/>
      <c r="AB20" s="42"/>
      <c r="AC20" s="42"/>
      <c r="AD20" s="42"/>
      <c r="AE20" s="42"/>
      <c r="AF20" s="42"/>
      <c r="AG20" s="152"/>
      <c r="AH20" s="152"/>
      <c r="AI20" s="152"/>
      <c r="AJ20" s="152"/>
      <c r="AK20" s="152"/>
      <c r="AL20" s="152"/>
      <c r="AM20" s="152"/>
      <c r="AN20" s="152"/>
      <c r="AO20" s="152"/>
    </row>
    <row r="21" spans="1:41" ht="15.75" thickTop="1" x14ac:dyDescent="0.25">
      <c r="A21" s="357"/>
      <c r="B21" s="348"/>
      <c r="C21" s="237" t="s">
        <v>4</v>
      </c>
      <c r="D21" s="271">
        <f>'PG&amp;E Program Totals'!D21*$C$2</f>
        <v>0</v>
      </c>
      <c r="E21" s="271">
        <f>'PG&amp;E Program Totals'!E21*$C$2</f>
        <v>0</v>
      </c>
      <c r="F21" s="271">
        <f>'PG&amp;E Program Totals'!F21*$C$2</f>
        <v>0</v>
      </c>
      <c r="G21" s="271">
        <f>'PG&amp;E Program Totals'!G21*$C$2</f>
        <v>0</v>
      </c>
      <c r="H21" s="271">
        <f>'PG&amp;E Program Totals'!H21*$C$2</f>
        <v>4.7445684206365923</v>
      </c>
      <c r="I21" s="271">
        <f>'PG&amp;E Program Totals'!I21*$C$2</f>
        <v>4.4193442457192313</v>
      </c>
      <c r="J21" s="271">
        <f>'PG&amp;E Program Totals'!J21*$C$2</f>
        <v>6.0739271868494464</v>
      </c>
      <c r="K21" s="271">
        <f>'PG&amp;E Program Totals'!K21*$C$2</f>
        <v>5.4804432513609393</v>
      </c>
      <c r="L21" s="271">
        <f>'PG&amp;E Program Totals'!L21*$C$2</f>
        <v>4.9627003917221639</v>
      </c>
      <c r="M21" s="271">
        <f>'PG&amp;E Program Totals'!M21*$C$2</f>
        <v>2.7155599840698272</v>
      </c>
      <c r="N21" s="271">
        <f>'PG&amp;E Program Totals'!N21*$C$2</f>
        <v>0</v>
      </c>
      <c r="O21" s="278">
        <f>'PG&amp;E Program Totals'!O21*$C$2</f>
        <v>0</v>
      </c>
      <c r="P21" s="7"/>
      <c r="Q21" s="42"/>
      <c r="R21" s="42"/>
      <c r="S21" s="42"/>
      <c r="T21" s="42"/>
      <c r="U21" s="42"/>
      <c r="V21" s="42"/>
      <c r="W21" s="42"/>
      <c r="X21" s="42"/>
      <c r="Y21" s="42"/>
      <c r="Z21" s="42"/>
      <c r="AA21" s="42"/>
      <c r="AB21" s="42"/>
      <c r="AC21" s="42"/>
      <c r="AD21" s="42"/>
      <c r="AE21" s="42"/>
      <c r="AF21" s="42"/>
      <c r="AG21" s="152"/>
      <c r="AH21" s="152"/>
      <c r="AI21" s="152"/>
      <c r="AJ21" s="152"/>
      <c r="AK21" s="152"/>
      <c r="AL21" s="152"/>
      <c r="AM21" s="152"/>
      <c r="AN21" s="152"/>
      <c r="AO21" s="152"/>
    </row>
    <row r="22" spans="1:41" ht="15.75" thickTop="1" x14ac:dyDescent="0.25">
      <c r="A22" s="357"/>
      <c r="B22" s="348"/>
      <c r="C22" s="237" t="s">
        <v>5</v>
      </c>
      <c r="D22" s="271">
        <f>'PG&amp;E Program Totals'!D22*$C$2</f>
        <v>0</v>
      </c>
      <c r="E22" s="271">
        <f>'PG&amp;E Program Totals'!E22*$C$2</f>
        <v>0</v>
      </c>
      <c r="F22" s="271">
        <f>'PG&amp;E Program Totals'!F22*$C$2</f>
        <v>0</v>
      </c>
      <c r="G22" s="271">
        <f>'PG&amp;E Program Totals'!G22*$C$2</f>
        <v>0</v>
      </c>
      <c r="H22" s="271">
        <f>'PG&amp;E Program Totals'!H22*$C$2</f>
        <v>1.0040303075905792</v>
      </c>
      <c r="I22" s="271">
        <f>'PG&amp;E Program Totals'!I22*$C$2</f>
        <v>3.7450616984775378</v>
      </c>
      <c r="J22" s="271">
        <f>'PG&amp;E Program Totals'!J22*$C$2</f>
        <v>5.4174053182350859</v>
      </c>
      <c r="K22" s="271">
        <f>'PG&amp;E Program Totals'!K22*$C$2</f>
        <v>3.6970341291005453</v>
      </c>
      <c r="L22" s="271">
        <f>'PG&amp;E Program Totals'!L22*$C$2</f>
        <v>2.5715466492189409</v>
      </c>
      <c r="M22" s="271">
        <f>'PG&amp;E Program Totals'!M22*$C$2</f>
        <v>2.0137340067840075</v>
      </c>
      <c r="N22" s="271">
        <f>'PG&amp;E Program Totals'!N22*$C$2</f>
        <v>0</v>
      </c>
      <c r="O22" s="278">
        <f>'PG&amp;E Program Totals'!O22*$C$2</f>
        <v>0</v>
      </c>
      <c r="P22" s="7"/>
      <c r="Q22" s="42"/>
      <c r="R22" s="42"/>
      <c r="S22" s="42"/>
      <c r="T22" s="42"/>
      <c r="U22" s="42"/>
      <c r="V22" s="42"/>
      <c r="W22" s="42"/>
      <c r="X22" s="42"/>
      <c r="Y22" s="42"/>
      <c r="Z22" s="42"/>
      <c r="AA22" s="42"/>
      <c r="AB22" s="42"/>
      <c r="AC22" s="42"/>
      <c r="AD22" s="42"/>
      <c r="AE22" s="42"/>
      <c r="AF22" s="42"/>
      <c r="AG22" s="152"/>
      <c r="AH22" s="152"/>
      <c r="AI22" s="152"/>
      <c r="AJ22" s="152"/>
      <c r="AK22" s="152"/>
      <c r="AL22" s="152"/>
      <c r="AM22" s="152"/>
      <c r="AN22" s="152"/>
      <c r="AO22" s="152"/>
    </row>
    <row r="23" spans="1:41" ht="15.75" thickTop="1" x14ac:dyDescent="0.25">
      <c r="A23" s="357"/>
      <c r="B23" s="348"/>
      <c r="C23" s="237" t="s">
        <v>6</v>
      </c>
      <c r="D23" s="271">
        <f>'PG&amp;E Program Totals'!D23*$C$2</f>
        <v>0</v>
      </c>
      <c r="E23" s="271">
        <f>'PG&amp;E Program Totals'!E23*$C$2</f>
        <v>0</v>
      </c>
      <c r="F23" s="271">
        <f>'PG&amp;E Program Totals'!F23*$C$2</f>
        <v>0</v>
      </c>
      <c r="G23" s="271">
        <f>'PG&amp;E Program Totals'!G23*$C$2</f>
        <v>0</v>
      </c>
      <c r="H23" s="271">
        <f>'PG&amp;E Program Totals'!H23*$C$2</f>
        <v>8.8652730037239014</v>
      </c>
      <c r="I23" s="271">
        <f>'PG&amp;E Program Totals'!I23*$C$2</f>
        <v>8.5204206662360953</v>
      </c>
      <c r="J23" s="271">
        <f>'PG&amp;E Program Totals'!J23*$C$2</f>
        <v>13.617381852336909</v>
      </c>
      <c r="K23" s="271">
        <f>'PG&amp;E Program Totals'!K23*$C$2</f>
        <v>10.274360690467883</v>
      </c>
      <c r="L23" s="271">
        <f>'PG&amp;E Program Totals'!L23*$C$2</f>
        <v>12.737202766554839</v>
      </c>
      <c r="M23" s="271">
        <f>'PG&amp;E Program Totals'!M23*$C$2</f>
        <v>5.1383546558380733</v>
      </c>
      <c r="N23" s="271">
        <f>'PG&amp;E Program Totals'!N23*$C$2</f>
        <v>0</v>
      </c>
      <c r="O23" s="278">
        <f>'PG&amp;E Program Totals'!O23*$C$2</f>
        <v>0</v>
      </c>
      <c r="P23" s="7"/>
      <c r="Q23" s="42"/>
      <c r="R23" s="42"/>
      <c r="S23" s="42"/>
      <c r="T23" s="42"/>
      <c r="U23" s="42"/>
      <c r="V23" s="42"/>
      <c r="W23" s="42"/>
      <c r="X23" s="42"/>
      <c r="Y23" s="42"/>
      <c r="Z23" s="42"/>
      <c r="AA23" s="42"/>
      <c r="AB23" s="42"/>
      <c r="AC23" s="42"/>
      <c r="AD23" s="42"/>
      <c r="AE23" s="42"/>
      <c r="AF23" s="42"/>
      <c r="AG23" s="152"/>
      <c r="AH23" s="152"/>
      <c r="AI23" s="152"/>
      <c r="AJ23" s="152"/>
      <c r="AK23" s="152"/>
      <c r="AL23" s="152"/>
      <c r="AM23" s="152"/>
      <c r="AN23" s="152"/>
      <c r="AO23" s="152"/>
    </row>
    <row r="24" spans="1:41" ht="15.75" thickTop="1" x14ac:dyDescent="0.25">
      <c r="A24" s="357"/>
      <c r="B24" s="348"/>
      <c r="C24" s="237" t="s">
        <v>7</v>
      </c>
      <c r="D24" s="271">
        <f>'PG&amp;E Program Totals'!D24*$C$2</f>
        <v>0</v>
      </c>
      <c r="E24" s="271">
        <f>'PG&amp;E Program Totals'!E24*$C$2</f>
        <v>0</v>
      </c>
      <c r="F24" s="271">
        <f>'PG&amp;E Program Totals'!F24*$C$2</f>
        <v>0</v>
      </c>
      <c r="G24" s="271">
        <f>'PG&amp;E Program Totals'!G24*$C$2</f>
        <v>0</v>
      </c>
      <c r="H24" s="271">
        <f>'PG&amp;E Program Totals'!H24*$C$2</f>
        <v>6.9427939522810878</v>
      </c>
      <c r="I24" s="271">
        <f>'PG&amp;E Program Totals'!I24*$C$2</f>
        <v>7.1144570149439827</v>
      </c>
      <c r="J24" s="271">
        <f>'PG&amp;E Program Totals'!J24*$C$2</f>
        <v>10.012102837548538</v>
      </c>
      <c r="K24" s="271">
        <f>'PG&amp;E Program Totals'!K24*$C$2</f>
        <v>8.2466960814719261</v>
      </c>
      <c r="L24" s="271">
        <f>'PG&amp;E Program Totals'!L24*$C$2</f>
        <v>8.3152435957457023</v>
      </c>
      <c r="M24" s="271">
        <f>'PG&amp;E Program Totals'!M24*$C$2</f>
        <v>4.8309482246655389</v>
      </c>
      <c r="N24" s="271">
        <f>'PG&amp;E Program Totals'!N24*$C$2</f>
        <v>0</v>
      </c>
      <c r="O24" s="278">
        <f>'PG&amp;E Program Totals'!O24*$C$2</f>
        <v>0</v>
      </c>
      <c r="P24" s="7"/>
      <c r="Q24" s="42"/>
      <c r="R24" s="42"/>
      <c r="S24" s="42"/>
      <c r="T24" s="42"/>
      <c r="U24" s="42"/>
      <c r="V24" s="42"/>
      <c r="W24" s="42"/>
      <c r="X24" s="42"/>
      <c r="Y24" s="42"/>
      <c r="Z24" s="42"/>
      <c r="AA24" s="42"/>
      <c r="AB24" s="42"/>
      <c r="AC24" s="42"/>
      <c r="AD24" s="42"/>
      <c r="AE24" s="42"/>
      <c r="AF24" s="42"/>
      <c r="AG24" s="152"/>
      <c r="AH24" s="152"/>
      <c r="AI24" s="152"/>
      <c r="AJ24" s="152"/>
      <c r="AK24" s="152"/>
      <c r="AL24" s="152"/>
      <c r="AM24" s="152"/>
      <c r="AN24" s="152"/>
      <c r="AO24" s="152"/>
    </row>
    <row r="25" spans="1:41" ht="15.75" thickTop="1" x14ac:dyDescent="0.25">
      <c r="A25" s="357"/>
      <c r="B25" s="348"/>
      <c r="C25" s="240" t="s">
        <v>34</v>
      </c>
      <c r="D25" s="271">
        <f>'PG&amp;E Program Totals'!D25*$C$2</f>
        <v>0</v>
      </c>
      <c r="E25" s="271">
        <f>'PG&amp;E Program Totals'!E25*$C$2</f>
        <v>0</v>
      </c>
      <c r="F25" s="271">
        <f>'PG&amp;E Program Totals'!F25*$C$2</f>
        <v>0</v>
      </c>
      <c r="G25" s="271">
        <f>'PG&amp;E Program Totals'!G25*$C$2</f>
        <v>0</v>
      </c>
      <c r="H25" s="271">
        <f>'PG&amp;E Program Totals'!H25*$C$2</f>
        <v>14.433815845105737</v>
      </c>
      <c r="I25" s="271">
        <f>'PG&amp;E Program Totals'!I25*$C$2</f>
        <v>15.357397987899979</v>
      </c>
      <c r="J25" s="271">
        <f>'PG&amp;E Program Totals'!J25*$C$2</f>
        <v>22.300219913277878</v>
      </c>
      <c r="K25" s="271">
        <f>'PG&amp;E Program Totals'!K25*$C$2</f>
        <v>18.110129741936333</v>
      </c>
      <c r="L25" s="271">
        <f>'PG&amp;E Program Totals'!L25*$C$2</f>
        <v>18.020705346050459</v>
      </c>
      <c r="M25" s="271">
        <f>'PG&amp;E Program Totals'!M25*$C$2</f>
        <v>9.1413148798279078</v>
      </c>
      <c r="N25" s="271">
        <f>'PG&amp;E Program Totals'!N25*$C$2</f>
        <v>0</v>
      </c>
      <c r="O25" s="278">
        <f>'PG&amp;E Program Totals'!O25*$C$2</f>
        <v>0</v>
      </c>
      <c r="P25" s="7"/>
      <c r="Q25" s="42"/>
      <c r="R25" s="42"/>
      <c r="S25" s="42"/>
      <c r="T25" s="42"/>
      <c r="U25" s="42"/>
      <c r="V25" s="42"/>
      <c r="W25" s="42"/>
      <c r="X25" s="42"/>
      <c r="Y25" s="42"/>
      <c r="Z25" s="42"/>
      <c r="AA25" s="42"/>
      <c r="AB25" s="42"/>
      <c r="AC25" s="42"/>
      <c r="AD25" s="42"/>
      <c r="AE25" s="42"/>
      <c r="AF25" s="42"/>
      <c r="AG25" s="152"/>
      <c r="AH25" s="152"/>
      <c r="AI25" s="152"/>
      <c r="AJ25" s="152"/>
      <c r="AK25" s="152"/>
      <c r="AL25" s="152"/>
      <c r="AM25" s="152"/>
      <c r="AN25" s="152"/>
      <c r="AO25" s="152"/>
    </row>
    <row r="26" spans="1:41" ht="27.75" thickTop="1" thickBot="1" x14ac:dyDescent="0.3">
      <c r="A26" s="358"/>
      <c r="B26" s="349"/>
      <c r="C26" s="237" t="s">
        <v>35</v>
      </c>
      <c r="D26" s="273">
        <f t="shared" ref="D26:O26" si="0">SUM(D18:D25)</f>
        <v>0</v>
      </c>
      <c r="E26" s="273">
        <f t="shared" si="0"/>
        <v>0</v>
      </c>
      <c r="F26" s="273">
        <f t="shared" si="0"/>
        <v>0</v>
      </c>
      <c r="G26" s="273">
        <f t="shared" si="0"/>
        <v>0</v>
      </c>
      <c r="H26" s="273">
        <f t="shared" si="0"/>
        <v>66.444702513722675</v>
      </c>
      <c r="I26" s="273">
        <f t="shared" si="0"/>
        <v>79.415070217374165</v>
      </c>
      <c r="J26" s="273">
        <f t="shared" si="0"/>
        <v>117.04429430636483</v>
      </c>
      <c r="K26" s="273">
        <f t="shared" si="0"/>
        <v>91.386427777281199</v>
      </c>
      <c r="L26" s="273">
        <f t="shared" si="0"/>
        <v>92.932670914461838</v>
      </c>
      <c r="M26" s="273">
        <f t="shared" si="0"/>
        <v>50.689963693263223</v>
      </c>
      <c r="N26" s="273">
        <f t="shared" si="0"/>
        <v>0</v>
      </c>
      <c r="O26" s="279">
        <f t="shared" si="0"/>
        <v>0</v>
      </c>
      <c r="P26" s="7"/>
      <c r="Q26" s="44"/>
      <c r="R26" s="44"/>
      <c r="S26" s="44"/>
      <c r="T26" s="44"/>
      <c r="U26" s="44"/>
      <c r="V26" s="44"/>
      <c r="W26" s="44"/>
      <c r="X26" s="42"/>
      <c r="Y26" s="42"/>
      <c r="Z26" s="42"/>
      <c r="AA26" s="42"/>
      <c r="AB26" s="42"/>
      <c r="AC26" s="42"/>
      <c r="AD26" s="42"/>
      <c r="AE26" s="42"/>
      <c r="AF26" s="42"/>
      <c r="AG26" s="152"/>
      <c r="AH26" s="152"/>
      <c r="AI26" s="152"/>
      <c r="AJ26" s="152"/>
      <c r="AK26" s="152"/>
      <c r="AL26" s="152"/>
      <c r="AM26" s="152"/>
      <c r="AN26" s="152"/>
      <c r="AO26" s="152"/>
    </row>
    <row r="27" spans="1:41" ht="27" customHeight="1" thickTop="1" x14ac:dyDescent="0.25">
      <c r="A27" s="342" t="s">
        <v>60</v>
      </c>
      <c r="B27" s="342" t="s">
        <v>58</v>
      </c>
      <c r="C27" s="211" t="s">
        <v>1</v>
      </c>
      <c r="D27" s="45">
        <f>'PG&amp;E Program Totals'!D27*$C$2</f>
        <v>0</v>
      </c>
      <c r="E27" s="45">
        <f>'PG&amp;E Program Totals'!E27*$C$2</f>
        <v>0</v>
      </c>
      <c r="F27" s="45">
        <f>'PG&amp;E Program Totals'!F27*$C$2</f>
        <v>0</v>
      </c>
      <c r="G27" s="45">
        <f>'PG&amp;E Program Totals'!G27*$C$2</f>
        <v>0</v>
      </c>
      <c r="H27" s="45">
        <f>'PG&amp;E Program Totals'!H27*$C$2</f>
        <v>0.4111051626839719</v>
      </c>
      <c r="I27" s="45">
        <f>'PG&amp;E Program Totals'!I27*$C$2</f>
        <v>0.92673012321698189</v>
      </c>
      <c r="J27" s="45">
        <f>'PG&amp;E Program Totals'!J27*$C$2</f>
        <v>1.1979489898611968</v>
      </c>
      <c r="K27" s="45">
        <f>'PG&amp;E Program Totals'!K27*$C$2</f>
        <v>0.92297781201073481</v>
      </c>
      <c r="L27" s="45">
        <f>'PG&amp;E Program Totals'!L27*$C$2</f>
        <v>0.77713391770452711</v>
      </c>
      <c r="M27" s="45">
        <f>'PG&amp;E Program Totals'!M27*$C$2</f>
        <v>0.72893022971001142</v>
      </c>
      <c r="N27" s="45">
        <f>'PG&amp;E Program Totals'!N27*$C$2</f>
        <v>0</v>
      </c>
      <c r="O27" s="280">
        <f>'PG&amp;E Program Totals'!O27*$C$2</f>
        <v>0</v>
      </c>
      <c r="P27" s="7"/>
      <c r="Q27" s="42"/>
      <c r="R27" s="42"/>
      <c r="S27" s="42"/>
      <c r="T27" s="42"/>
      <c r="U27" s="42"/>
      <c r="V27" s="42"/>
      <c r="W27" s="42"/>
      <c r="X27" s="42"/>
      <c r="Y27" s="42"/>
      <c r="Z27" s="42"/>
      <c r="AA27" s="42"/>
      <c r="AB27" s="42"/>
      <c r="AC27" s="42"/>
      <c r="AD27" s="42"/>
      <c r="AE27" s="42"/>
      <c r="AF27" s="42"/>
      <c r="AG27" s="152"/>
      <c r="AH27" s="152"/>
      <c r="AI27" s="152"/>
      <c r="AJ27" s="152"/>
      <c r="AK27" s="152"/>
      <c r="AL27" s="152"/>
      <c r="AM27" s="152"/>
      <c r="AN27" s="152"/>
      <c r="AO27" s="152"/>
    </row>
    <row r="28" spans="1:41" ht="27" thickTop="1" x14ac:dyDescent="0.25">
      <c r="A28" s="343"/>
      <c r="B28" s="345"/>
      <c r="C28" s="211" t="s">
        <v>2</v>
      </c>
      <c r="D28" s="45">
        <f>'PG&amp;E Program Totals'!D28*$C$2</f>
        <v>0</v>
      </c>
      <c r="E28" s="45">
        <f>'PG&amp;E Program Totals'!E28*$C$2</f>
        <v>0</v>
      </c>
      <c r="F28" s="45">
        <f>'PG&amp;E Program Totals'!F28*$C$2</f>
        <v>0</v>
      </c>
      <c r="G28" s="45">
        <f>'PG&amp;E Program Totals'!G28*$C$2</f>
        <v>0</v>
      </c>
      <c r="H28" s="45">
        <f>'PG&amp;E Program Totals'!H28*$C$2</f>
        <v>0.49829629841282858</v>
      </c>
      <c r="I28" s="45">
        <f>'PG&amp;E Program Totals'!I28*$C$2</f>
        <v>0.33146497281592874</v>
      </c>
      <c r="J28" s="45">
        <f>'PG&amp;E Program Totals'!J28*$C$2</f>
        <v>0.66741559954410556</v>
      </c>
      <c r="K28" s="45">
        <f>'PG&amp;E Program Totals'!K28*$C$2</f>
        <v>0.48736799273542458</v>
      </c>
      <c r="L28" s="45">
        <f>'PG&amp;E Program Totals'!L28*$C$2</f>
        <v>0.62884360824360375</v>
      </c>
      <c r="M28" s="45">
        <f>'PG&amp;E Program Totals'!M28*$C$2</f>
        <v>0.17781535368315163</v>
      </c>
      <c r="N28" s="45">
        <f>'PG&amp;E Program Totals'!N28*$C$2</f>
        <v>0</v>
      </c>
      <c r="O28" s="280">
        <f>'PG&amp;E Program Totals'!O28*$C$2</f>
        <v>0</v>
      </c>
      <c r="P28" s="7"/>
      <c r="Q28" s="42"/>
      <c r="R28" s="42"/>
      <c r="S28" s="42"/>
      <c r="T28" s="42"/>
      <c r="U28" s="42"/>
      <c r="V28" s="42"/>
      <c r="W28" s="42"/>
      <c r="X28" s="42"/>
      <c r="Y28" s="42"/>
      <c r="Z28" s="42"/>
      <c r="AA28" s="42"/>
      <c r="AB28" s="42"/>
      <c r="AC28" s="42"/>
      <c r="AD28" s="42"/>
      <c r="AE28" s="42"/>
      <c r="AF28" s="42"/>
      <c r="AG28" s="152"/>
      <c r="AH28" s="152"/>
      <c r="AI28" s="152"/>
      <c r="AJ28" s="152"/>
      <c r="AK28" s="152"/>
      <c r="AL28" s="152"/>
      <c r="AM28" s="152"/>
      <c r="AN28" s="152"/>
      <c r="AO28" s="152"/>
    </row>
    <row r="29" spans="1:41" ht="15.75" thickTop="1" x14ac:dyDescent="0.25">
      <c r="A29" s="343"/>
      <c r="B29" s="345"/>
      <c r="C29" s="211" t="s">
        <v>3</v>
      </c>
      <c r="D29" s="45">
        <f>'PG&amp;E Program Totals'!D29*$C$2</f>
        <v>0</v>
      </c>
      <c r="E29" s="45">
        <f>'PG&amp;E Program Totals'!E29*$C$2</f>
        <v>0</v>
      </c>
      <c r="F29" s="45">
        <f>'PG&amp;E Program Totals'!F29*$C$2</f>
        <v>0</v>
      </c>
      <c r="G29" s="45">
        <f>'PG&amp;E Program Totals'!G29*$C$2</f>
        <v>0</v>
      </c>
      <c r="H29" s="45">
        <f>'PG&amp;E Program Totals'!H29*$C$2</f>
        <v>0</v>
      </c>
      <c r="I29" s="45">
        <f>'PG&amp;E Program Totals'!I29*$C$2</f>
        <v>0</v>
      </c>
      <c r="J29" s="45">
        <f>'PG&amp;E Program Totals'!J29*$C$2</f>
        <v>0</v>
      </c>
      <c r="K29" s="45">
        <f>'PG&amp;E Program Totals'!K29*$C$2</f>
        <v>0</v>
      </c>
      <c r="L29" s="45">
        <f>'PG&amp;E Program Totals'!L29*$C$2</f>
        <v>0</v>
      </c>
      <c r="M29" s="45">
        <f>'PG&amp;E Program Totals'!M29*$C$2</f>
        <v>0</v>
      </c>
      <c r="N29" s="45">
        <f>'PG&amp;E Program Totals'!N29*$C$2</f>
        <v>0</v>
      </c>
      <c r="O29" s="280">
        <f>'PG&amp;E Program Totals'!O29*$C$2</f>
        <v>0</v>
      </c>
      <c r="P29" s="7"/>
      <c r="Q29" s="42"/>
      <c r="R29" s="42"/>
      <c r="S29" s="42"/>
      <c r="T29" s="42"/>
      <c r="U29" s="42"/>
      <c r="V29" s="42"/>
      <c r="W29" s="42"/>
      <c r="X29" s="42"/>
      <c r="Y29" s="42"/>
      <c r="Z29" s="42"/>
      <c r="AA29" s="42"/>
      <c r="AB29" s="42"/>
      <c r="AC29" s="42"/>
      <c r="AD29" s="42"/>
      <c r="AE29" s="42"/>
      <c r="AF29" s="42"/>
      <c r="AG29" s="152"/>
      <c r="AH29" s="152"/>
      <c r="AI29" s="152"/>
      <c r="AJ29" s="152"/>
      <c r="AK29" s="152"/>
      <c r="AL29" s="152"/>
      <c r="AM29" s="152"/>
      <c r="AN29" s="152"/>
      <c r="AO29" s="152"/>
    </row>
    <row r="30" spans="1:41" ht="15.75" thickTop="1" x14ac:dyDescent="0.25">
      <c r="A30" s="343"/>
      <c r="B30" s="345"/>
      <c r="C30" s="211" t="s">
        <v>4</v>
      </c>
      <c r="D30" s="45">
        <f>'PG&amp;E Program Totals'!D30*$C$2</f>
        <v>0</v>
      </c>
      <c r="E30" s="45">
        <f>'PG&amp;E Program Totals'!E30*$C$2</f>
        <v>0</v>
      </c>
      <c r="F30" s="45">
        <f>'PG&amp;E Program Totals'!F30*$C$2</f>
        <v>0</v>
      </c>
      <c r="G30" s="45">
        <f>'PG&amp;E Program Totals'!G30*$C$2</f>
        <v>0</v>
      </c>
      <c r="H30" s="45">
        <f>'PG&amp;E Program Totals'!H30*$C$2</f>
        <v>0.1482164604853419</v>
      </c>
      <c r="I30" s="45">
        <f>'PG&amp;E Program Totals'!I30*$C$2</f>
        <v>0.14365259379440978</v>
      </c>
      <c r="J30" s="45">
        <f>'PG&amp;E Program Totals'!J30*$C$2</f>
        <v>0.20868791792496644</v>
      </c>
      <c r="K30" s="45">
        <f>'PG&amp;E Program Totals'!K30*$C$2</f>
        <v>0.17320807274596861</v>
      </c>
      <c r="L30" s="45">
        <f>'PG&amp;E Program Totals'!L30*$C$2</f>
        <v>0.16597915317564507</v>
      </c>
      <c r="M30" s="45">
        <f>'PG&amp;E Program Totals'!M30*$C$2</f>
        <v>8.0417953851780258E-2</v>
      </c>
      <c r="N30" s="45">
        <f>'PG&amp;E Program Totals'!N30*$C$2</f>
        <v>0</v>
      </c>
      <c r="O30" s="280">
        <f>'PG&amp;E Program Totals'!O30*$C$2</f>
        <v>0</v>
      </c>
      <c r="P30" s="7"/>
      <c r="Q30" s="42"/>
      <c r="R30" s="42"/>
      <c r="S30" s="42"/>
      <c r="T30" s="42"/>
      <c r="U30" s="42"/>
      <c r="V30" s="42"/>
      <c r="W30" s="42"/>
      <c r="X30" s="42"/>
      <c r="Y30" s="42"/>
      <c r="Z30" s="42"/>
      <c r="AA30" s="42"/>
      <c r="AB30" s="42"/>
      <c r="AC30" s="42"/>
      <c r="AD30" s="42"/>
      <c r="AE30" s="42"/>
      <c r="AF30" s="42"/>
      <c r="AG30" s="152"/>
      <c r="AH30" s="152"/>
      <c r="AI30" s="152"/>
      <c r="AJ30" s="152"/>
      <c r="AK30" s="152"/>
      <c r="AL30" s="152"/>
      <c r="AM30" s="152"/>
      <c r="AN30" s="152"/>
      <c r="AO30" s="152"/>
    </row>
    <row r="31" spans="1:41" ht="15.75" thickTop="1" x14ac:dyDescent="0.25">
      <c r="A31" s="343"/>
      <c r="B31" s="345"/>
      <c r="C31" s="211" t="s">
        <v>5</v>
      </c>
      <c r="D31" s="45">
        <f>'PG&amp;E Program Totals'!D31*$C$2</f>
        <v>0</v>
      </c>
      <c r="E31" s="45">
        <f>'PG&amp;E Program Totals'!E31*$C$2</f>
        <v>0</v>
      </c>
      <c r="F31" s="45">
        <f>'PG&amp;E Program Totals'!F31*$C$2</f>
        <v>0</v>
      </c>
      <c r="G31" s="45">
        <f>'PG&amp;E Program Totals'!G31*$C$2</f>
        <v>0</v>
      </c>
      <c r="H31" s="45">
        <f>'PG&amp;E Program Totals'!H31*$C$2</f>
        <v>9.1980241795312084E-2</v>
      </c>
      <c r="I31" s="45">
        <f>'PG&amp;E Program Totals'!I31*$C$2</f>
        <v>0.22574456965175629</v>
      </c>
      <c r="J31" s="45">
        <f>'PG&amp;E Program Totals'!J31*$C$2</f>
        <v>0.31536802209453574</v>
      </c>
      <c r="K31" s="45">
        <f>'PG&amp;E Program Totals'!K31*$C$2</f>
        <v>0.21913240091992484</v>
      </c>
      <c r="L31" s="45">
        <f>'PG&amp;E Program Totals'!L31*$C$2</f>
        <v>0.16607191196467083</v>
      </c>
      <c r="M31" s="45">
        <f>'PG&amp;E Program Totals'!M31*$C$2</f>
        <v>0.16148264570183421</v>
      </c>
      <c r="N31" s="45">
        <f>'PG&amp;E Program Totals'!N31*$C$2</f>
        <v>0</v>
      </c>
      <c r="O31" s="280">
        <f>'PG&amp;E Program Totals'!O31*$C$2</f>
        <v>0</v>
      </c>
      <c r="P31" s="7"/>
      <c r="Q31" s="42"/>
      <c r="R31" s="42"/>
      <c r="S31" s="42"/>
      <c r="T31" s="42"/>
      <c r="U31" s="42"/>
      <c r="V31" s="42"/>
      <c r="W31" s="42"/>
      <c r="X31" s="42"/>
      <c r="Y31" s="42"/>
      <c r="Z31" s="42"/>
      <c r="AA31" s="42"/>
      <c r="AB31" s="42"/>
      <c r="AC31" s="42"/>
      <c r="AD31" s="42"/>
      <c r="AE31" s="42"/>
      <c r="AF31" s="42"/>
      <c r="AG31" s="152"/>
      <c r="AH31" s="152"/>
      <c r="AI31" s="152"/>
      <c r="AJ31" s="152"/>
      <c r="AK31" s="152"/>
      <c r="AL31" s="152"/>
      <c r="AM31" s="152"/>
      <c r="AN31" s="152"/>
      <c r="AO31" s="152"/>
    </row>
    <row r="32" spans="1:41" ht="15.75" thickTop="1" x14ac:dyDescent="0.25">
      <c r="A32" s="343"/>
      <c r="B32" s="345"/>
      <c r="C32" s="211" t="s">
        <v>6</v>
      </c>
      <c r="D32" s="45">
        <f>'PG&amp;E Program Totals'!D32*$C$2</f>
        <v>0</v>
      </c>
      <c r="E32" s="45">
        <f>'PG&amp;E Program Totals'!E32*$C$2</f>
        <v>0</v>
      </c>
      <c r="F32" s="45">
        <f>'PG&amp;E Program Totals'!F32*$C$2</f>
        <v>0</v>
      </c>
      <c r="G32" s="45">
        <f>'PG&amp;E Program Totals'!G32*$C$2</f>
        <v>0</v>
      </c>
      <c r="H32" s="45">
        <f>'PG&amp;E Program Totals'!H32*$C$2</f>
        <v>0.18965211365259441</v>
      </c>
      <c r="I32" s="45">
        <f>'PG&amp;E Program Totals'!I32*$C$2</f>
        <v>0.18623693420911522</v>
      </c>
      <c r="J32" s="45">
        <f>'PG&amp;E Program Totals'!J32*$C$2</f>
        <v>0.30598696434794981</v>
      </c>
      <c r="K32" s="45">
        <f>'PG&amp;E Program Totals'!K32*$C$2</f>
        <v>0.22413320738304704</v>
      </c>
      <c r="L32" s="45">
        <f>'PG&amp;E Program Totals'!L32*$C$2</f>
        <v>0.26799681346111975</v>
      </c>
      <c r="M32" s="45">
        <f>'PG&amp;E Program Totals'!M32*$C$2</f>
        <v>8.9498916215776186E-2</v>
      </c>
      <c r="N32" s="45">
        <f>'PG&amp;E Program Totals'!N32*$C$2</f>
        <v>0</v>
      </c>
      <c r="O32" s="280">
        <f>'PG&amp;E Program Totals'!O32*$C$2</f>
        <v>0</v>
      </c>
      <c r="P32" s="7"/>
      <c r="Q32" s="42"/>
      <c r="R32" s="42"/>
      <c r="S32" s="42"/>
      <c r="T32" s="42"/>
      <c r="U32" s="42"/>
      <c r="V32" s="42"/>
      <c r="W32" s="42"/>
      <c r="X32" s="42"/>
      <c r="Y32" s="42"/>
      <c r="Z32" s="42"/>
      <c r="AA32" s="42"/>
      <c r="AB32" s="42"/>
      <c r="AC32" s="42"/>
      <c r="AD32" s="42"/>
      <c r="AE32" s="42"/>
      <c r="AF32" s="42"/>
      <c r="AG32" s="152"/>
      <c r="AH32" s="152"/>
      <c r="AI32" s="152"/>
      <c r="AJ32" s="152"/>
      <c r="AK32" s="152"/>
      <c r="AL32" s="152"/>
      <c r="AM32" s="152"/>
      <c r="AN32" s="152"/>
      <c r="AO32" s="152"/>
    </row>
    <row r="33" spans="1:41" ht="15.75" thickTop="1" x14ac:dyDescent="0.25">
      <c r="A33" s="343"/>
      <c r="B33" s="345"/>
      <c r="C33" s="211" t="s">
        <v>7</v>
      </c>
      <c r="D33" s="45">
        <f>'PG&amp;E Program Totals'!D33*$C$2</f>
        <v>0</v>
      </c>
      <c r="E33" s="45">
        <f>'PG&amp;E Program Totals'!E33*$C$2</f>
        <v>0</v>
      </c>
      <c r="F33" s="45">
        <f>'PG&amp;E Program Totals'!F33*$C$2</f>
        <v>0</v>
      </c>
      <c r="G33" s="45">
        <f>'PG&amp;E Program Totals'!G33*$C$2</f>
        <v>0</v>
      </c>
      <c r="H33" s="45">
        <f>'PG&amp;E Program Totals'!H33*$C$2</f>
        <v>0.16989885539321009</v>
      </c>
      <c r="I33" s="45">
        <f>'PG&amp;E Program Totals'!I33*$C$2</f>
        <v>0.1709670920142341</v>
      </c>
      <c r="J33" s="45">
        <f>'PG&amp;E Program Totals'!J33*$C$2</f>
        <v>0.19317896169854368</v>
      </c>
      <c r="K33" s="45">
        <f>'PG&amp;E Program Totals'!K33*$C$2</f>
        <v>0.17460527298549175</v>
      </c>
      <c r="L33" s="45">
        <f>'PG&amp;E Program Totals'!L33*$C$2</f>
        <v>0.17418522896377558</v>
      </c>
      <c r="M33" s="45">
        <f>'PG&amp;E Program Totals'!M33*$C$2</f>
        <v>0.10448332093079635</v>
      </c>
      <c r="N33" s="45">
        <f>'PG&amp;E Program Totals'!N33*$C$2</f>
        <v>0</v>
      </c>
      <c r="O33" s="280">
        <f>'PG&amp;E Program Totals'!O33*$C$2</f>
        <v>0</v>
      </c>
      <c r="P33" s="7"/>
      <c r="Q33" s="42"/>
      <c r="R33" s="42"/>
      <c r="S33" s="42"/>
      <c r="T33" s="42"/>
      <c r="U33" s="42"/>
      <c r="V33" s="42"/>
      <c r="W33" s="42"/>
      <c r="X33" s="42"/>
      <c r="Y33" s="42"/>
      <c r="Z33" s="42"/>
      <c r="AA33" s="42"/>
      <c r="AB33" s="42"/>
      <c r="AC33" s="42"/>
      <c r="AD33" s="42"/>
      <c r="AE33" s="42"/>
      <c r="AF33" s="42"/>
      <c r="AG33" s="152"/>
      <c r="AH33" s="152"/>
      <c r="AI33" s="152"/>
      <c r="AJ33" s="152"/>
      <c r="AK33" s="152"/>
      <c r="AL33" s="152"/>
      <c r="AM33" s="152"/>
      <c r="AN33" s="152"/>
      <c r="AO33" s="152"/>
    </row>
    <row r="34" spans="1:41" ht="15.75" thickTop="1" x14ac:dyDescent="0.25">
      <c r="A34" s="343"/>
      <c r="B34" s="345"/>
      <c r="C34" s="212" t="s">
        <v>34</v>
      </c>
      <c r="D34" s="45">
        <f>'PG&amp;E Program Totals'!D34*$C$2</f>
        <v>0</v>
      </c>
      <c r="E34" s="45">
        <f>'PG&amp;E Program Totals'!E34*$C$2</f>
        <v>0</v>
      </c>
      <c r="F34" s="45">
        <f>'PG&amp;E Program Totals'!F34*$C$2</f>
        <v>0</v>
      </c>
      <c r="G34" s="45">
        <f>'PG&amp;E Program Totals'!G34*$C$2</f>
        <v>0</v>
      </c>
      <c r="H34" s="45">
        <f>'PG&amp;E Program Totals'!H34*$C$2</f>
        <v>0.53021897270893381</v>
      </c>
      <c r="I34" s="45">
        <f>'PG&amp;E Program Totals'!I34*$C$2</f>
        <v>0.5426244816827408</v>
      </c>
      <c r="J34" s="45">
        <f>'PG&amp;E Program Totals'!J34*$C$2</f>
        <v>0.84728585691900404</v>
      </c>
      <c r="K34" s="45">
        <f>'PG&amp;E Program Totals'!K34*$C$2</f>
        <v>0.72507162073588194</v>
      </c>
      <c r="L34" s="45">
        <f>'PG&amp;E Program Totals'!L34*$C$2</f>
        <v>0.55466354308832178</v>
      </c>
      <c r="M34" s="45">
        <f>'PG&amp;E Program Totals'!M34*$C$2</f>
        <v>0.360726958035745</v>
      </c>
      <c r="N34" s="45">
        <f>'PG&amp;E Program Totals'!N34*$C$2</f>
        <v>0</v>
      </c>
      <c r="O34" s="280">
        <f>'PG&amp;E Program Totals'!O34*$C$2</f>
        <v>0</v>
      </c>
      <c r="P34" s="46"/>
      <c r="Q34" s="47"/>
      <c r="R34" s="47"/>
      <c r="S34" s="47"/>
      <c r="T34" s="47"/>
      <c r="U34" s="47"/>
      <c r="V34" s="47"/>
      <c r="W34" s="47"/>
      <c r="X34" s="39"/>
      <c r="Y34" s="39"/>
      <c r="Z34" s="39"/>
      <c r="AA34" s="39"/>
      <c r="AB34" s="39"/>
      <c r="AC34" s="39"/>
      <c r="AD34" s="42"/>
      <c r="AE34" s="42"/>
      <c r="AF34" s="42"/>
      <c r="AG34" s="152"/>
      <c r="AH34" s="152"/>
      <c r="AI34" s="152"/>
      <c r="AJ34" s="152"/>
      <c r="AK34" s="152"/>
      <c r="AL34" s="152"/>
      <c r="AM34" s="152"/>
      <c r="AN34" s="152"/>
      <c r="AO34" s="152"/>
    </row>
    <row r="35" spans="1:41" ht="27.75" thickTop="1" thickBot="1" x14ac:dyDescent="0.3">
      <c r="A35" s="344"/>
      <c r="B35" s="346"/>
      <c r="C35" s="211" t="s">
        <v>35</v>
      </c>
      <c r="D35" s="134">
        <f t="shared" ref="D35:O35" si="1">SUM(D27:D34)</f>
        <v>0</v>
      </c>
      <c r="E35" s="134">
        <f t="shared" si="1"/>
        <v>0</v>
      </c>
      <c r="F35" s="134">
        <f t="shared" si="1"/>
        <v>0</v>
      </c>
      <c r="G35" s="134">
        <f t="shared" si="1"/>
        <v>0</v>
      </c>
      <c r="H35" s="134">
        <f t="shared" si="1"/>
        <v>2.0393681051321928</v>
      </c>
      <c r="I35" s="134">
        <f t="shared" si="1"/>
        <v>2.5274207673851672</v>
      </c>
      <c r="J35" s="134">
        <f t="shared" si="1"/>
        <v>3.7358723123903022</v>
      </c>
      <c r="K35" s="134">
        <f t="shared" si="1"/>
        <v>2.9264963795164736</v>
      </c>
      <c r="L35" s="134">
        <f t="shared" si="1"/>
        <v>2.7348741766016635</v>
      </c>
      <c r="M35" s="134">
        <f t="shared" si="1"/>
        <v>1.7033553781290951</v>
      </c>
      <c r="N35" s="134">
        <f t="shared" si="1"/>
        <v>0</v>
      </c>
      <c r="O35" s="281">
        <f t="shared" si="1"/>
        <v>0</v>
      </c>
      <c r="P35" s="7"/>
      <c r="Q35" s="42"/>
      <c r="R35" s="42"/>
      <c r="S35" s="42"/>
      <c r="T35" s="42"/>
      <c r="U35" s="42"/>
      <c r="V35" s="42"/>
      <c r="W35" s="42"/>
      <c r="X35" s="42"/>
      <c r="Y35" s="42"/>
      <c r="Z35" s="42"/>
      <c r="AA35" s="42"/>
      <c r="AB35" s="42"/>
      <c r="AC35" s="42"/>
      <c r="AD35" s="42"/>
      <c r="AE35" s="42"/>
      <c r="AF35" s="42"/>
      <c r="AG35" s="152"/>
      <c r="AH35" s="152"/>
      <c r="AI35" s="152"/>
      <c r="AJ35" s="152"/>
      <c r="AK35" s="152"/>
      <c r="AL35" s="152"/>
      <c r="AM35" s="152"/>
      <c r="AN35" s="152"/>
      <c r="AO35" s="152"/>
    </row>
    <row r="36" spans="1:41" ht="27" customHeight="1" thickTop="1" x14ac:dyDescent="0.25">
      <c r="A36" s="347" t="s">
        <v>61</v>
      </c>
      <c r="B36" s="347" t="s">
        <v>58</v>
      </c>
      <c r="C36" s="237" t="s">
        <v>1</v>
      </c>
      <c r="D36" s="271">
        <f>'PG&amp;E Program Totals'!D36*$C$2</f>
        <v>0</v>
      </c>
      <c r="E36" s="271">
        <f>'PG&amp;E Program Totals'!E36*$C$2</f>
        <v>0</v>
      </c>
      <c r="F36" s="271">
        <f>'PG&amp;E Program Totals'!F36*$C$2</f>
        <v>0</v>
      </c>
      <c r="G36" s="271">
        <f>'PG&amp;E Program Totals'!G36*$C$2</f>
        <v>0</v>
      </c>
      <c r="H36" s="271">
        <f>'PG&amp;E Program Totals'!H36*$C$2</f>
        <v>18.782124168662175</v>
      </c>
      <c r="I36" s="271">
        <f>'PG&amp;E Program Totals'!I36*$C$2</f>
        <v>18.782124168662175</v>
      </c>
      <c r="J36" s="271">
        <f>'PG&amp;E Program Totals'!J36*$C$2</f>
        <v>18.782124168662175</v>
      </c>
      <c r="K36" s="271">
        <f>'PG&amp;E Program Totals'!K36*$C$2</f>
        <v>18.782124168662175</v>
      </c>
      <c r="L36" s="271">
        <f>'PG&amp;E Program Totals'!L36*$C$2</f>
        <v>18.782124168662175</v>
      </c>
      <c r="M36" s="271">
        <f>'PG&amp;E Program Totals'!M36*$C$2</f>
        <v>18.782124168662175</v>
      </c>
      <c r="N36" s="271">
        <f>'PG&amp;E Program Totals'!N36*$C$2</f>
        <v>0</v>
      </c>
      <c r="O36" s="278">
        <f>'PG&amp;E Program Totals'!O36*$C$2</f>
        <v>0</v>
      </c>
      <c r="P36" s="7"/>
      <c r="Q36" s="42"/>
      <c r="R36" s="42"/>
      <c r="S36" s="42"/>
      <c r="T36" s="42"/>
      <c r="U36" s="42"/>
      <c r="V36" s="42"/>
      <c r="W36" s="42"/>
      <c r="X36" s="42"/>
      <c r="Y36" s="42"/>
      <c r="Z36" s="42"/>
      <c r="AA36" s="42"/>
      <c r="AB36" s="42"/>
      <c r="AC36" s="42"/>
      <c r="AD36" s="42"/>
      <c r="AE36" s="42"/>
      <c r="AF36" s="42"/>
      <c r="AG36" s="152"/>
      <c r="AH36" s="152"/>
      <c r="AI36" s="152"/>
      <c r="AJ36" s="152"/>
      <c r="AK36" s="152"/>
      <c r="AL36" s="152"/>
      <c r="AM36" s="152"/>
      <c r="AN36" s="152"/>
      <c r="AO36" s="152"/>
    </row>
    <row r="37" spans="1:41" ht="27" thickTop="1" x14ac:dyDescent="0.25">
      <c r="A37" s="348"/>
      <c r="B37" s="350"/>
      <c r="C37" s="237" t="s">
        <v>2</v>
      </c>
      <c r="D37" s="271">
        <f>'PG&amp;E Program Totals'!D37*$C$2</f>
        <v>0</v>
      </c>
      <c r="E37" s="271">
        <f>'PG&amp;E Program Totals'!E37*$C$2</f>
        <v>0</v>
      </c>
      <c r="F37" s="271">
        <f>'PG&amp;E Program Totals'!F37*$C$2</f>
        <v>0</v>
      </c>
      <c r="G37" s="271">
        <f>'PG&amp;E Program Totals'!G37*$C$2</f>
        <v>0</v>
      </c>
      <c r="H37" s="271">
        <f>'PG&amp;E Program Totals'!H37*$C$2</f>
        <v>26.62512087891475</v>
      </c>
      <c r="I37" s="271">
        <f>'PG&amp;E Program Totals'!I37*$C$2</f>
        <v>26.62512087891475</v>
      </c>
      <c r="J37" s="271">
        <f>'PG&amp;E Program Totals'!J37*$C$2</f>
        <v>26.62512087891475</v>
      </c>
      <c r="K37" s="271">
        <f>'PG&amp;E Program Totals'!K37*$C$2</f>
        <v>26.62512087891475</v>
      </c>
      <c r="L37" s="271">
        <f>'PG&amp;E Program Totals'!L37*$C$2</f>
        <v>26.62512087891475</v>
      </c>
      <c r="M37" s="271">
        <f>'PG&amp;E Program Totals'!M37*$C$2</f>
        <v>26.62512087891475</v>
      </c>
      <c r="N37" s="271">
        <f>'PG&amp;E Program Totals'!N37*$C$2</f>
        <v>0</v>
      </c>
      <c r="O37" s="278">
        <f>'PG&amp;E Program Totals'!O37*$C$2</f>
        <v>0</v>
      </c>
      <c r="P37" s="7"/>
      <c r="Q37" s="42"/>
      <c r="R37" s="42"/>
      <c r="S37" s="42"/>
      <c r="T37" s="42"/>
      <c r="U37" s="42"/>
      <c r="V37" s="42"/>
      <c r="W37" s="42"/>
      <c r="X37" s="42"/>
      <c r="Y37" s="42"/>
      <c r="Z37" s="42"/>
      <c r="AA37" s="42"/>
      <c r="AB37" s="42"/>
      <c r="AC37" s="42"/>
      <c r="AD37" s="42"/>
      <c r="AE37" s="42"/>
      <c r="AF37" s="42"/>
      <c r="AG37" s="152"/>
      <c r="AH37" s="152"/>
      <c r="AI37" s="152"/>
      <c r="AJ37" s="152"/>
      <c r="AK37" s="152"/>
      <c r="AL37" s="152"/>
      <c r="AM37" s="152"/>
      <c r="AN37" s="152"/>
      <c r="AO37" s="152"/>
    </row>
    <row r="38" spans="1:41" ht="15.75" thickTop="1" x14ac:dyDescent="0.25">
      <c r="A38" s="348"/>
      <c r="B38" s="350"/>
      <c r="C38" s="237" t="s">
        <v>3</v>
      </c>
      <c r="D38" s="271">
        <f>'PG&amp;E Program Totals'!D38*$C$2</f>
        <v>0</v>
      </c>
      <c r="E38" s="271">
        <f>'PG&amp;E Program Totals'!E38*$C$2</f>
        <v>0</v>
      </c>
      <c r="F38" s="271">
        <f>'PG&amp;E Program Totals'!F38*$C$2</f>
        <v>0</v>
      </c>
      <c r="G38" s="271">
        <f>'PG&amp;E Program Totals'!G38*$C$2</f>
        <v>0</v>
      </c>
      <c r="H38" s="271">
        <f>'PG&amp;E Program Totals'!H38*$C$2</f>
        <v>0</v>
      </c>
      <c r="I38" s="271">
        <f>'PG&amp;E Program Totals'!I38*$C$2</f>
        <v>0</v>
      </c>
      <c r="J38" s="271">
        <f>'PG&amp;E Program Totals'!J38*$C$2</f>
        <v>0</v>
      </c>
      <c r="K38" s="271">
        <f>'PG&amp;E Program Totals'!K38*$C$2</f>
        <v>0</v>
      </c>
      <c r="L38" s="271">
        <f>'PG&amp;E Program Totals'!L38*$C$2</f>
        <v>0</v>
      </c>
      <c r="M38" s="271">
        <f>'PG&amp;E Program Totals'!M38*$C$2</f>
        <v>0</v>
      </c>
      <c r="N38" s="271">
        <f>'PG&amp;E Program Totals'!N38*$C$2</f>
        <v>0</v>
      </c>
      <c r="O38" s="278">
        <f>'PG&amp;E Program Totals'!O38*$C$2</f>
        <v>0</v>
      </c>
      <c r="P38" s="7"/>
      <c r="Q38" s="42"/>
      <c r="R38" s="42"/>
      <c r="S38" s="42"/>
      <c r="T38" s="42"/>
      <c r="U38" s="42"/>
      <c r="V38" s="42"/>
      <c r="W38" s="42"/>
      <c r="X38" s="42"/>
      <c r="Y38" s="42"/>
      <c r="Z38" s="42"/>
      <c r="AA38" s="42"/>
      <c r="AB38" s="42"/>
      <c r="AC38" s="42"/>
      <c r="AD38" s="42"/>
      <c r="AE38" s="42"/>
      <c r="AF38" s="42"/>
      <c r="AG38" s="152"/>
      <c r="AH38" s="152"/>
      <c r="AI38" s="152"/>
      <c r="AJ38" s="152"/>
      <c r="AK38" s="152"/>
      <c r="AL38" s="152"/>
      <c r="AM38" s="152"/>
      <c r="AN38" s="152"/>
      <c r="AO38" s="152"/>
    </row>
    <row r="39" spans="1:41" ht="15.75" thickTop="1" x14ac:dyDescent="0.25">
      <c r="A39" s="348"/>
      <c r="B39" s="350"/>
      <c r="C39" s="237" t="s">
        <v>4</v>
      </c>
      <c r="D39" s="271">
        <f>'PG&amp;E Program Totals'!D39*$C$2</f>
        <v>0</v>
      </c>
      <c r="E39" s="271">
        <f>'PG&amp;E Program Totals'!E39*$C$2</f>
        <v>0</v>
      </c>
      <c r="F39" s="271">
        <f>'PG&amp;E Program Totals'!F39*$C$2</f>
        <v>0</v>
      </c>
      <c r="G39" s="271">
        <f>'PG&amp;E Program Totals'!G39*$C$2</f>
        <v>0</v>
      </c>
      <c r="H39" s="271">
        <f>'PG&amp;E Program Totals'!H39*$C$2</f>
        <v>0.83326913376379341</v>
      </c>
      <c r="I39" s="271">
        <f>'PG&amp;E Program Totals'!I39*$C$2</f>
        <v>0.83326913376379341</v>
      </c>
      <c r="J39" s="271">
        <f>'PG&amp;E Program Totals'!J39*$C$2</f>
        <v>0.83326913376379341</v>
      </c>
      <c r="K39" s="271">
        <f>'PG&amp;E Program Totals'!K39*$C$2</f>
        <v>0.83326913376379341</v>
      </c>
      <c r="L39" s="271">
        <f>'PG&amp;E Program Totals'!L39*$C$2</f>
        <v>0.83326913376379341</v>
      </c>
      <c r="M39" s="271">
        <f>'PG&amp;E Program Totals'!M39*$C$2</f>
        <v>0.83326913376379341</v>
      </c>
      <c r="N39" s="271">
        <f>'PG&amp;E Program Totals'!N39*$C$2</f>
        <v>0</v>
      </c>
      <c r="O39" s="278">
        <f>'PG&amp;E Program Totals'!O39*$C$2</f>
        <v>0</v>
      </c>
      <c r="P39" s="7"/>
      <c r="Q39" s="42"/>
      <c r="R39" s="42"/>
      <c r="S39" s="42"/>
      <c r="T39" s="42"/>
      <c r="U39" s="42"/>
      <c r="V39" s="42"/>
      <c r="W39" s="42"/>
      <c r="X39" s="42"/>
      <c r="Y39" s="42"/>
      <c r="Z39" s="42"/>
      <c r="AA39" s="42"/>
      <c r="AB39" s="42"/>
      <c r="AC39" s="42"/>
      <c r="AD39" s="42"/>
      <c r="AE39" s="42"/>
      <c r="AF39" s="42"/>
      <c r="AG39" s="152"/>
      <c r="AH39" s="152"/>
      <c r="AI39" s="152"/>
      <c r="AJ39" s="152"/>
      <c r="AK39" s="152"/>
      <c r="AL39" s="152"/>
      <c r="AM39" s="152"/>
      <c r="AN39" s="152"/>
      <c r="AO39" s="152"/>
    </row>
    <row r="40" spans="1:41" ht="15.75" thickTop="1" x14ac:dyDescent="0.25">
      <c r="A40" s="348"/>
      <c r="B40" s="350"/>
      <c r="C40" s="237" t="s">
        <v>5</v>
      </c>
      <c r="D40" s="271">
        <f>'PG&amp;E Program Totals'!D40*$C$2</f>
        <v>0</v>
      </c>
      <c r="E40" s="271">
        <f>'PG&amp;E Program Totals'!E40*$C$2</f>
        <v>0</v>
      </c>
      <c r="F40" s="271">
        <f>'PG&amp;E Program Totals'!F40*$C$2</f>
        <v>0</v>
      </c>
      <c r="G40" s="271">
        <f>'PG&amp;E Program Totals'!G40*$C$2</f>
        <v>0</v>
      </c>
      <c r="H40" s="271">
        <f>'PG&amp;E Program Totals'!H40*$C$2</f>
        <v>5.6696529621543608</v>
      </c>
      <c r="I40" s="271">
        <f>'PG&amp;E Program Totals'!I40*$C$2</f>
        <v>5.6696529621543608</v>
      </c>
      <c r="J40" s="271">
        <f>'PG&amp;E Program Totals'!J40*$C$2</f>
        <v>5.6696529621543608</v>
      </c>
      <c r="K40" s="271">
        <f>'PG&amp;E Program Totals'!K40*$C$2</f>
        <v>5.6696529621543608</v>
      </c>
      <c r="L40" s="271">
        <f>'PG&amp;E Program Totals'!L40*$C$2</f>
        <v>5.6696529621543608</v>
      </c>
      <c r="M40" s="271">
        <f>'PG&amp;E Program Totals'!M40*$C$2</f>
        <v>5.6696529621543608</v>
      </c>
      <c r="N40" s="271">
        <f>'PG&amp;E Program Totals'!N40*$C$2</f>
        <v>0</v>
      </c>
      <c r="O40" s="278">
        <f>'PG&amp;E Program Totals'!O40*$C$2</f>
        <v>0</v>
      </c>
      <c r="P40" s="7"/>
      <c r="Q40" s="42"/>
      <c r="R40" s="42"/>
      <c r="S40" s="42"/>
      <c r="T40" s="42"/>
      <c r="U40" s="42"/>
      <c r="V40" s="42"/>
      <c r="W40" s="42"/>
      <c r="X40" s="42"/>
      <c r="Y40" s="42"/>
      <c r="Z40" s="42"/>
      <c r="AA40" s="42"/>
      <c r="AB40" s="42"/>
      <c r="AC40" s="42"/>
      <c r="AD40" s="42"/>
      <c r="AE40" s="42"/>
      <c r="AF40" s="42"/>
      <c r="AG40" s="152"/>
      <c r="AH40" s="152"/>
      <c r="AI40" s="152"/>
      <c r="AJ40" s="152"/>
      <c r="AK40" s="152"/>
      <c r="AL40" s="152"/>
      <c r="AM40" s="152"/>
      <c r="AN40" s="152"/>
      <c r="AO40" s="152"/>
    </row>
    <row r="41" spans="1:41" ht="15.75" thickTop="1" x14ac:dyDescent="0.25">
      <c r="A41" s="348"/>
      <c r="B41" s="350"/>
      <c r="C41" s="237" t="s">
        <v>6</v>
      </c>
      <c r="D41" s="271">
        <f>'PG&amp;E Program Totals'!D41*$C$2</f>
        <v>0</v>
      </c>
      <c r="E41" s="271">
        <f>'PG&amp;E Program Totals'!E41*$C$2</f>
        <v>0</v>
      </c>
      <c r="F41" s="271">
        <f>'PG&amp;E Program Totals'!F41*$C$2</f>
        <v>0</v>
      </c>
      <c r="G41" s="271">
        <f>'PG&amp;E Program Totals'!G41*$C$2</f>
        <v>0</v>
      </c>
      <c r="H41" s="271">
        <f>'PG&amp;E Program Totals'!H41*$C$2</f>
        <v>2.0877804035465242</v>
      </c>
      <c r="I41" s="271">
        <f>'PG&amp;E Program Totals'!I41*$C$2</f>
        <v>2.0877804035465242</v>
      </c>
      <c r="J41" s="271">
        <f>'PG&amp;E Program Totals'!J41*$C$2</f>
        <v>2.0877804035465242</v>
      </c>
      <c r="K41" s="271">
        <f>'PG&amp;E Program Totals'!K41*$C$2</f>
        <v>2.0877804035465242</v>
      </c>
      <c r="L41" s="271">
        <f>'PG&amp;E Program Totals'!L41*$C$2</f>
        <v>2.0877804035465242</v>
      </c>
      <c r="M41" s="271">
        <f>'PG&amp;E Program Totals'!M41*$C$2</f>
        <v>2.0877804035465242</v>
      </c>
      <c r="N41" s="271">
        <f>'PG&amp;E Program Totals'!N41*$C$2</f>
        <v>0</v>
      </c>
      <c r="O41" s="278">
        <f>'PG&amp;E Program Totals'!O41*$C$2</f>
        <v>0</v>
      </c>
      <c r="P41" s="7"/>
      <c r="Q41" s="42"/>
      <c r="R41" s="42"/>
      <c r="S41" s="42"/>
      <c r="T41" s="42"/>
      <c r="U41" s="42"/>
      <c r="V41" s="42"/>
      <c r="W41" s="42"/>
      <c r="X41" s="42"/>
      <c r="Y41" s="42"/>
      <c r="Z41" s="42"/>
      <c r="AA41" s="42"/>
      <c r="AB41" s="42"/>
      <c r="AC41" s="42"/>
      <c r="AD41" s="42"/>
      <c r="AE41" s="42"/>
      <c r="AF41" s="42"/>
      <c r="AG41" s="42"/>
      <c r="AH41" s="42"/>
      <c r="AI41" s="42"/>
      <c r="AJ41" s="42"/>
      <c r="AK41" s="152"/>
      <c r="AL41" s="152"/>
      <c r="AM41" s="152"/>
      <c r="AN41" s="152"/>
      <c r="AO41" s="152"/>
    </row>
    <row r="42" spans="1:41" ht="15.75" thickTop="1" x14ac:dyDescent="0.25">
      <c r="A42" s="348"/>
      <c r="B42" s="350"/>
      <c r="C42" s="237" t="s">
        <v>7</v>
      </c>
      <c r="D42" s="271">
        <f>'PG&amp;E Program Totals'!D42*$C$2</f>
        <v>0</v>
      </c>
      <c r="E42" s="271">
        <f>'PG&amp;E Program Totals'!E42*$C$2</f>
        <v>0</v>
      </c>
      <c r="F42" s="271">
        <f>'PG&amp;E Program Totals'!F42*$C$2</f>
        <v>0</v>
      </c>
      <c r="G42" s="271">
        <f>'PG&amp;E Program Totals'!G42*$C$2</f>
        <v>0</v>
      </c>
      <c r="H42" s="271">
        <f>'PG&amp;E Program Totals'!H42*$C$2</f>
        <v>5.4300712403207614</v>
      </c>
      <c r="I42" s="271">
        <f>'PG&amp;E Program Totals'!I42*$C$2</f>
        <v>5.4300712403207614</v>
      </c>
      <c r="J42" s="271">
        <f>'PG&amp;E Program Totals'!J42*$C$2</f>
        <v>5.4300712403207614</v>
      </c>
      <c r="K42" s="271">
        <f>'PG&amp;E Program Totals'!K42*$C$2</f>
        <v>5.4300712403207614</v>
      </c>
      <c r="L42" s="271">
        <f>'PG&amp;E Program Totals'!L42*$C$2</f>
        <v>5.4300712403207614</v>
      </c>
      <c r="M42" s="271">
        <f>'PG&amp;E Program Totals'!M42*$C$2</f>
        <v>5.4300712403207614</v>
      </c>
      <c r="N42" s="271">
        <f>'PG&amp;E Program Totals'!N42*$C$2</f>
        <v>0</v>
      </c>
      <c r="O42" s="278">
        <f>'PG&amp;E Program Totals'!O42*$C$2</f>
        <v>0</v>
      </c>
      <c r="P42" s="7"/>
      <c r="Q42" s="42"/>
      <c r="R42" s="42"/>
      <c r="S42" s="42"/>
      <c r="T42" s="42"/>
      <c r="U42" s="42"/>
      <c r="V42" s="42"/>
      <c r="W42" s="42"/>
      <c r="X42" s="42"/>
      <c r="Y42" s="42"/>
      <c r="Z42" s="42"/>
      <c r="AA42" s="42"/>
      <c r="AB42" s="42"/>
      <c r="AC42" s="42"/>
      <c r="AD42" s="42"/>
      <c r="AE42" s="42"/>
      <c r="AF42" s="42"/>
      <c r="AG42" s="42"/>
      <c r="AH42" s="42"/>
      <c r="AI42" s="42"/>
      <c r="AJ42" s="42"/>
      <c r="AK42" s="152"/>
      <c r="AL42" s="152"/>
      <c r="AM42" s="152"/>
      <c r="AN42" s="152"/>
      <c r="AO42" s="152"/>
    </row>
    <row r="43" spans="1:41" ht="15.75" thickTop="1" x14ac:dyDescent="0.25">
      <c r="A43" s="348"/>
      <c r="B43" s="350"/>
      <c r="C43" s="240" t="s">
        <v>34</v>
      </c>
      <c r="D43" s="271">
        <f>'PG&amp;E Program Totals'!D43*$C$2</f>
        <v>0</v>
      </c>
      <c r="E43" s="271">
        <f>'PG&amp;E Program Totals'!E43*$C$2</f>
        <v>0</v>
      </c>
      <c r="F43" s="271">
        <f>'PG&amp;E Program Totals'!F43*$C$2</f>
        <v>0</v>
      </c>
      <c r="G43" s="271">
        <f>'PG&amp;E Program Totals'!G43*$C$2</f>
        <v>0</v>
      </c>
      <c r="H43" s="271">
        <f>'PG&amp;E Program Totals'!H43*$C$2</f>
        <v>35.535705688064091</v>
      </c>
      <c r="I43" s="271">
        <f>'PG&amp;E Program Totals'!I43*$C$2</f>
        <v>35.535705688064091</v>
      </c>
      <c r="J43" s="271">
        <f>'PG&amp;E Program Totals'!J43*$C$2</f>
        <v>35.535705688064091</v>
      </c>
      <c r="K43" s="271">
        <f>'PG&amp;E Program Totals'!K43*$C$2</f>
        <v>35.535705688064091</v>
      </c>
      <c r="L43" s="271">
        <f>'PG&amp;E Program Totals'!L43*$C$2</f>
        <v>35.535705688064091</v>
      </c>
      <c r="M43" s="271">
        <f>'PG&amp;E Program Totals'!M43*$C$2</f>
        <v>35.535705688064091</v>
      </c>
      <c r="N43" s="271">
        <f>'PG&amp;E Program Totals'!N43*$C$2</f>
        <v>0</v>
      </c>
      <c r="O43" s="278">
        <f>'PG&amp;E Program Totals'!O43*$C$2</f>
        <v>0</v>
      </c>
      <c r="P43" s="7"/>
      <c r="Q43" s="47"/>
      <c r="R43" s="47"/>
      <c r="S43" s="47"/>
      <c r="T43" s="47"/>
      <c r="U43" s="47"/>
      <c r="V43" s="47"/>
      <c r="W43" s="47"/>
      <c r="X43" s="39"/>
      <c r="Y43" s="39"/>
      <c r="Z43" s="39"/>
      <c r="AA43" s="39"/>
      <c r="AB43" s="39"/>
      <c r="AC43" s="39"/>
      <c r="AD43" s="42"/>
      <c r="AE43" s="42"/>
      <c r="AF43" s="42"/>
      <c r="AG43" s="42"/>
      <c r="AH43" s="42"/>
      <c r="AI43" s="42"/>
      <c r="AJ43" s="42"/>
      <c r="AK43" s="152"/>
      <c r="AL43" s="152"/>
      <c r="AM43" s="152"/>
      <c r="AN43" s="152"/>
      <c r="AO43" s="152"/>
    </row>
    <row r="44" spans="1:41" ht="27.75" thickTop="1" thickBot="1" x14ac:dyDescent="0.3">
      <c r="A44" s="349"/>
      <c r="B44" s="351"/>
      <c r="C44" s="237" t="s">
        <v>35</v>
      </c>
      <c r="D44" s="272">
        <f t="shared" ref="D44:O44" si="2">SUM(D36:D43)</f>
        <v>0</v>
      </c>
      <c r="E44" s="272">
        <f t="shared" si="2"/>
        <v>0</v>
      </c>
      <c r="F44" s="272">
        <f t="shared" si="2"/>
        <v>0</v>
      </c>
      <c r="G44" s="272">
        <f t="shared" si="2"/>
        <v>0</v>
      </c>
      <c r="H44" s="272">
        <f t="shared" si="2"/>
        <v>94.96372447542646</v>
      </c>
      <c r="I44" s="272">
        <f t="shared" si="2"/>
        <v>94.96372447542646</v>
      </c>
      <c r="J44" s="272">
        <f t="shared" si="2"/>
        <v>94.96372447542646</v>
      </c>
      <c r="K44" s="272">
        <f t="shared" si="2"/>
        <v>94.96372447542646</v>
      </c>
      <c r="L44" s="272">
        <f t="shared" si="2"/>
        <v>94.96372447542646</v>
      </c>
      <c r="M44" s="272">
        <f t="shared" si="2"/>
        <v>94.96372447542646</v>
      </c>
      <c r="N44" s="272">
        <f t="shared" si="2"/>
        <v>0</v>
      </c>
      <c r="O44" s="282">
        <f t="shared" si="2"/>
        <v>0</v>
      </c>
      <c r="P44" s="7"/>
      <c r="Q44" s="42"/>
      <c r="R44" s="42"/>
      <c r="S44" s="42"/>
      <c r="T44" s="42"/>
      <c r="U44" s="42"/>
      <c r="V44" s="42"/>
      <c r="W44" s="42"/>
      <c r="X44" s="42"/>
      <c r="Y44" s="42"/>
      <c r="Z44" s="42"/>
      <c r="AA44" s="42"/>
      <c r="AB44" s="42"/>
      <c r="AC44" s="42"/>
      <c r="AD44" s="42"/>
      <c r="AE44" s="42"/>
      <c r="AF44" s="42"/>
      <c r="AG44" s="42"/>
      <c r="AH44" s="42"/>
      <c r="AI44" s="42"/>
      <c r="AJ44" s="42"/>
      <c r="AK44" s="152"/>
      <c r="AL44" s="152"/>
      <c r="AM44" s="152"/>
      <c r="AN44" s="152"/>
      <c r="AO44" s="152"/>
    </row>
    <row r="45" spans="1:41" ht="27" customHeight="1" thickTop="1" x14ac:dyDescent="0.25">
      <c r="A45" s="342" t="s">
        <v>62</v>
      </c>
      <c r="B45" s="342" t="s">
        <v>58</v>
      </c>
      <c r="C45" s="211" t="s">
        <v>1</v>
      </c>
      <c r="D45" s="45">
        <f>'PG&amp;E Program Totals'!D45*$C$2</f>
        <v>0</v>
      </c>
      <c r="E45" s="45">
        <f>'PG&amp;E Program Totals'!E45*$C$2</f>
        <v>0</v>
      </c>
      <c r="F45" s="45">
        <f>'PG&amp;E Program Totals'!F45*$C$2</f>
        <v>0</v>
      </c>
      <c r="G45" s="45">
        <f>'PG&amp;E Program Totals'!G45*$C$2</f>
        <v>0</v>
      </c>
      <c r="H45" s="45">
        <f>'PG&amp;E Program Totals'!H45*$C$2</f>
        <v>43.492078715015786</v>
      </c>
      <c r="I45" s="45">
        <f>'PG&amp;E Program Totals'!I45*$C$2</f>
        <v>40.430270740465488</v>
      </c>
      <c r="J45" s="45">
        <f>'PG&amp;E Program Totals'!J45*$C$2</f>
        <v>38.119917969646274</v>
      </c>
      <c r="K45" s="45">
        <f>'PG&amp;E Program Totals'!K45*$C$2</f>
        <v>36.314692397586946</v>
      </c>
      <c r="L45" s="45">
        <f>'PG&amp;E Program Totals'!L45*$C$2</f>
        <v>37.455828869670128</v>
      </c>
      <c r="M45" s="45">
        <f>'PG&amp;E Program Totals'!M45*$C$2</f>
        <v>40.775412159691903</v>
      </c>
      <c r="N45" s="45">
        <f>'PG&amp;E Program Totals'!N45*$C$2</f>
        <v>0</v>
      </c>
      <c r="O45" s="280">
        <f>'PG&amp;E Program Totals'!O45*$C$2</f>
        <v>0</v>
      </c>
      <c r="P45" s="7"/>
      <c r="Q45" s="42"/>
      <c r="R45" s="42"/>
      <c r="S45" s="42"/>
      <c r="T45" s="42"/>
      <c r="U45" s="42"/>
      <c r="V45" s="42"/>
      <c r="W45" s="42"/>
      <c r="X45" s="42"/>
      <c r="Y45" s="42"/>
      <c r="Z45" s="42"/>
      <c r="AA45" s="42"/>
      <c r="AB45" s="42"/>
      <c r="AC45" s="42"/>
      <c r="AD45" s="42"/>
      <c r="AE45" s="42"/>
      <c r="AF45" s="42"/>
      <c r="AG45" s="42"/>
      <c r="AH45" s="42"/>
      <c r="AI45" s="42"/>
      <c r="AJ45" s="42"/>
      <c r="AK45" s="152"/>
      <c r="AL45" s="152"/>
      <c r="AM45" s="152"/>
      <c r="AN45" s="152"/>
      <c r="AO45" s="152"/>
    </row>
    <row r="46" spans="1:41" ht="27" thickTop="1" x14ac:dyDescent="0.25">
      <c r="A46" s="343"/>
      <c r="B46" s="345"/>
      <c r="C46" s="211" t="s">
        <v>2</v>
      </c>
      <c r="D46" s="45">
        <f>'PG&amp;E Program Totals'!D46*$C$2</f>
        <v>0</v>
      </c>
      <c r="E46" s="45">
        <f>'PG&amp;E Program Totals'!E46*$C$2</f>
        <v>0</v>
      </c>
      <c r="F46" s="45">
        <f>'PG&amp;E Program Totals'!F46*$C$2</f>
        <v>0</v>
      </c>
      <c r="G46" s="45">
        <f>'PG&amp;E Program Totals'!G46*$C$2</f>
        <v>0</v>
      </c>
      <c r="H46" s="45">
        <f>'PG&amp;E Program Totals'!H46*$C$2</f>
        <v>51.368928236979713</v>
      </c>
      <c r="I46" s="45">
        <f>'PG&amp;E Program Totals'!I46*$C$2</f>
        <v>53.884438444720651</v>
      </c>
      <c r="J46" s="45">
        <f>'PG&amp;E Program Totals'!J46*$C$2</f>
        <v>55.893354124788054</v>
      </c>
      <c r="K46" s="45">
        <f>'PG&amp;E Program Totals'!K46*$C$2</f>
        <v>61.165036460430301</v>
      </c>
      <c r="L46" s="45">
        <f>'PG&amp;E Program Totals'!L46*$C$2</f>
        <v>60.31539792898355</v>
      </c>
      <c r="M46" s="45">
        <f>'PG&amp;E Program Totals'!M46*$C$2</f>
        <v>58.239999018673515</v>
      </c>
      <c r="N46" s="45">
        <f>'PG&amp;E Program Totals'!N46*$C$2</f>
        <v>0</v>
      </c>
      <c r="O46" s="280">
        <f>'PG&amp;E Program Totals'!O46*$C$2</f>
        <v>0</v>
      </c>
      <c r="P46" s="7"/>
      <c r="Q46" s="42"/>
      <c r="R46" s="42"/>
      <c r="S46" s="42"/>
      <c r="T46" s="42"/>
      <c r="U46" s="42"/>
      <c r="V46" s="42"/>
      <c r="W46" s="42"/>
      <c r="X46" s="42"/>
      <c r="Y46" s="42"/>
      <c r="Z46" s="42"/>
      <c r="AA46" s="42"/>
      <c r="AB46" s="42"/>
      <c r="AC46" s="42"/>
      <c r="AD46" s="42"/>
      <c r="AE46" s="42"/>
      <c r="AF46" s="42"/>
      <c r="AG46" s="42"/>
      <c r="AH46" s="42"/>
      <c r="AI46" s="42"/>
      <c r="AJ46" s="42"/>
      <c r="AK46" s="152"/>
      <c r="AL46" s="152"/>
      <c r="AM46" s="152"/>
      <c r="AN46" s="152"/>
      <c r="AO46" s="152"/>
    </row>
    <row r="47" spans="1:41" ht="15.75" thickTop="1" x14ac:dyDescent="0.25">
      <c r="A47" s="343"/>
      <c r="B47" s="345"/>
      <c r="C47" s="211" t="s">
        <v>3</v>
      </c>
      <c r="D47" s="45">
        <f>'PG&amp;E Program Totals'!D47*$C$2</f>
        <v>0</v>
      </c>
      <c r="E47" s="45">
        <f>'PG&amp;E Program Totals'!E47*$C$2</f>
        <v>0</v>
      </c>
      <c r="F47" s="45">
        <f>'PG&amp;E Program Totals'!F47*$C$2</f>
        <v>0</v>
      </c>
      <c r="G47" s="45">
        <f>'PG&amp;E Program Totals'!G47*$C$2</f>
        <v>0</v>
      </c>
      <c r="H47" s="45">
        <f>'PG&amp;E Program Totals'!H47*$C$2</f>
        <v>0</v>
      </c>
      <c r="I47" s="45">
        <f>'PG&amp;E Program Totals'!I47*$C$2</f>
        <v>0</v>
      </c>
      <c r="J47" s="45">
        <f>'PG&amp;E Program Totals'!J47*$C$2</f>
        <v>0</v>
      </c>
      <c r="K47" s="45">
        <f>'PG&amp;E Program Totals'!K47*$C$2</f>
        <v>0</v>
      </c>
      <c r="L47" s="45">
        <f>'PG&amp;E Program Totals'!L47*$C$2</f>
        <v>0</v>
      </c>
      <c r="M47" s="45">
        <f>'PG&amp;E Program Totals'!M47*$C$2</f>
        <v>0</v>
      </c>
      <c r="N47" s="45">
        <f>'PG&amp;E Program Totals'!N47*$C$2</f>
        <v>0</v>
      </c>
      <c r="O47" s="280">
        <f>'PG&amp;E Program Totals'!O47*$C$2</f>
        <v>0</v>
      </c>
      <c r="P47" s="7"/>
      <c r="Q47" s="39"/>
      <c r="R47" s="39"/>
      <c r="S47" s="39"/>
      <c r="T47" s="39"/>
      <c r="U47" s="39"/>
      <c r="V47" s="39"/>
      <c r="W47" s="39"/>
      <c r="X47" s="42"/>
      <c r="Y47" s="42"/>
      <c r="Z47" s="42"/>
      <c r="AA47" s="42"/>
      <c r="AB47" s="42"/>
      <c r="AC47" s="42"/>
      <c r="AD47" s="42"/>
      <c r="AE47" s="42"/>
      <c r="AF47" s="42"/>
      <c r="AG47" s="42"/>
      <c r="AH47" s="42"/>
      <c r="AI47" s="42"/>
      <c r="AJ47" s="42"/>
      <c r="AK47" s="152"/>
      <c r="AL47" s="152"/>
      <c r="AM47" s="152"/>
      <c r="AN47" s="152"/>
      <c r="AO47" s="152"/>
    </row>
    <row r="48" spans="1:41" ht="15.75" thickTop="1" x14ac:dyDescent="0.25">
      <c r="A48" s="343"/>
      <c r="B48" s="345"/>
      <c r="C48" s="211" t="s">
        <v>4</v>
      </c>
      <c r="D48" s="45">
        <f>'PG&amp;E Program Totals'!D48*$C$2</f>
        <v>0</v>
      </c>
      <c r="E48" s="45">
        <f>'PG&amp;E Program Totals'!E48*$C$2</f>
        <v>0</v>
      </c>
      <c r="F48" s="45">
        <f>'PG&amp;E Program Totals'!F48*$C$2</f>
        <v>0</v>
      </c>
      <c r="G48" s="45">
        <f>'PG&amp;E Program Totals'!G48*$C$2</f>
        <v>0</v>
      </c>
      <c r="H48" s="45">
        <f>'PG&amp;E Program Totals'!H48*$C$2</f>
        <v>66.936302295850737</v>
      </c>
      <c r="I48" s="45">
        <f>'PG&amp;E Program Totals'!I48*$C$2</f>
        <v>71.471844159390258</v>
      </c>
      <c r="J48" s="45">
        <f>'PG&amp;E Program Totals'!J48*$C$2</f>
        <v>73.240158603312508</v>
      </c>
      <c r="K48" s="45">
        <f>'PG&amp;E Program Totals'!K48*$C$2</f>
        <v>70.377998894949869</v>
      </c>
      <c r="L48" s="45">
        <f>'PG&amp;E Program Totals'!L48*$C$2</f>
        <v>69.111360162116142</v>
      </c>
      <c r="M48" s="45">
        <f>'PG&amp;E Program Totals'!M48*$C$2</f>
        <v>68.369803876745692</v>
      </c>
      <c r="N48" s="45">
        <f>'PG&amp;E Program Totals'!N48*$C$2</f>
        <v>0</v>
      </c>
      <c r="O48" s="280">
        <f>'PG&amp;E Program Totals'!O48*$C$2</f>
        <v>0</v>
      </c>
      <c r="P48" s="7"/>
      <c r="Q48" s="39"/>
      <c r="R48" s="39"/>
      <c r="S48" s="39"/>
      <c r="T48" s="39"/>
      <c r="U48" s="39"/>
      <c r="V48" s="39"/>
      <c r="W48" s="39"/>
      <c r="X48" s="42"/>
      <c r="Y48" s="42"/>
      <c r="Z48" s="42"/>
      <c r="AA48" s="42"/>
      <c r="AB48" s="42"/>
      <c r="AC48" s="42"/>
      <c r="AD48" s="42"/>
      <c r="AE48" s="42"/>
      <c r="AF48" s="42"/>
      <c r="AG48" s="42"/>
      <c r="AH48" s="42"/>
      <c r="AI48" s="42"/>
      <c r="AJ48" s="42"/>
      <c r="AK48" s="152"/>
      <c r="AL48" s="152"/>
      <c r="AM48" s="152"/>
      <c r="AN48" s="152"/>
      <c r="AO48" s="152"/>
    </row>
    <row r="49" spans="1:41" ht="15.75" thickTop="1" x14ac:dyDescent="0.25">
      <c r="A49" s="343"/>
      <c r="B49" s="345"/>
      <c r="C49" s="211" t="s">
        <v>5</v>
      </c>
      <c r="D49" s="45">
        <f>'PG&amp;E Program Totals'!D49*$C$2</f>
        <v>0</v>
      </c>
      <c r="E49" s="45">
        <f>'PG&amp;E Program Totals'!E49*$C$2</f>
        <v>0</v>
      </c>
      <c r="F49" s="45">
        <f>'PG&amp;E Program Totals'!F49*$C$2</f>
        <v>0</v>
      </c>
      <c r="G49" s="45">
        <f>'PG&amp;E Program Totals'!G49*$C$2</f>
        <v>0</v>
      </c>
      <c r="H49" s="45">
        <f>'PG&amp;E Program Totals'!H49*$C$2</f>
        <v>4.4995458448418537</v>
      </c>
      <c r="I49" s="45">
        <f>'PG&amp;E Program Totals'!I49*$C$2</f>
        <v>4.4995458448418537</v>
      </c>
      <c r="J49" s="45">
        <f>'PG&amp;E Program Totals'!J49*$C$2</f>
        <v>4.0115301521297679</v>
      </c>
      <c r="K49" s="45">
        <f>'PG&amp;E Program Totals'!K49*$C$2</f>
        <v>3.7670843623176387</v>
      </c>
      <c r="L49" s="45">
        <f>'PG&amp;E Program Totals'!L49*$C$2</f>
        <v>3.9029882185366085</v>
      </c>
      <c r="M49" s="45">
        <f>'PG&amp;E Program Totals'!M49*$C$2</f>
        <v>4.4995458448418537</v>
      </c>
      <c r="N49" s="45">
        <f>'PG&amp;E Program Totals'!N49*$C$2</f>
        <v>0</v>
      </c>
      <c r="O49" s="280">
        <f>'PG&amp;E Program Totals'!O49*$C$2</f>
        <v>0</v>
      </c>
      <c r="P49" s="7"/>
      <c r="Q49" s="42"/>
      <c r="R49" s="42"/>
      <c r="S49" s="42"/>
      <c r="T49" s="42"/>
      <c r="U49" s="42"/>
      <c r="V49" s="42"/>
      <c r="W49" s="42"/>
      <c r="X49" s="42"/>
      <c r="Y49" s="42"/>
      <c r="Z49" s="42"/>
      <c r="AA49" s="42"/>
      <c r="AB49" s="42"/>
      <c r="AC49" s="42"/>
      <c r="AD49" s="42"/>
      <c r="AE49" s="42"/>
      <c r="AF49" s="42"/>
      <c r="AG49" s="42"/>
      <c r="AH49" s="42"/>
      <c r="AI49" s="42"/>
      <c r="AJ49" s="42"/>
      <c r="AK49" s="152"/>
      <c r="AL49" s="152"/>
      <c r="AM49" s="152"/>
      <c r="AN49" s="152"/>
      <c r="AO49" s="152"/>
    </row>
    <row r="50" spans="1:41" ht="15.75" thickTop="1" x14ac:dyDescent="0.25">
      <c r="A50" s="343"/>
      <c r="B50" s="345"/>
      <c r="C50" s="211" t="s">
        <v>6</v>
      </c>
      <c r="D50" s="45">
        <f>'PG&amp;E Program Totals'!D50*$C$2</f>
        <v>0</v>
      </c>
      <c r="E50" s="45">
        <f>'PG&amp;E Program Totals'!E50*$C$2</f>
        <v>0</v>
      </c>
      <c r="F50" s="45">
        <f>'PG&amp;E Program Totals'!F50*$C$2</f>
        <v>0</v>
      </c>
      <c r="G50" s="45">
        <f>'PG&amp;E Program Totals'!G50*$C$2</f>
        <v>0</v>
      </c>
      <c r="H50" s="45">
        <f>'PG&amp;E Program Totals'!H50*$C$2</f>
        <v>0</v>
      </c>
      <c r="I50" s="45">
        <f>'PG&amp;E Program Totals'!I50*$C$2</f>
        <v>0</v>
      </c>
      <c r="J50" s="45">
        <f>'PG&amp;E Program Totals'!J50*$C$2</f>
        <v>0</v>
      </c>
      <c r="K50" s="45">
        <f>'PG&amp;E Program Totals'!K50*$C$2</f>
        <v>0</v>
      </c>
      <c r="L50" s="45">
        <f>'PG&amp;E Program Totals'!L50*$C$2</f>
        <v>0</v>
      </c>
      <c r="M50" s="45">
        <f>'PG&amp;E Program Totals'!M50*$C$2</f>
        <v>0</v>
      </c>
      <c r="N50" s="45">
        <f>'PG&amp;E Program Totals'!N50*$C$2</f>
        <v>0</v>
      </c>
      <c r="O50" s="280">
        <f>'PG&amp;E Program Totals'!O50*$C$2</f>
        <v>0</v>
      </c>
      <c r="P50" s="7"/>
      <c r="Q50" s="42"/>
      <c r="R50" s="42"/>
      <c r="S50" s="42"/>
      <c r="T50" s="42"/>
      <c r="U50" s="42"/>
      <c r="V50" s="42"/>
      <c r="W50" s="42"/>
      <c r="X50" s="42"/>
      <c r="Y50" s="42"/>
      <c r="Z50" s="42"/>
      <c r="AA50" s="42"/>
      <c r="AB50" s="42"/>
      <c r="AC50" s="42"/>
      <c r="AD50" s="42"/>
      <c r="AE50" s="42"/>
      <c r="AF50" s="42"/>
      <c r="AG50" s="42"/>
      <c r="AH50" s="42"/>
      <c r="AI50" s="42"/>
      <c r="AJ50" s="42"/>
      <c r="AK50" s="152"/>
      <c r="AL50" s="152"/>
      <c r="AM50" s="152"/>
      <c r="AN50" s="152"/>
      <c r="AO50" s="152"/>
    </row>
    <row r="51" spans="1:41" ht="15.75" thickTop="1" x14ac:dyDescent="0.25">
      <c r="A51" s="343"/>
      <c r="B51" s="345"/>
      <c r="C51" s="211" t="s">
        <v>7</v>
      </c>
      <c r="D51" s="45">
        <f>'PG&amp;E Program Totals'!D51*$C$2</f>
        <v>0</v>
      </c>
      <c r="E51" s="45">
        <f>'PG&amp;E Program Totals'!E51*$C$2</f>
        <v>0</v>
      </c>
      <c r="F51" s="45">
        <f>'PG&amp;E Program Totals'!F51*$C$2</f>
        <v>0</v>
      </c>
      <c r="G51" s="45">
        <f>'PG&amp;E Program Totals'!G51*$C$2</f>
        <v>0</v>
      </c>
      <c r="H51" s="45">
        <f>'PG&amp;E Program Totals'!H51*$C$2</f>
        <v>8.9990911832332845</v>
      </c>
      <c r="I51" s="45">
        <f>'PG&amp;E Program Totals'!I51*$C$2</f>
        <v>8.9990911832332845</v>
      </c>
      <c r="J51" s="45">
        <f>'PG&amp;E Program Totals'!J51*$C$2</f>
        <v>8.0230599594876786</v>
      </c>
      <c r="K51" s="45">
        <f>'PG&amp;E Program Totals'!K51*$C$2</f>
        <v>7.534168337607114</v>
      </c>
      <c r="L51" s="45">
        <f>'PG&amp;E Program Totals'!L51*$C$2</f>
        <v>7.8059758033849409</v>
      </c>
      <c r="M51" s="45">
        <f>'PG&amp;E Program Totals'!M51*$C$2</f>
        <v>8.9990911832332845</v>
      </c>
      <c r="N51" s="45">
        <f>'PG&amp;E Program Totals'!N51*$C$2</f>
        <v>0</v>
      </c>
      <c r="O51" s="280">
        <f>'PG&amp;E Program Totals'!O51*$C$2</f>
        <v>0</v>
      </c>
      <c r="P51" s="7"/>
      <c r="Q51" s="42"/>
      <c r="R51" s="42"/>
      <c r="S51" s="42"/>
      <c r="T51" s="42"/>
      <c r="U51" s="42"/>
      <c r="V51" s="42"/>
      <c r="W51" s="42"/>
      <c r="X51" s="42"/>
      <c r="Y51" s="42"/>
      <c r="Z51" s="42"/>
      <c r="AA51" s="42"/>
      <c r="AB51" s="42"/>
      <c r="AC51" s="42"/>
      <c r="AD51" s="42"/>
      <c r="AE51" s="42"/>
      <c r="AF51" s="42"/>
      <c r="AG51" s="42"/>
      <c r="AH51" s="42"/>
      <c r="AI51" s="42"/>
      <c r="AJ51" s="42"/>
      <c r="AK51" s="152"/>
      <c r="AL51" s="152"/>
      <c r="AM51" s="152"/>
      <c r="AN51" s="152"/>
      <c r="AO51" s="152"/>
    </row>
    <row r="52" spans="1:41" ht="15.75" thickTop="1" x14ac:dyDescent="0.25">
      <c r="A52" s="343"/>
      <c r="B52" s="345"/>
      <c r="C52" s="212" t="s">
        <v>34</v>
      </c>
      <c r="D52" s="45">
        <f>'PG&amp;E Program Totals'!D52*$C$2</f>
        <v>0</v>
      </c>
      <c r="E52" s="45">
        <f>'PG&amp;E Program Totals'!E52*$C$2</f>
        <v>0</v>
      </c>
      <c r="F52" s="45">
        <f>'PG&amp;E Program Totals'!F52*$C$2</f>
        <v>0</v>
      </c>
      <c r="G52" s="45">
        <f>'PG&amp;E Program Totals'!G52*$C$2</f>
        <v>0</v>
      </c>
      <c r="H52" s="45">
        <f>'PG&amp;E Program Totals'!H52*$C$2</f>
        <v>28.348195262311023</v>
      </c>
      <c r="I52" s="45">
        <f>'PG&amp;E Program Totals'!I52*$C$2</f>
        <v>24.358951126398701</v>
      </c>
      <c r="J52" s="45">
        <f>'PG&amp;E Program Totals'!J52*$C$2</f>
        <v>24.356121691879423</v>
      </c>
      <c r="K52" s="45">
        <f>'PG&amp;E Program Totals'!K52*$C$2</f>
        <v>24.485160258763411</v>
      </c>
      <c r="L52" s="45">
        <f>'PG&amp;E Program Totals'!L52*$C$2</f>
        <v>25.05259063385326</v>
      </c>
      <c r="M52" s="45">
        <f>'PG&amp;E Program Totals'!M52*$C$2</f>
        <v>22.760289200153615</v>
      </c>
      <c r="N52" s="45">
        <f>'PG&amp;E Program Totals'!N52*$C$2</f>
        <v>0</v>
      </c>
      <c r="O52" s="280">
        <f>'PG&amp;E Program Totals'!O52*$C$2</f>
        <v>0</v>
      </c>
      <c r="P52" s="7"/>
      <c r="Q52" s="47"/>
      <c r="R52" s="47"/>
      <c r="S52" s="47"/>
      <c r="T52" s="47"/>
      <c r="U52" s="47"/>
      <c r="V52" s="47"/>
      <c r="W52" s="47"/>
      <c r="X52" s="42"/>
      <c r="Y52" s="39"/>
      <c r="Z52" s="39"/>
      <c r="AA52" s="39"/>
      <c r="AB52" s="39"/>
      <c r="AC52" s="39"/>
      <c r="AD52" s="39"/>
      <c r="AE52" s="42"/>
      <c r="AF52" s="42"/>
      <c r="AG52" s="42"/>
      <c r="AH52" s="42"/>
      <c r="AI52" s="42"/>
      <c r="AJ52" s="42"/>
      <c r="AK52" s="152"/>
      <c r="AL52" s="152"/>
      <c r="AM52" s="152"/>
      <c r="AN52" s="152"/>
      <c r="AO52" s="152"/>
    </row>
    <row r="53" spans="1:41" ht="27.75" thickTop="1" thickBot="1" x14ac:dyDescent="0.3">
      <c r="A53" s="344"/>
      <c r="B53" s="346"/>
      <c r="C53" s="211" t="s">
        <v>35</v>
      </c>
      <c r="D53" s="135">
        <f t="shared" ref="D53:O53" si="3">SUM(D45:D52)</f>
        <v>0</v>
      </c>
      <c r="E53" s="135">
        <f t="shared" si="3"/>
        <v>0</v>
      </c>
      <c r="F53" s="135">
        <f t="shared" si="3"/>
        <v>0</v>
      </c>
      <c r="G53" s="135">
        <f t="shared" si="3"/>
        <v>0</v>
      </c>
      <c r="H53" s="135">
        <f t="shared" si="3"/>
        <v>203.64414153823242</v>
      </c>
      <c r="I53" s="135">
        <f t="shared" si="3"/>
        <v>203.64414149905022</v>
      </c>
      <c r="J53" s="135">
        <f t="shared" si="3"/>
        <v>203.64414250124372</v>
      </c>
      <c r="K53" s="135">
        <f t="shared" si="3"/>
        <v>203.64414071165527</v>
      </c>
      <c r="L53" s="135">
        <f t="shared" si="3"/>
        <v>203.64414161654466</v>
      </c>
      <c r="M53" s="135">
        <f t="shared" si="3"/>
        <v>203.64414128333985</v>
      </c>
      <c r="N53" s="135">
        <f t="shared" si="3"/>
        <v>0</v>
      </c>
      <c r="O53" s="283">
        <f t="shared" si="3"/>
        <v>0</v>
      </c>
      <c r="P53" s="7"/>
      <c r="Q53" s="42"/>
      <c r="R53" s="42"/>
      <c r="S53" s="42"/>
      <c r="T53" s="42"/>
      <c r="U53" s="42"/>
      <c r="V53" s="42"/>
      <c r="W53" s="42"/>
      <c r="X53" s="42"/>
      <c r="Y53" s="48"/>
      <c r="Z53" s="48"/>
      <c r="AA53" s="48"/>
      <c r="AB53" s="48"/>
      <c r="AC53" s="48"/>
      <c r="AD53" s="48"/>
      <c r="AE53" s="42"/>
      <c r="AF53" s="42"/>
      <c r="AG53" s="42"/>
      <c r="AH53" s="42"/>
      <c r="AI53" s="42"/>
      <c r="AJ53" s="42"/>
      <c r="AK53" s="152"/>
      <c r="AL53" s="152"/>
      <c r="AM53" s="152"/>
      <c r="AN53" s="152"/>
      <c r="AO53" s="152"/>
    </row>
    <row r="54" spans="1:41" ht="27" customHeight="1" thickTop="1" x14ac:dyDescent="0.25">
      <c r="A54" s="347" t="s">
        <v>63</v>
      </c>
      <c r="B54" s="347" t="s">
        <v>58</v>
      </c>
      <c r="C54" s="237" t="s">
        <v>1</v>
      </c>
      <c r="D54" s="271">
        <f>'PG&amp;E Program Totals'!D54*$C$2</f>
        <v>1.3675946327820723</v>
      </c>
      <c r="E54" s="271">
        <f>'PG&amp;E Program Totals'!E54*$C$2</f>
        <v>1.3434001418881758</v>
      </c>
      <c r="F54" s="271">
        <f>'PG&amp;E Program Totals'!F54*$C$2</f>
        <v>1.3319669777595242</v>
      </c>
      <c r="G54" s="271">
        <f>'PG&amp;E Program Totals'!G54*$C$2</f>
        <v>1.6570859738328765</v>
      </c>
      <c r="H54" s="271">
        <f>'PG&amp;E Program Totals'!H54*$C$2</f>
        <v>1.7007228859343917</v>
      </c>
      <c r="I54" s="271">
        <f>'PG&amp;E Program Totals'!I54*$C$2</f>
        <v>2.0090356454436074</v>
      </c>
      <c r="J54" s="271">
        <f>'PG&amp;E Program Totals'!J54*$C$2</f>
        <v>2.0253741718290614</v>
      </c>
      <c r="K54" s="271">
        <f>'PG&amp;E Program Totals'!K54*$C$2</f>
        <v>2.028856262920113</v>
      </c>
      <c r="L54" s="271">
        <f>'PG&amp;E Program Totals'!L54*$C$2</f>
        <v>1.9612452879275735</v>
      </c>
      <c r="M54" s="271">
        <f>'PG&amp;E Program Totals'!M54*$C$2</f>
        <v>1.9994587760193436</v>
      </c>
      <c r="N54" s="271">
        <f>'PG&amp;E Program Totals'!N54*$C$2</f>
        <v>1.4213734708634367</v>
      </c>
      <c r="O54" s="278">
        <f>'PG&amp;E Program Totals'!O54*$C$2</f>
        <v>1.2547410899310578</v>
      </c>
      <c r="P54" s="7"/>
      <c r="Q54" s="42"/>
      <c r="R54" s="42"/>
      <c r="S54" s="42"/>
      <c r="T54" s="42"/>
      <c r="U54" s="42"/>
      <c r="V54" s="42"/>
      <c r="W54" s="42"/>
      <c r="X54" s="42"/>
      <c r="Y54" s="49"/>
      <c r="Z54" s="49"/>
      <c r="AA54" s="49"/>
      <c r="AB54" s="49"/>
      <c r="AC54" s="49"/>
      <c r="AD54" s="49"/>
      <c r="AE54" s="50"/>
      <c r="AF54" s="50"/>
      <c r="AG54" s="50"/>
      <c r="AH54" s="50"/>
      <c r="AI54" s="50"/>
      <c r="AJ54" s="50"/>
      <c r="AK54" s="152"/>
      <c r="AL54" s="152"/>
      <c r="AM54" s="152"/>
      <c r="AN54" s="152"/>
      <c r="AO54" s="152"/>
    </row>
    <row r="55" spans="1:41" ht="27" thickTop="1" x14ac:dyDescent="0.25">
      <c r="A55" s="348"/>
      <c r="B55" s="350"/>
      <c r="C55" s="237" t="s">
        <v>2</v>
      </c>
      <c r="D55" s="271">
        <f>'PG&amp;E Program Totals'!D55*$C$2</f>
        <v>0.45196736736659593</v>
      </c>
      <c r="E55" s="271">
        <f>'PG&amp;E Program Totals'!E55*$C$2</f>
        <v>0.55362887418347106</v>
      </c>
      <c r="F55" s="271">
        <f>'PG&amp;E Program Totals'!F55*$C$2</f>
        <v>0.53789948995417658</v>
      </c>
      <c r="G55" s="271">
        <f>'PG&amp;E Program Totals'!G55*$C$2</f>
        <v>0.51516788013111581</v>
      </c>
      <c r="H55" s="271">
        <f>'PG&amp;E Program Totals'!H55*$C$2</f>
        <v>0.57019588482367867</v>
      </c>
      <c r="I55" s="271">
        <f>'PG&amp;E Program Totals'!I55*$C$2</f>
        <v>0.74159823822429427</v>
      </c>
      <c r="J55" s="271">
        <f>'PG&amp;E Program Totals'!J55*$C$2</f>
        <v>0.79761928785365266</v>
      </c>
      <c r="K55" s="271">
        <f>'PG&amp;E Program Totals'!K55*$C$2</f>
        <v>0.73200010924645376</v>
      </c>
      <c r="L55" s="271">
        <f>'PG&amp;E Program Totals'!L55*$C$2</f>
        <v>0.65112798419484774</v>
      </c>
      <c r="M55" s="271">
        <f>'PG&amp;E Program Totals'!M55*$C$2</f>
        <v>0.58587212016903212</v>
      </c>
      <c r="N55" s="271">
        <f>'PG&amp;E Program Totals'!N55*$C$2</f>
        <v>0.59854203085389801</v>
      </c>
      <c r="O55" s="278">
        <f>'PG&amp;E Program Totals'!O55*$C$2</f>
        <v>0.54357478372760903</v>
      </c>
      <c r="P55" s="7"/>
      <c r="Q55" s="42"/>
      <c r="R55" s="42"/>
      <c r="S55" s="42"/>
      <c r="T55" s="42"/>
      <c r="U55" s="42"/>
      <c r="V55" s="42"/>
      <c r="W55" s="42"/>
      <c r="X55" s="42"/>
      <c r="Y55" s="49"/>
      <c r="Z55" s="49"/>
      <c r="AA55" s="49"/>
      <c r="AB55" s="49"/>
      <c r="AC55" s="49"/>
      <c r="AD55" s="49"/>
      <c r="AE55" s="50"/>
      <c r="AF55" s="50"/>
      <c r="AG55" s="50"/>
      <c r="AH55" s="50"/>
      <c r="AI55" s="50"/>
      <c r="AJ55" s="50"/>
      <c r="AK55" s="152"/>
      <c r="AL55" s="152"/>
      <c r="AM55" s="152"/>
      <c r="AN55" s="152"/>
      <c r="AO55" s="152"/>
    </row>
    <row r="56" spans="1:41" ht="15.75" thickTop="1" x14ac:dyDescent="0.25">
      <c r="A56" s="348"/>
      <c r="B56" s="350"/>
      <c r="C56" s="237" t="s">
        <v>3</v>
      </c>
      <c r="D56" s="271">
        <f>'PG&amp;E Program Totals'!D56*$C$2</f>
        <v>0</v>
      </c>
      <c r="E56" s="271">
        <f>'PG&amp;E Program Totals'!E56*$C$2</f>
        <v>0</v>
      </c>
      <c r="F56" s="271">
        <f>'PG&amp;E Program Totals'!F56*$C$2</f>
        <v>0</v>
      </c>
      <c r="G56" s="271">
        <f>'PG&amp;E Program Totals'!G56*$C$2</f>
        <v>0</v>
      </c>
      <c r="H56" s="271">
        <f>'PG&amp;E Program Totals'!H56*$C$2</f>
        <v>0</v>
      </c>
      <c r="I56" s="271">
        <f>'PG&amp;E Program Totals'!I56*$C$2</f>
        <v>0</v>
      </c>
      <c r="J56" s="271">
        <f>'PG&amp;E Program Totals'!J56*$C$2</f>
        <v>0</v>
      </c>
      <c r="K56" s="271">
        <f>'PG&amp;E Program Totals'!K56*$C$2</f>
        <v>0</v>
      </c>
      <c r="L56" s="271">
        <f>'PG&amp;E Program Totals'!L56*$C$2</f>
        <v>0</v>
      </c>
      <c r="M56" s="271">
        <f>'PG&amp;E Program Totals'!M56*$C$2</f>
        <v>0</v>
      </c>
      <c r="N56" s="271">
        <f>'PG&amp;E Program Totals'!N56*$C$2</f>
        <v>0</v>
      </c>
      <c r="O56" s="278">
        <f>'PG&amp;E Program Totals'!O56*$C$2</f>
        <v>0</v>
      </c>
      <c r="P56" s="7"/>
      <c r="Q56" s="42"/>
      <c r="R56" s="42"/>
      <c r="S56" s="42"/>
      <c r="T56" s="42"/>
      <c r="U56" s="42"/>
      <c r="V56" s="42"/>
      <c r="W56" s="42"/>
      <c r="X56" s="42"/>
      <c r="Y56" s="42"/>
      <c r="Z56" s="42"/>
      <c r="AA56" s="42"/>
      <c r="AB56" s="42"/>
      <c r="AC56" s="42"/>
      <c r="AD56" s="42"/>
      <c r="AE56" s="42"/>
      <c r="AF56" s="42"/>
      <c r="AG56" s="42"/>
      <c r="AH56" s="42"/>
      <c r="AI56" s="42"/>
      <c r="AJ56" s="42"/>
      <c r="AK56" s="152"/>
      <c r="AL56" s="152"/>
      <c r="AM56" s="152"/>
      <c r="AN56" s="152"/>
      <c r="AO56" s="152"/>
    </row>
    <row r="57" spans="1:41" ht="15.75" thickTop="1" x14ac:dyDescent="0.25">
      <c r="A57" s="348"/>
      <c r="B57" s="350"/>
      <c r="C57" s="237" t="s">
        <v>4</v>
      </c>
      <c r="D57" s="271">
        <f>'PG&amp;E Program Totals'!D57*$C$2</f>
        <v>4.8287942962110808E-2</v>
      </c>
      <c r="E57" s="271">
        <f>'PG&amp;E Program Totals'!E57*$C$2</f>
        <v>3.7213617719352624E-2</v>
      </c>
      <c r="F57" s="271">
        <f>'PG&amp;E Program Totals'!F57*$C$2</f>
        <v>0.1969544346289504</v>
      </c>
      <c r="G57" s="271">
        <f>'PG&amp;E Program Totals'!G57*$C$2</f>
        <v>0.27503070460047602</v>
      </c>
      <c r="H57" s="271">
        <f>'PG&amp;E Program Totals'!H57*$C$2</f>
        <v>0.32396057418820906</v>
      </c>
      <c r="I57" s="271">
        <f>'PG&amp;E Program Totals'!I57*$C$2</f>
        <v>0.38602571489935816</v>
      </c>
      <c r="J57" s="271">
        <f>'PG&amp;E Program Totals'!J57*$C$2</f>
        <v>0.41751726782741005</v>
      </c>
      <c r="K57" s="271">
        <f>'PG&amp;E Program Totals'!K57*$C$2</f>
        <v>0.37831498670955943</v>
      </c>
      <c r="L57" s="271">
        <f>'PG&amp;E Program Totals'!L57*$C$2</f>
        <v>0.29978163633613963</v>
      </c>
      <c r="M57" s="271">
        <f>'PG&amp;E Program Totals'!M57*$C$2</f>
        <v>0.24385054818612584</v>
      </c>
      <c r="N57" s="271">
        <f>'PG&amp;E Program Totals'!N57*$C$2</f>
        <v>0.23276604073612842</v>
      </c>
      <c r="O57" s="278">
        <f>'PG&amp;E Program Totals'!O57*$C$2</f>
        <v>5.8575664722539569E-2</v>
      </c>
      <c r="P57" s="7"/>
      <c r="Q57" s="42"/>
      <c r="R57" s="42"/>
      <c r="S57" s="42"/>
      <c r="T57" s="42"/>
      <c r="U57" s="42"/>
      <c r="V57" s="42"/>
      <c r="W57" s="42"/>
      <c r="X57" s="42"/>
      <c r="Y57" s="51"/>
      <c r="Z57" s="51"/>
      <c r="AA57" s="51"/>
      <c r="AB57" s="51"/>
      <c r="AC57" s="51"/>
      <c r="AD57" s="51"/>
      <c r="AE57" s="42"/>
      <c r="AF57" s="42"/>
      <c r="AG57" s="42"/>
      <c r="AH57" s="42"/>
      <c r="AI57" s="42"/>
      <c r="AJ57" s="42"/>
      <c r="AK57" s="152"/>
      <c r="AL57" s="152"/>
      <c r="AM57" s="152"/>
      <c r="AN57" s="152"/>
      <c r="AO57" s="152"/>
    </row>
    <row r="58" spans="1:41" ht="15.75" thickTop="1" x14ac:dyDescent="0.25">
      <c r="A58" s="348"/>
      <c r="B58" s="350"/>
      <c r="C58" s="237" t="s">
        <v>5</v>
      </c>
      <c r="D58" s="271">
        <f>'PG&amp;E Program Totals'!D58*$C$2</f>
        <v>0.25250329838413677</v>
      </c>
      <c r="E58" s="271">
        <f>'PG&amp;E Program Totals'!E58*$C$2</f>
        <v>0.23206693710062423</v>
      </c>
      <c r="F58" s="271">
        <f>'PG&amp;E Program Totals'!F58*$C$2</f>
        <v>0.23516602055013747</v>
      </c>
      <c r="G58" s="271">
        <f>'PG&amp;E Program Totals'!G58*$C$2</f>
        <v>0.19830743737551193</v>
      </c>
      <c r="H58" s="271">
        <f>'PG&amp;E Program Totals'!H58*$C$2</f>
        <v>5.2790492624832853E-2</v>
      </c>
      <c r="I58" s="271">
        <f>'PG&amp;E Program Totals'!I58*$C$2</f>
        <v>2.7557416592532299E-2</v>
      </c>
      <c r="J58" s="271">
        <f>'PG&amp;E Program Totals'!J58*$C$2</f>
        <v>3.250462660216432E-2</v>
      </c>
      <c r="K58" s="271">
        <f>'PG&amp;E Program Totals'!K58*$C$2</f>
        <v>3.5764611304535274E-2</v>
      </c>
      <c r="L58" s="271">
        <f>'PG&amp;E Program Totals'!L58*$C$2</f>
        <v>4.9446476739641226E-2</v>
      </c>
      <c r="M58" s="271">
        <f>'PG&amp;E Program Totals'!M58*$C$2</f>
        <v>5.0008847877932507E-2</v>
      </c>
      <c r="N58" s="271">
        <f>'PG&amp;E Program Totals'!N58*$C$2</f>
        <v>0.2335114678199518</v>
      </c>
      <c r="O58" s="278">
        <f>'PG&amp;E Program Totals'!O58*$C$2</f>
        <v>0.25042109294990228</v>
      </c>
      <c r="P58" s="7"/>
      <c r="Q58" s="42"/>
      <c r="R58" s="42"/>
      <c r="S58" s="42"/>
      <c r="T58" s="42"/>
      <c r="U58" s="42"/>
      <c r="V58" s="42"/>
      <c r="W58" s="42"/>
      <c r="X58" s="42"/>
      <c r="Y58" s="52"/>
      <c r="Z58" s="52"/>
      <c r="AA58" s="52"/>
      <c r="AB58" s="52"/>
      <c r="AC58" s="52"/>
      <c r="AD58" s="52"/>
      <c r="AE58" s="42"/>
      <c r="AF58" s="42"/>
      <c r="AG58" s="42"/>
      <c r="AH58" s="42"/>
      <c r="AI58" s="42"/>
      <c r="AJ58" s="42"/>
      <c r="AK58" s="152"/>
      <c r="AL58" s="152"/>
      <c r="AM58" s="152"/>
      <c r="AN58" s="152"/>
      <c r="AO58" s="152"/>
    </row>
    <row r="59" spans="1:41" ht="15.75" thickTop="1" x14ac:dyDescent="0.25">
      <c r="A59" s="348"/>
      <c r="B59" s="350"/>
      <c r="C59" s="237" t="s">
        <v>6</v>
      </c>
      <c r="D59" s="271">
        <f>'PG&amp;E Program Totals'!D59*$C$2</f>
        <v>0</v>
      </c>
      <c r="E59" s="271">
        <f>'PG&amp;E Program Totals'!E59*$C$2</f>
        <v>0</v>
      </c>
      <c r="F59" s="271">
        <f>'PG&amp;E Program Totals'!F59*$C$2</f>
        <v>0</v>
      </c>
      <c r="G59" s="271">
        <f>'PG&amp;E Program Totals'!G59*$C$2</f>
        <v>0</v>
      </c>
      <c r="H59" s="271">
        <f>'PG&amp;E Program Totals'!H59*$C$2</f>
        <v>0</v>
      </c>
      <c r="I59" s="271">
        <f>'PG&amp;E Program Totals'!I59*$C$2</f>
        <v>0</v>
      </c>
      <c r="J59" s="271">
        <f>'PG&amp;E Program Totals'!J59*$C$2</f>
        <v>0</v>
      </c>
      <c r="K59" s="271">
        <f>'PG&amp;E Program Totals'!K59*$C$2</f>
        <v>0</v>
      </c>
      <c r="L59" s="271">
        <f>'PG&amp;E Program Totals'!L59*$C$2</f>
        <v>0</v>
      </c>
      <c r="M59" s="271">
        <f>'PG&amp;E Program Totals'!M59*$C$2</f>
        <v>0</v>
      </c>
      <c r="N59" s="271">
        <f>'PG&amp;E Program Totals'!N59*$C$2</f>
        <v>0</v>
      </c>
      <c r="O59" s="278">
        <f>'PG&amp;E Program Totals'!O59*$C$2</f>
        <v>0</v>
      </c>
      <c r="P59" s="7"/>
      <c r="Q59" s="42"/>
      <c r="R59" s="42"/>
      <c r="S59" s="42"/>
      <c r="T59" s="42"/>
      <c r="U59" s="42"/>
      <c r="V59" s="42"/>
      <c r="W59" s="42"/>
      <c r="X59" s="42"/>
      <c r="Y59" s="42"/>
      <c r="Z59" s="42"/>
      <c r="AA59" s="42"/>
      <c r="AB59" s="42"/>
      <c r="AC59" s="42"/>
      <c r="AD59" s="42"/>
      <c r="AE59" s="42"/>
      <c r="AF59" s="42"/>
      <c r="AG59" s="42"/>
      <c r="AH59" s="42"/>
      <c r="AI59" s="42"/>
      <c r="AJ59" s="42"/>
      <c r="AK59" s="152"/>
      <c r="AL59" s="152"/>
      <c r="AM59" s="152"/>
      <c r="AN59" s="152"/>
      <c r="AO59" s="152"/>
    </row>
    <row r="60" spans="1:41" ht="15.75" thickTop="1" x14ac:dyDescent="0.25">
      <c r="A60" s="348"/>
      <c r="B60" s="350"/>
      <c r="C60" s="237" t="s">
        <v>7</v>
      </c>
      <c r="D60" s="271">
        <f>'PG&amp;E Program Totals'!D60*$C$2</f>
        <v>0</v>
      </c>
      <c r="E60" s="271">
        <f>'PG&amp;E Program Totals'!E60*$C$2</f>
        <v>0</v>
      </c>
      <c r="F60" s="271">
        <f>'PG&amp;E Program Totals'!F60*$C$2</f>
        <v>0</v>
      </c>
      <c r="G60" s="271">
        <f>'PG&amp;E Program Totals'!G60*$C$2</f>
        <v>0</v>
      </c>
      <c r="H60" s="271">
        <f>'PG&amp;E Program Totals'!H60*$C$2</f>
        <v>0</v>
      </c>
      <c r="I60" s="271">
        <f>'PG&amp;E Program Totals'!I60*$C$2</f>
        <v>0</v>
      </c>
      <c r="J60" s="271">
        <f>'PG&amp;E Program Totals'!J60*$C$2</f>
        <v>0</v>
      </c>
      <c r="K60" s="271">
        <f>'PG&amp;E Program Totals'!K60*$C$2</f>
        <v>0</v>
      </c>
      <c r="L60" s="271">
        <f>'PG&amp;E Program Totals'!L60*$C$2</f>
        <v>0</v>
      </c>
      <c r="M60" s="271">
        <f>'PG&amp;E Program Totals'!M60*$C$2</f>
        <v>0</v>
      </c>
      <c r="N60" s="271">
        <f>'PG&amp;E Program Totals'!N60*$C$2</f>
        <v>0</v>
      </c>
      <c r="O60" s="278">
        <f>'PG&amp;E Program Totals'!O60*$C$2</f>
        <v>0</v>
      </c>
      <c r="P60" s="7"/>
      <c r="Q60" s="42"/>
      <c r="R60" s="42"/>
      <c r="S60" s="42"/>
      <c r="T60" s="42"/>
      <c r="U60" s="42"/>
      <c r="V60" s="42"/>
      <c r="W60" s="42"/>
      <c r="X60" s="42"/>
      <c r="Y60" s="42"/>
      <c r="Z60" s="42"/>
      <c r="AA60" s="42"/>
      <c r="AB60" s="42"/>
      <c r="AC60" s="42"/>
      <c r="AD60" s="42"/>
      <c r="AE60" s="42"/>
      <c r="AF60" s="42"/>
      <c r="AG60" s="42"/>
      <c r="AH60" s="42"/>
      <c r="AI60" s="42"/>
      <c r="AJ60" s="42"/>
      <c r="AK60" s="152"/>
      <c r="AL60" s="152"/>
      <c r="AM60" s="152"/>
      <c r="AN60" s="152"/>
      <c r="AO60" s="152"/>
    </row>
    <row r="61" spans="1:41" ht="15.75" thickTop="1" x14ac:dyDescent="0.25">
      <c r="A61" s="348"/>
      <c r="B61" s="350"/>
      <c r="C61" s="240" t="s">
        <v>34</v>
      </c>
      <c r="D61" s="271">
        <f>'PG&amp;E Program Totals'!D61*$C$2</f>
        <v>0.7747386373707823</v>
      </c>
      <c r="E61" s="271">
        <f>'PG&amp;E Program Totals'!E61*$C$2</f>
        <v>0.61781594212632662</v>
      </c>
      <c r="F61" s="271">
        <f>'PG&amp;E Program Totals'!F61*$C$2</f>
        <v>0.66523873315026227</v>
      </c>
      <c r="G61" s="271">
        <f>'PG&amp;E Program Totals'!G61*$C$2</f>
        <v>2.1647987998790477</v>
      </c>
      <c r="H61" s="271">
        <f>'PG&amp;E Program Totals'!H61*$C$2</f>
        <v>1.7794693913055126</v>
      </c>
      <c r="I61" s="271">
        <f>'PG&amp;E Program Totals'!I61*$C$2</f>
        <v>0.80088867151655219</v>
      </c>
      <c r="J61" s="271">
        <f>'PG&amp;E Program Totals'!J61*$C$2</f>
        <v>0.63972055531526251</v>
      </c>
      <c r="K61" s="271">
        <f>'PG&amp;E Program Totals'!K61*$C$2</f>
        <v>0</v>
      </c>
      <c r="L61" s="271">
        <f>'PG&amp;E Program Totals'!L61*$C$2</f>
        <v>2.6405529222804205</v>
      </c>
      <c r="M61" s="271">
        <f>'PG&amp;E Program Totals'!M61*$C$2</f>
        <v>2.0442235633842842</v>
      </c>
      <c r="N61" s="271">
        <f>'PG&amp;E Program Totals'!N61*$C$2</f>
        <v>0.93798280492500796</v>
      </c>
      <c r="O61" s="278">
        <f>'PG&amp;E Program Totals'!O61*$C$2</f>
        <v>0.83425509328527425</v>
      </c>
      <c r="P61" s="7"/>
      <c r="Q61" s="47"/>
      <c r="R61" s="47"/>
      <c r="S61" s="47"/>
      <c r="T61" s="47"/>
      <c r="U61" s="47"/>
      <c r="V61" s="47"/>
      <c r="W61" s="47"/>
      <c r="X61" s="42"/>
      <c r="Y61" s="42"/>
      <c r="Z61" s="42"/>
      <c r="AA61" s="42"/>
      <c r="AB61" s="42"/>
      <c r="AC61" s="42"/>
      <c r="AD61" s="42"/>
      <c r="AE61" s="42"/>
      <c r="AF61" s="42"/>
      <c r="AG61" s="42"/>
      <c r="AH61" s="42"/>
      <c r="AI61" s="42"/>
      <c r="AJ61" s="42"/>
      <c r="AK61" s="152"/>
      <c r="AL61" s="152"/>
      <c r="AM61" s="152"/>
      <c r="AN61" s="152"/>
      <c r="AO61" s="152"/>
    </row>
    <row r="62" spans="1:41" ht="27.75" thickTop="1" thickBot="1" x14ac:dyDescent="0.3">
      <c r="A62" s="349"/>
      <c r="B62" s="351"/>
      <c r="C62" s="237" t="s">
        <v>35</v>
      </c>
      <c r="D62" s="246">
        <f t="shared" ref="D62:O62" si="4">SUM(D54:D61)</f>
        <v>2.8950918788656983</v>
      </c>
      <c r="E62" s="246">
        <f t="shared" si="4"/>
        <v>2.7841255130179503</v>
      </c>
      <c r="F62" s="246">
        <f t="shared" si="4"/>
        <v>2.967225656043051</v>
      </c>
      <c r="G62" s="246">
        <f t="shared" si="4"/>
        <v>4.8103907958190284</v>
      </c>
      <c r="H62" s="246">
        <f t="shared" si="4"/>
        <v>4.4271392288766247</v>
      </c>
      <c r="I62" s="246">
        <f t="shared" si="4"/>
        <v>3.9651056866763441</v>
      </c>
      <c r="J62" s="246">
        <f t="shared" si="4"/>
        <v>3.9127359094275507</v>
      </c>
      <c r="K62" s="246">
        <f t="shared" si="4"/>
        <v>3.1749359701806616</v>
      </c>
      <c r="L62" s="246">
        <f t="shared" si="4"/>
        <v>5.6021543074786226</v>
      </c>
      <c r="M62" s="246">
        <f t="shared" si="4"/>
        <v>4.9234138556367188</v>
      </c>
      <c r="N62" s="246">
        <f t="shared" si="4"/>
        <v>3.4241758151984225</v>
      </c>
      <c r="O62" s="284">
        <f t="shared" si="4"/>
        <v>2.9415677246163829</v>
      </c>
      <c r="P62" s="7"/>
      <c r="Q62" s="48"/>
      <c r="R62" s="48"/>
      <c r="S62" s="48"/>
      <c r="T62" s="48"/>
      <c r="U62" s="48"/>
      <c r="V62" s="48"/>
      <c r="W62" s="42"/>
      <c r="X62" s="42"/>
      <c r="Y62" s="42"/>
      <c r="Z62" s="42"/>
      <c r="AA62" s="42"/>
      <c r="AB62" s="42"/>
      <c r="AC62" s="42"/>
      <c r="AD62" s="42"/>
      <c r="AE62" s="42"/>
      <c r="AF62" s="42"/>
      <c r="AG62" s="42"/>
      <c r="AH62" s="42"/>
      <c r="AI62" s="42"/>
      <c r="AJ62" s="42"/>
      <c r="AK62" s="152"/>
      <c r="AL62" s="152"/>
      <c r="AM62" s="152"/>
      <c r="AN62" s="152"/>
      <c r="AO62" s="152"/>
    </row>
    <row r="63" spans="1:41" ht="27" customHeight="1" thickTop="1" x14ac:dyDescent="0.25">
      <c r="A63" s="352" t="s">
        <v>64</v>
      </c>
      <c r="B63" s="342" t="s">
        <v>58</v>
      </c>
      <c r="C63" s="211" t="s">
        <v>1</v>
      </c>
      <c r="D63" s="45">
        <f>'PG&amp;E Program Totals'!D63*$C$2</f>
        <v>0</v>
      </c>
      <c r="E63" s="45">
        <f>'PG&amp;E Program Totals'!E63*$C$2</f>
        <v>0</v>
      </c>
      <c r="F63" s="45">
        <f>'PG&amp;E Program Totals'!F63*$C$2</f>
        <v>0</v>
      </c>
      <c r="G63" s="45">
        <f>'PG&amp;E Program Totals'!G63*$C$2</f>
        <v>0</v>
      </c>
      <c r="H63" s="45">
        <f>'PG&amp;E Program Totals'!H63*$C$2</f>
        <v>12.491550881144162</v>
      </c>
      <c r="I63" s="45">
        <f>'PG&amp;E Program Totals'!I63*$C$2</f>
        <v>14.194015754808838</v>
      </c>
      <c r="J63" s="45">
        <f>'PG&amp;E Program Totals'!J63*$C$2</f>
        <v>14.034388378806586</v>
      </c>
      <c r="K63" s="45">
        <f>'PG&amp;E Program Totals'!K63*$C$2</f>
        <v>14.321020054447231</v>
      </c>
      <c r="L63" s="45">
        <f>'PG&amp;E Program Totals'!L63*$C$2</f>
        <v>11.472770989315224</v>
      </c>
      <c r="M63" s="45">
        <f>'PG&amp;E Program Totals'!M63*$C$2</f>
        <v>14.419602557607794</v>
      </c>
      <c r="N63" s="45">
        <f>'PG&amp;E Program Totals'!N63*$C$2</f>
        <v>0</v>
      </c>
      <c r="O63" s="280">
        <f>'PG&amp;E Program Totals'!O63*$C$2</f>
        <v>0</v>
      </c>
      <c r="P63" s="54"/>
      <c r="Q63" s="55"/>
      <c r="R63" s="55"/>
      <c r="S63" s="55"/>
      <c r="T63" s="55"/>
      <c r="U63" s="55"/>
      <c r="V63" s="55"/>
      <c r="W63" s="55"/>
      <c r="X63" s="55"/>
      <c r="Y63" s="55"/>
      <c r="Z63" s="55"/>
      <c r="AA63" s="55"/>
      <c r="AB63" s="55"/>
      <c r="AC63" s="56"/>
      <c r="AD63" s="56"/>
      <c r="AE63" s="56"/>
      <c r="AF63" s="56"/>
      <c r="AG63" s="56"/>
      <c r="AH63" s="56"/>
      <c r="AI63" s="56"/>
      <c r="AJ63" s="56"/>
      <c r="AK63" s="152"/>
      <c r="AL63" s="152"/>
      <c r="AM63" s="152"/>
      <c r="AN63" s="152"/>
      <c r="AO63" s="152"/>
    </row>
    <row r="64" spans="1:41" ht="27" thickTop="1" x14ac:dyDescent="0.25">
      <c r="A64" s="353"/>
      <c r="B64" s="343"/>
      <c r="C64" s="211" t="s">
        <v>2</v>
      </c>
      <c r="D64" s="45">
        <f>'PG&amp;E Program Totals'!D64*$C$2</f>
        <v>0</v>
      </c>
      <c r="E64" s="45">
        <f>'PG&amp;E Program Totals'!E64*$C$2</f>
        <v>0</v>
      </c>
      <c r="F64" s="45">
        <f>'PG&amp;E Program Totals'!F64*$C$2</f>
        <v>0</v>
      </c>
      <c r="G64" s="45">
        <f>'PG&amp;E Program Totals'!G64*$C$2</f>
        <v>0</v>
      </c>
      <c r="H64" s="45">
        <f>'PG&amp;E Program Totals'!H64*$C$2</f>
        <v>8.0161829570294536</v>
      </c>
      <c r="I64" s="45">
        <f>'PG&amp;E Program Totals'!I64*$C$2</f>
        <v>8.2212196539826241</v>
      </c>
      <c r="J64" s="45">
        <f>'PG&amp;E Program Totals'!J64*$C$2</f>
        <v>7.7447230347410105</v>
      </c>
      <c r="K64" s="45">
        <f>'PG&amp;E Program Totals'!K64*$C$2</f>
        <v>8.4544196842490145</v>
      </c>
      <c r="L64" s="45">
        <f>'PG&amp;E Program Totals'!L64*$C$2</f>
        <v>7.9573279885339918</v>
      </c>
      <c r="M64" s="45">
        <f>'PG&amp;E Program Totals'!M64*$C$2</f>
        <v>8.2684830251374759</v>
      </c>
      <c r="N64" s="45">
        <f>'PG&amp;E Program Totals'!N64*$C$2</f>
        <v>0</v>
      </c>
      <c r="O64" s="280">
        <f>'PG&amp;E Program Totals'!O64*$C$2</f>
        <v>0</v>
      </c>
      <c r="P64" s="54"/>
      <c r="Q64" s="55"/>
      <c r="R64" s="55"/>
      <c r="S64" s="55"/>
      <c r="T64" s="55"/>
      <c r="U64" s="55"/>
      <c r="V64" s="55"/>
      <c r="W64" s="55"/>
      <c r="X64" s="55"/>
      <c r="Y64" s="55"/>
      <c r="Z64" s="55"/>
      <c r="AA64" s="55"/>
      <c r="AB64" s="55"/>
      <c r="AC64" s="56"/>
      <c r="AD64" s="56"/>
      <c r="AE64" s="56"/>
      <c r="AF64" s="56"/>
      <c r="AG64" s="56"/>
      <c r="AH64" s="56"/>
      <c r="AI64" s="56"/>
      <c r="AJ64" s="56"/>
      <c r="AK64" s="152"/>
      <c r="AL64" s="152"/>
      <c r="AM64" s="152"/>
      <c r="AN64" s="152"/>
      <c r="AO64" s="152"/>
    </row>
    <row r="65" spans="1:41" ht="15.75" thickTop="1" x14ac:dyDescent="0.25">
      <c r="A65" s="353"/>
      <c r="B65" s="343"/>
      <c r="C65" s="211" t="s">
        <v>3</v>
      </c>
      <c r="D65" s="45">
        <f>'PG&amp;E Program Totals'!D65*$C$2</f>
        <v>0</v>
      </c>
      <c r="E65" s="45">
        <f>'PG&amp;E Program Totals'!E65*$C$2</f>
        <v>0</v>
      </c>
      <c r="F65" s="45">
        <f>'PG&amp;E Program Totals'!F65*$C$2</f>
        <v>0</v>
      </c>
      <c r="G65" s="45">
        <f>'PG&amp;E Program Totals'!G65*$C$2</f>
        <v>0</v>
      </c>
      <c r="H65" s="45">
        <f>'PG&amp;E Program Totals'!H65*$C$2</f>
        <v>8.6041687001739281E-2</v>
      </c>
      <c r="I65" s="45">
        <f>'PG&amp;E Program Totals'!I65*$C$2</f>
        <v>8.9038761785547649E-2</v>
      </c>
      <c r="J65" s="45">
        <f>'PG&amp;E Program Totals'!J65*$C$2</f>
        <v>8.8828480231695969E-2</v>
      </c>
      <c r="K65" s="45">
        <f>'PG&amp;E Program Totals'!K65*$C$2</f>
        <v>8.9820682100763619E-2</v>
      </c>
      <c r="L65" s="45">
        <f>'PG&amp;E Program Totals'!L65*$C$2</f>
        <v>8.6693703783975798E-2</v>
      </c>
      <c r="M65" s="45">
        <f>'PG&amp;E Program Totals'!M65*$C$2</f>
        <v>8.4104790394171292E-2</v>
      </c>
      <c r="N65" s="45">
        <f>'PG&amp;E Program Totals'!N65*$C$2</f>
        <v>0</v>
      </c>
      <c r="O65" s="280">
        <f>'PG&amp;E Program Totals'!O65*$C$2</f>
        <v>0</v>
      </c>
      <c r="P65" s="54"/>
      <c r="Q65" s="55"/>
      <c r="R65" s="55"/>
      <c r="S65" s="55"/>
      <c r="T65" s="55"/>
      <c r="U65" s="55"/>
      <c r="V65" s="55"/>
      <c r="W65" s="55"/>
      <c r="X65" s="55"/>
      <c r="Y65" s="55"/>
      <c r="Z65" s="55"/>
      <c r="AA65" s="55"/>
      <c r="AB65" s="55"/>
      <c r="AC65" s="56"/>
      <c r="AD65" s="56"/>
      <c r="AE65" s="56"/>
      <c r="AF65" s="56"/>
      <c r="AG65" s="56"/>
      <c r="AH65" s="56"/>
      <c r="AI65" s="56"/>
      <c r="AJ65" s="56"/>
      <c r="AK65" s="152"/>
      <c r="AL65" s="152"/>
      <c r="AM65" s="152"/>
      <c r="AN65" s="152"/>
      <c r="AO65" s="152"/>
    </row>
    <row r="66" spans="1:41" ht="15.75" thickTop="1" x14ac:dyDescent="0.25">
      <c r="A66" s="353"/>
      <c r="B66" s="343"/>
      <c r="C66" s="211" t="s">
        <v>4</v>
      </c>
      <c r="D66" s="45">
        <f>'PG&amp;E Program Totals'!D66*$C$2</f>
        <v>0</v>
      </c>
      <c r="E66" s="45">
        <f>'PG&amp;E Program Totals'!E66*$C$2</f>
        <v>0</v>
      </c>
      <c r="F66" s="45">
        <f>'PG&amp;E Program Totals'!F66*$C$2</f>
        <v>0</v>
      </c>
      <c r="G66" s="45">
        <f>'PG&amp;E Program Totals'!G66*$C$2</f>
        <v>0</v>
      </c>
      <c r="H66" s="45">
        <f>'PG&amp;E Program Totals'!H66*$C$2</f>
        <v>2.6878449078719768</v>
      </c>
      <c r="I66" s="45">
        <f>'PG&amp;E Program Totals'!I66*$C$2</f>
        <v>2.5931071146416005</v>
      </c>
      <c r="J66" s="45">
        <f>'PG&amp;E Program Totals'!J66*$C$2</f>
        <v>2.8842865587571938</v>
      </c>
      <c r="K66" s="45">
        <f>'PG&amp;E Program Totals'!K66*$C$2</f>
        <v>2.9492370561289909</v>
      </c>
      <c r="L66" s="45">
        <f>'PG&amp;E Program Totals'!L66*$C$2</f>
        <v>2.4430895103769541</v>
      </c>
      <c r="M66" s="45">
        <f>'PG&amp;E Program Totals'!M66*$C$2</f>
        <v>2.6258932730676743</v>
      </c>
      <c r="N66" s="45">
        <f>'PG&amp;E Program Totals'!N66*$C$2</f>
        <v>0</v>
      </c>
      <c r="O66" s="280">
        <f>'PG&amp;E Program Totals'!O66*$C$2</f>
        <v>0</v>
      </c>
      <c r="P66" s="57"/>
      <c r="Q66" s="55"/>
      <c r="R66" s="55"/>
      <c r="S66" s="55"/>
      <c r="T66" s="55"/>
      <c r="U66" s="55"/>
      <c r="V66" s="55"/>
      <c r="W66" s="55"/>
      <c r="X66" s="55"/>
      <c r="Y66" s="55"/>
      <c r="Z66" s="55"/>
      <c r="AA66" s="55"/>
      <c r="AB66" s="55"/>
      <c r="AC66" s="56"/>
      <c r="AD66" s="56"/>
      <c r="AE66" s="56"/>
      <c r="AF66" s="56"/>
      <c r="AG66" s="159"/>
      <c r="AH66" s="159"/>
      <c r="AI66" s="159"/>
      <c r="AJ66" s="159"/>
      <c r="AK66" s="152"/>
      <c r="AL66" s="152"/>
      <c r="AM66" s="152"/>
      <c r="AN66" s="152"/>
      <c r="AO66" s="152"/>
    </row>
    <row r="67" spans="1:41" ht="15.75" thickTop="1" x14ac:dyDescent="0.25">
      <c r="A67" s="353"/>
      <c r="B67" s="343"/>
      <c r="C67" s="211" t="s">
        <v>5</v>
      </c>
      <c r="D67" s="45">
        <f>'PG&amp;E Program Totals'!D67*$C$2</f>
        <v>0</v>
      </c>
      <c r="E67" s="45">
        <f>'PG&amp;E Program Totals'!E67*$C$2</f>
        <v>0</v>
      </c>
      <c r="F67" s="45">
        <f>'PG&amp;E Program Totals'!F67*$C$2</f>
        <v>0</v>
      </c>
      <c r="G67" s="45">
        <f>'PG&amp;E Program Totals'!G67*$C$2</f>
        <v>0</v>
      </c>
      <c r="H67" s="45">
        <f>'PG&amp;E Program Totals'!H67*$C$2</f>
        <v>1.0542763404284887</v>
      </c>
      <c r="I67" s="45">
        <f>'PG&amp;E Program Totals'!I67*$C$2</f>
        <v>1.225534280253326</v>
      </c>
      <c r="J67" s="45">
        <f>'PG&amp;E Program Totals'!J67*$C$2</f>
        <v>1.218466926976336</v>
      </c>
      <c r="K67" s="45">
        <f>'PG&amp;E Program Totals'!K67*$C$2</f>
        <v>1.2598711753289664</v>
      </c>
      <c r="L67" s="45">
        <f>'PG&amp;E Program Totals'!L67*$C$2</f>
        <v>1.219590530624111</v>
      </c>
      <c r="M67" s="45">
        <f>'PG&amp;E Program Totals'!M67*$C$2</f>
        <v>1.156037392457856</v>
      </c>
      <c r="N67" s="45">
        <f>'PG&amp;E Program Totals'!N67*$C$2</f>
        <v>0</v>
      </c>
      <c r="O67" s="280">
        <f>'PG&amp;E Program Totals'!O67*$C$2</f>
        <v>0</v>
      </c>
      <c r="P67" s="57"/>
      <c r="Q67" s="55"/>
      <c r="R67" s="55"/>
      <c r="S67" s="55"/>
      <c r="T67" s="55"/>
      <c r="U67" s="55"/>
      <c r="V67" s="55"/>
      <c r="W67" s="55"/>
      <c r="X67" s="55"/>
      <c r="Y67" s="55"/>
      <c r="Z67" s="55"/>
      <c r="AA67" s="55"/>
      <c r="AB67" s="55"/>
      <c r="AC67" s="56"/>
      <c r="AD67" s="56"/>
      <c r="AE67" s="56"/>
      <c r="AF67" s="56"/>
      <c r="AG67" s="159"/>
      <c r="AH67" s="159"/>
      <c r="AI67" s="159"/>
      <c r="AJ67" s="159"/>
      <c r="AK67" s="152"/>
      <c r="AL67" s="152"/>
      <c r="AM67" s="152"/>
      <c r="AN67" s="152"/>
      <c r="AO67" s="152"/>
    </row>
    <row r="68" spans="1:41" ht="15.75" thickTop="1" x14ac:dyDescent="0.25">
      <c r="A68" s="353"/>
      <c r="B68" s="343"/>
      <c r="C68" s="211" t="s">
        <v>6</v>
      </c>
      <c r="D68" s="45">
        <f>'PG&amp;E Program Totals'!D68*$C$2</f>
        <v>0</v>
      </c>
      <c r="E68" s="45">
        <f>'PG&amp;E Program Totals'!E68*$C$2</f>
        <v>0</v>
      </c>
      <c r="F68" s="45">
        <f>'PG&amp;E Program Totals'!F68*$C$2</f>
        <v>0</v>
      </c>
      <c r="G68" s="45">
        <f>'PG&amp;E Program Totals'!G68*$C$2</f>
        <v>0</v>
      </c>
      <c r="H68" s="45">
        <f>'PG&amp;E Program Totals'!H68*$C$2</f>
        <v>0.84040754931979378</v>
      </c>
      <c r="I68" s="45">
        <f>'PG&amp;E Program Totals'!I68*$C$2</f>
        <v>0.84637034112940834</v>
      </c>
      <c r="J68" s="45">
        <f>'PG&amp;E Program Totals'!J68*$C$2</f>
        <v>0.91397102932473884</v>
      </c>
      <c r="K68" s="45">
        <f>'PG&amp;E Program Totals'!K68*$C$2</f>
        <v>0.82318117798253154</v>
      </c>
      <c r="L68" s="45">
        <f>'PG&amp;E Program Totals'!L68*$C$2</f>
        <v>0.8132377604604083</v>
      </c>
      <c r="M68" s="45">
        <f>'PG&amp;E Program Totals'!M68*$C$2</f>
        <v>0.80188251261696109</v>
      </c>
      <c r="N68" s="45">
        <f>'PG&amp;E Program Totals'!N68*$C$2</f>
        <v>0</v>
      </c>
      <c r="O68" s="280">
        <f>'PG&amp;E Program Totals'!O68*$C$2</f>
        <v>0</v>
      </c>
      <c r="P68" s="57"/>
      <c r="Q68" s="55"/>
      <c r="R68" s="55"/>
      <c r="S68" s="55"/>
      <c r="T68" s="55"/>
      <c r="U68" s="55"/>
      <c r="V68" s="55"/>
      <c r="W68" s="55"/>
      <c r="X68" s="55"/>
      <c r="Y68" s="55"/>
      <c r="Z68" s="55"/>
      <c r="AA68" s="55"/>
      <c r="AB68" s="55"/>
      <c r="AC68" s="56"/>
      <c r="AD68" s="56"/>
      <c r="AE68" s="56"/>
      <c r="AF68" s="56"/>
      <c r="AG68" s="159"/>
      <c r="AH68" s="159"/>
      <c r="AI68" s="159"/>
      <c r="AJ68" s="159"/>
      <c r="AK68" s="152"/>
      <c r="AL68" s="152"/>
      <c r="AM68" s="152"/>
      <c r="AN68" s="152"/>
      <c r="AO68" s="152"/>
    </row>
    <row r="69" spans="1:41" ht="15.75" thickTop="1" x14ac:dyDescent="0.25">
      <c r="A69" s="353"/>
      <c r="B69" s="343"/>
      <c r="C69" s="211" t="s">
        <v>7</v>
      </c>
      <c r="D69" s="45">
        <f>'PG&amp;E Program Totals'!D69*$C$2</f>
        <v>0</v>
      </c>
      <c r="E69" s="45">
        <f>'PG&amp;E Program Totals'!E69*$C$2</f>
        <v>0</v>
      </c>
      <c r="F69" s="45">
        <f>'PG&amp;E Program Totals'!F69*$C$2</f>
        <v>0</v>
      </c>
      <c r="G69" s="45">
        <f>'PG&amp;E Program Totals'!G69*$C$2</f>
        <v>0</v>
      </c>
      <c r="H69" s="45">
        <f>'PG&amp;E Program Totals'!H69*$C$2</f>
        <v>0.71083349799613516</v>
      </c>
      <c r="I69" s="45">
        <f>'PG&amp;E Program Totals'!I69*$C$2</f>
        <v>0.75053772034987731</v>
      </c>
      <c r="J69" s="45">
        <f>'PG&amp;E Program Totals'!J69*$C$2</f>
        <v>0.79867344988445121</v>
      </c>
      <c r="K69" s="45">
        <f>'PG&amp;E Program Totals'!K69*$C$2</f>
        <v>0.77781133531316937</v>
      </c>
      <c r="L69" s="45">
        <f>'PG&amp;E Program Totals'!L69*$C$2</f>
        <v>0.76296376710525404</v>
      </c>
      <c r="M69" s="45">
        <f>'PG&amp;E Program Totals'!M69*$C$2</f>
        <v>0.68747645963292592</v>
      </c>
      <c r="N69" s="45">
        <f>'PG&amp;E Program Totals'!N69*$C$2</f>
        <v>0</v>
      </c>
      <c r="O69" s="280">
        <f>'PG&amp;E Program Totals'!O69*$C$2</f>
        <v>0</v>
      </c>
      <c r="P69" s="57"/>
      <c r="Q69" s="55"/>
      <c r="R69" s="55"/>
      <c r="S69" s="55"/>
      <c r="T69" s="55"/>
      <c r="U69" s="55"/>
      <c r="V69" s="55"/>
      <c r="W69" s="55"/>
      <c r="X69" s="55"/>
      <c r="Y69" s="55"/>
      <c r="Z69" s="55"/>
      <c r="AA69" s="55"/>
      <c r="AB69" s="55"/>
      <c r="AC69" s="56"/>
      <c r="AD69" s="56"/>
      <c r="AE69" s="56"/>
      <c r="AF69" s="56"/>
      <c r="AG69" s="159"/>
      <c r="AH69" s="159"/>
      <c r="AI69" s="159"/>
      <c r="AJ69" s="159"/>
      <c r="AK69" s="152"/>
      <c r="AL69" s="152"/>
      <c r="AM69" s="152"/>
      <c r="AN69" s="152"/>
      <c r="AO69" s="152"/>
    </row>
    <row r="70" spans="1:41" ht="15.75" thickTop="1" x14ac:dyDescent="0.25">
      <c r="A70" s="353"/>
      <c r="B70" s="343"/>
      <c r="C70" s="213" t="s">
        <v>34</v>
      </c>
      <c r="D70" s="45">
        <f>'PG&amp;E Program Totals'!D70*$C$2</f>
        <v>0</v>
      </c>
      <c r="E70" s="45">
        <f>'PG&amp;E Program Totals'!E70*$C$2</f>
        <v>0</v>
      </c>
      <c r="F70" s="45">
        <f>'PG&amp;E Program Totals'!F70*$C$2</f>
        <v>0</v>
      </c>
      <c r="G70" s="45">
        <f>'PG&amp;E Program Totals'!G70*$C$2</f>
        <v>0</v>
      </c>
      <c r="H70" s="45">
        <f>'PG&amp;E Program Totals'!H70*$C$2</f>
        <v>4.1760900769312856</v>
      </c>
      <c r="I70" s="45">
        <f>'PG&amp;E Program Totals'!I70*$C$2</f>
        <v>4.145180869058164</v>
      </c>
      <c r="J70" s="45">
        <f>'PG&amp;E Program Totals'!J70*$C$2</f>
        <v>3.9477013317039735</v>
      </c>
      <c r="K70" s="45">
        <f>'PG&amp;E Program Totals'!K70*$C$2</f>
        <v>3.8937730810933653</v>
      </c>
      <c r="L70" s="45">
        <f>'PG&amp;E Program Totals'!L70*$C$2</f>
        <v>4.1612102191700284</v>
      </c>
      <c r="M70" s="45">
        <f>'PG&amp;E Program Totals'!M70*$C$2</f>
        <v>4.4684196827286859</v>
      </c>
      <c r="N70" s="45">
        <f>'PG&amp;E Program Totals'!N70*$C$2</f>
        <v>0</v>
      </c>
      <c r="O70" s="280">
        <f>'PG&amp;E Program Totals'!O70*$C$2</f>
        <v>0</v>
      </c>
      <c r="P70" s="57"/>
      <c r="Q70" s="55"/>
      <c r="R70" s="55"/>
      <c r="S70" s="55"/>
      <c r="T70" s="55"/>
      <c r="U70" s="55"/>
      <c r="V70" s="55"/>
      <c r="W70" s="55"/>
      <c r="X70" s="55"/>
      <c r="Y70" s="55"/>
      <c r="Z70" s="55"/>
      <c r="AA70" s="55"/>
      <c r="AB70" s="55"/>
      <c r="AC70" s="56"/>
      <c r="AD70" s="56"/>
      <c r="AE70" s="56"/>
      <c r="AF70" s="56"/>
      <c r="AG70" s="159"/>
      <c r="AH70" s="159"/>
      <c r="AI70" s="159"/>
      <c r="AJ70" s="159"/>
      <c r="AK70" s="152"/>
      <c r="AL70" s="152"/>
      <c r="AM70" s="152"/>
      <c r="AN70" s="152"/>
      <c r="AO70" s="152"/>
    </row>
    <row r="71" spans="1:41" ht="27.75" thickTop="1" thickBot="1" x14ac:dyDescent="0.3">
      <c r="A71" s="354"/>
      <c r="B71" s="344"/>
      <c r="C71" s="211" t="s">
        <v>35</v>
      </c>
      <c r="D71" s="45">
        <f t="shared" ref="D71:O71" si="5">SUM(D63:D70)</f>
        <v>0</v>
      </c>
      <c r="E71" s="45">
        <f t="shared" si="5"/>
        <v>0</v>
      </c>
      <c r="F71" s="45">
        <f t="shared" si="5"/>
        <v>0</v>
      </c>
      <c r="G71" s="45">
        <f t="shared" si="5"/>
        <v>0</v>
      </c>
      <c r="H71" s="45">
        <f t="shared" si="5"/>
        <v>30.063227897723028</v>
      </c>
      <c r="I71" s="45">
        <f t="shared" si="5"/>
        <v>32.065004496009387</v>
      </c>
      <c r="J71" s="45">
        <f t="shared" si="5"/>
        <v>31.631039190425987</v>
      </c>
      <c r="K71" s="45">
        <f t="shared" si="5"/>
        <v>32.569134246644033</v>
      </c>
      <c r="L71" s="45">
        <f t="shared" si="5"/>
        <v>28.916884469369947</v>
      </c>
      <c r="M71" s="45">
        <f t="shared" si="5"/>
        <v>32.511899693643542</v>
      </c>
      <c r="N71" s="45">
        <f t="shared" si="5"/>
        <v>0</v>
      </c>
      <c r="O71" s="280">
        <f t="shared" si="5"/>
        <v>0</v>
      </c>
      <c r="P71" s="57"/>
      <c r="Q71" s="55"/>
      <c r="R71" s="55"/>
      <c r="S71" s="55"/>
      <c r="T71" s="55"/>
      <c r="U71" s="55"/>
      <c r="V71" s="55"/>
      <c r="W71" s="55"/>
      <c r="X71" s="55"/>
      <c r="Y71" s="55"/>
      <c r="Z71" s="55"/>
      <c r="AA71" s="55"/>
      <c r="AB71" s="55"/>
      <c r="AC71" s="56"/>
      <c r="AD71" s="56"/>
      <c r="AE71" s="56"/>
      <c r="AF71" s="56"/>
      <c r="AG71" s="159"/>
      <c r="AH71" s="159"/>
      <c r="AI71" s="159"/>
      <c r="AJ71" s="159"/>
      <c r="AK71" s="152"/>
      <c r="AL71" s="152"/>
      <c r="AM71" s="152"/>
      <c r="AN71" s="152"/>
      <c r="AO71" s="152"/>
    </row>
    <row r="72" spans="1:41" ht="27" customHeight="1" thickTop="1" x14ac:dyDescent="0.25">
      <c r="A72" s="347" t="s">
        <v>65</v>
      </c>
      <c r="B72" s="347" t="s">
        <v>58</v>
      </c>
      <c r="C72" s="237" t="s">
        <v>1</v>
      </c>
      <c r="D72" s="271">
        <f>'PG&amp;E Program Totals'!D72*$C$2</f>
        <v>0</v>
      </c>
      <c r="E72" s="271">
        <f>'PG&amp;E Program Totals'!E72*$C$2</f>
        <v>0</v>
      </c>
      <c r="F72" s="271">
        <f>'PG&amp;E Program Totals'!F72*$C$2</f>
        <v>0</v>
      </c>
      <c r="G72" s="271">
        <f>'PG&amp;E Program Totals'!G72*$C$2</f>
        <v>0</v>
      </c>
      <c r="H72" s="271">
        <f>'PG&amp;E Program Totals'!H72*$C$2</f>
        <v>1.3464674411164403</v>
      </c>
      <c r="I72" s="271">
        <f>'PG&amp;E Program Totals'!I72*$C$2</f>
        <v>1.3616873243740553</v>
      </c>
      <c r="J72" s="271">
        <f>'PG&amp;E Program Totals'!J72*$C$2</f>
        <v>1.3840755722257743</v>
      </c>
      <c r="K72" s="271">
        <f>'PG&amp;E Program Totals'!K72*$C$2</f>
        <v>1.37724185652799</v>
      </c>
      <c r="L72" s="271">
        <f>'PG&amp;E Program Totals'!L72*$C$2</f>
        <v>1.2870150347724743</v>
      </c>
      <c r="M72" s="271">
        <f>'PG&amp;E Program Totals'!M72*$C$2</f>
        <v>1.3838428064298822</v>
      </c>
      <c r="N72" s="271">
        <f>'PG&amp;E Program Totals'!N72*$C$2</f>
        <v>0</v>
      </c>
      <c r="O72" s="278">
        <f>'PG&amp;E Program Totals'!O72*$C$2</f>
        <v>0</v>
      </c>
      <c r="P72" s="58"/>
      <c r="Q72" s="59"/>
      <c r="R72" s="59"/>
      <c r="S72" s="59"/>
      <c r="T72" s="59"/>
      <c r="U72" s="59"/>
      <c r="V72" s="59"/>
      <c r="W72" s="59"/>
      <c r="X72" s="59"/>
      <c r="Y72" s="59"/>
      <c r="Z72" s="59"/>
      <c r="AA72" s="59"/>
      <c r="AB72" s="59"/>
      <c r="AC72" s="59"/>
      <c r="AD72" s="59"/>
      <c r="AE72" s="59"/>
      <c r="AF72" s="59"/>
      <c r="AG72" s="56"/>
      <c r="AH72" s="56"/>
      <c r="AI72" s="56"/>
      <c r="AJ72" s="56"/>
      <c r="AK72" s="152"/>
      <c r="AL72" s="152"/>
      <c r="AM72" s="152"/>
      <c r="AN72" s="152"/>
      <c r="AO72" s="152"/>
    </row>
    <row r="73" spans="1:41" ht="27" thickTop="1" x14ac:dyDescent="0.25">
      <c r="A73" s="348"/>
      <c r="B73" s="350"/>
      <c r="C73" s="237" t="s">
        <v>2</v>
      </c>
      <c r="D73" s="271">
        <f>'PG&amp;E Program Totals'!D73*$C$2</f>
        <v>0</v>
      </c>
      <c r="E73" s="271">
        <f>'PG&amp;E Program Totals'!E73*$C$2</f>
        <v>0</v>
      </c>
      <c r="F73" s="271">
        <f>'PG&amp;E Program Totals'!F73*$C$2</f>
        <v>0</v>
      </c>
      <c r="G73" s="271">
        <f>'PG&amp;E Program Totals'!G73*$C$2</f>
        <v>0</v>
      </c>
      <c r="H73" s="271">
        <f>'PG&amp;E Program Totals'!H73*$C$2</f>
        <v>13.719075728588813</v>
      </c>
      <c r="I73" s="271">
        <f>'PG&amp;E Program Totals'!I73*$C$2</f>
        <v>17.579748646302917</v>
      </c>
      <c r="J73" s="271">
        <f>'PG&amp;E Program Totals'!J73*$C$2</f>
        <v>19.129675333806638</v>
      </c>
      <c r="K73" s="271">
        <f>'PG&amp;E Program Totals'!K73*$C$2</f>
        <v>14.808355140368262</v>
      </c>
      <c r="L73" s="271">
        <f>'PG&amp;E Program Totals'!L73*$C$2</f>
        <v>10.990425049145315</v>
      </c>
      <c r="M73" s="271">
        <f>'PG&amp;E Program Totals'!M73*$C$2</f>
        <v>13.177107926818532</v>
      </c>
      <c r="N73" s="271">
        <f>'PG&amp;E Program Totals'!N73*$C$2</f>
        <v>0</v>
      </c>
      <c r="O73" s="278">
        <f>'PG&amp;E Program Totals'!O73*$C$2</f>
        <v>0</v>
      </c>
      <c r="P73" s="58"/>
      <c r="Q73" s="59"/>
      <c r="R73" s="59"/>
      <c r="S73" s="59"/>
      <c r="T73" s="59"/>
      <c r="U73" s="59"/>
      <c r="V73" s="59"/>
      <c r="W73" s="59"/>
      <c r="X73" s="59"/>
      <c r="Y73" s="59"/>
      <c r="Z73" s="59"/>
      <c r="AA73" s="59"/>
      <c r="AB73" s="59"/>
      <c r="AC73" s="59"/>
      <c r="AD73" s="59"/>
      <c r="AE73" s="59"/>
      <c r="AF73" s="59"/>
      <c r="AG73" s="152"/>
      <c r="AH73" s="152"/>
      <c r="AI73" s="152"/>
      <c r="AJ73" s="152"/>
      <c r="AK73" s="152"/>
      <c r="AL73" s="152"/>
      <c r="AM73" s="152"/>
      <c r="AN73" s="152"/>
      <c r="AO73" s="152"/>
    </row>
    <row r="74" spans="1:41" ht="15.75" thickTop="1" x14ac:dyDescent="0.25">
      <c r="A74" s="348"/>
      <c r="B74" s="350"/>
      <c r="C74" s="237" t="s">
        <v>3</v>
      </c>
      <c r="D74" s="271">
        <f>'PG&amp;E Program Totals'!D74*$C$2</f>
        <v>0</v>
      </c>
      <c r="E74" s="271">
        <f>'PG&amp;E Program Totals'!E74*$C$2</f>
        <v>0</v>
      </c>
      <c r="F74" s="271">
        <f>'PG&amp;E Program Totals'!F74*$C$2</f>
        <v>0</v>
      </c>
      <c r="G74" s="271">
        <f>'PG&amp;E Program Totals'!G74*$C$2</f>
        <v>0</v>
      </c>
      <c r="H74" s="271">
        <f>'PG&amp;E Program Totals'!H74*$C$2</f>
        <v>0</v>
      </c>
      <c r="I74" s="271">
        <f>'PG&amp;E Program Totals'!I74*$C$2</f>
        <v>0</v>
      </c>
      <c r="J74" s="271">
        <f>'PG&amp;E Program Totals'!J74*$C$2</f>
        <v>0</v>
      </c>
      <c r="K74" s="271">
        <f>'PG&amp;E Program Totals'!K74*$C$2</f>
        <v>0</v>
      </c>
      <c r="L74" s="271">
        <f>'PG&amp;E Program Totals'!L74*$C$2</f>
        <v>0</v>
      </c>
      <c r="M74" s="271">
        <f>'PG&amp;E Program Totals'!M74*$C$2</f>
        <v>0</v>
      </c>
      <c r="N74" s="271">
        <f>'PG&amp;E Program Totals'!N74*$C$2</f>
        <v>0</v>
      </c>
      <c r="O74" s="278">
        <f>'PG&amp;E Program Totals'!O74*$C$2</f>
        <v>0</v>
      </c>
      <c r="P74" s="58"/>
      <c r="Q74" s="59"/>
      <c r="R74" s="59"/>
      <c r="S74" s="59"/>
      <c r="T74" s="59"/>
      <c r="U74" s="59"/>
      <c r="V74" s="59"/>
      <c r="W74" s="59"/>
      <c r="X74" s="59"/>
      <c r="Y74" s="59"/>
      <c r="Z74" s="59"/>
      <c r="AA74" s="59"/>
      <c r="AB74" s="59"/>
      <c r="AC74" s="59"/>
      <c r="AD74" s="59"/>
      <c r="AE74" s="59"/>
      <c r="AF74" s="59"/>
      <c r="AG74" s="152"/>
      <c r="AH74" s="152"/>
      <c r="AI74" s="152"/>
      <c r="AJ74" s="152"/>
      <c r="AK74" s="152"/>
      <c r="AL74" s="152"/>
      <c r="AM74" s="152"/>
      <c r="AN74" s="152"/>
      <c r="AO74" s="152"/>
    </row>
    <row r="75" spans="1:41" ht="15.75" thickTop="1" x14ac:dyDescent="0.25">
      <c r="A75" s="348"/>
      <c r="B75" s="350"/>
      <c r="C75" s="237" t="s">
        <v>4</v>
      </c>
      <c r="D75" s="271">
        <f>'PG&amp;E Program Totals'!D75*$C$2</f>
        <v>0</v>
      </c>
      <c r="E75" s="271">
        <f>'PG&amp;E Program Totals'!E75*$C$2</f>
        <v>0</v>
      </c>
      <c r="F75" s="271">
        <f>'PG&amp;E Program Totals'!F75*$C$2</f>
        <v>0</v>
      </c>
      <c r="G75" s="271">
        <f>'PG&amp;E Program Totals'!G75*$C$2</f>
        <v>0</v>
      </c>
      <c r="H75" s="271">
        <f>'PG&amp;E Program Totals'!H75*$C$2</f>
        <v>1.6826506964662999</v>
      </c>
      <c r="I75" s="271">
        <f>'PG&amp;E Program Totals'!I75*$C$2</f>
        <v>1.8456215237442188</v>
      </c>
      <c r="J75" s="271">
        <f>'PG&amp;E Program Totals'!J75*$C$2</f>
        <v>1.8249205767352932</v>
      </c>
      <c r="K75" s="271">
        <f>'PG&amp;E Program Totals'!K75*$C$2</f>
        <v>1.6809358163692711</v>
      </c>
      <c r="L75" s="271">
        <f>'PG&amp;E Program Totals'!L75*$C$2</f>
        <v>1.6246849559068124</v>
      </c>
      <c r="M75" s="271">
        <f>'PG&amp;E Program Totals'!M75*$C$2</f>
        <v>1.683646855455271</v>
      </c>
      <c r="N75" s="271">
        <f>'PG&amp;E Program Totals'!N75*$C$2</f>
        <v>0</v>
      </c>
      <c r="O75" s="278">
        <f>'PG&amp;E Program Totals'!O75*$C$2</f>
        <v>0</v>
      </c>
      <c r="P75" s="58"/>
      <c r="Q75" s="59"/>
      <c r="R75" s="59"/>
      <c r="S75" s="59"/>
      <c r="T75" s="59"/>
      <c r="U75" s="59"/>
      <c r="V75" s="59"/>
      <c r="W75" s="59"/>
      <c r="X75" s="59"/>
      <c r="Y75" s="59"/>
      <c r="Z75" s="59"/>
      <c r="AA75" s="59"/>
      <c r="AB75" s="59"/>
      <c r="AC75" s="59"/>
      <c r="AD75" s="59"/>
      <c r="AE75" s="59"/>
      <c r="AF75" s="59"/>
      <c r="AG75" s="152"/>
      <c r="AH75" s="152"/>
      <c r="AI75" s="152"/>
      <c r="AJ75" s="152"/>
      <c r="AK75" s="152"/>
      <c r="AL75" s="152"/>
      <c r="AM75" s="152"/>
      <c r="AN75" s="152"/>
      <c r="AO75" s="152"/>
    </row>
    <row r="76" spans="1:41" ht="15.75" thickTop="1" x14ac:dyDescent="0.25">
      <c r="A76" s="348"/>
      <c r="B76" s="350"/>
      <c r="C76" s="237" t="s">
        <v>5</v>
      </c>
      <c r="D76" s="271">
        <f>'PG&amp;E Program Totals'!D76*$C$2</f>
        <v>0</v>
      </c>
      <c r="E76" s="271">
        <f>'PG&amp;E Program Totals'!E76*$C$2</f>
        <v>0</v>
      </c>
      <c r="F76" s="271">
        <f>'PG&amp;E Program Totals'!F76*$C$2</f>
        <v>0</v>
      </c>
      <c r="G76" s="271">
        <f>'PG&amp;E Program Totals'!G76*$C$2</f>
        <v>0</v>
      </c>
      <c r="H76" s="271">
        <f>'PG&amp;E Program Totals'!H76*$C$2</f>
        <v>0.12344744340523135</v>
      </c>
      <c r="I76" s="271">
        <f>'PG&amp;E Program Totals'!I76*$C$2</f>
        <v>0.15229336448168354</v>
      </c>
      <c r="J76" s="271">
        <f>'PG&amp;E Program Totals'!J76*$C$2</f>
        <v>0.16131863906650379</v>
      </c>
      <c r="K76" s="271">
        <f>'PG&amp;E Program Totals'!K76*$C$2</f>
        <v>0.16567018920164089</v>
      </c>
      <c r="L76" s="271">
        <f>'PG&amp;E Program Totals'!L76*$C$2</f>
        <v>0.15008537341486156</v>
      </c>
      <c r="M76" s="271">
        <f>'PG&amp;E Program Totals'!M76*$C$2</f>
        <v>0.14205660397242195</v>
      </c>
      <c r="N76" s="271">
        <f>'PG&amp;E Program Totals'!N76*$C$2</f>
        <v>0</v>
      </c>
      <c r="O76" s="278">
        <f>'PG&amp;E Program Totals'!O76*$C$2</f>
        <v>0</v>
      </c>
      <c r="P76" s="58"/>
      <c r="Q76" s="59"/>
      <c r="R76" s="59"/>
      <c r="S76" s="59"/>
      <c r="T76" s="59"/>
      <c r="U76" s="59"/>
      <c r="V76" s="59"/>
      <c r="W76" s="59"/>
      <c r="X76" s="59"/>
      <c r="Y76" s="59"/>
      <c r="Z76" s="59"/>
      <c r="AA76" s="59"/>
      <c r="AB76" s="59"/>
      <c r="AC76" s="59"/>
      <c r="AD76" s="59"/>
      <c r="AE76" s="59"/>
      <c r="AF76" s="59"/>
      <c r="AG76" s="152"/>
      <c r="AH76" s="152"/>
      <c r="AI76" s="152"/>
      <c r="AJ76" s="152"/>
      <c r="AK76" s="152"/>
      <c r="AL76" s="152"/>
      <c r="AM76" s="152"/>
      <c r="AN76" s="152"/>
      <c r="AO76" s="152"/>
    </row>
    <row r="77" spans="1:41" ht="15.75" thickTop="1" x14ac:dyDescent="0.25">
      <c r="A77" s="348"/>
      <c r="B77" s="350"/>
      <c r="C77" s="237" t="s">
        <v>6</v>
      </c>
      <c r="D77" s="271">
        <f>'PG&amp;E Program Totals'!D77*$C$2</f>
        <v>0</v>
      </c>
      <c r="E77" s="271">
        <f>'PG&amp;E Program Totals'!E77*$C$2</f>
        <v>0</v>
      </c>
      <c r="F77" s="271">
        <f>'PG&amp;E Program Totals'!F77*$C$2</f>
        <v>0</v>
      </c>
      <c r="G77" s="271">
        <f>'PG&amp;E Program Totals'!G77*$C$2</f>
        <v>0</v>
      </c>
      <c r="H77" s="271">
        <f>'PG&amp;E Program Totals'!H77*$C$2</f>
        <v>0</v>
      </c>
      <c r="I77" s="271">
        <f>'PG&amp;E Program Totals'!I77*$C$2</f>
        <v>0</v>
      </c>
      <c r="J77" s="271">
        <f>'PG&amp;E Program Totals'!J77*$C$2</f>
        <v>0</v>
      </c>
      <c r="K77" s="271">
        <f>'PG&amp;E Program Totals'!K77*$C$2</f>
        <v>0</v>
      </c>
      <c r="L77" s="271">
        <f>'PG&amp;E Program Totals'!L77*$C$2</f>
        <v>0</v>
      </c>
      <c r="M77" s="271">
        <f>'PG&amp;E Program Totals'!M77*$C$2</f>
        <v>0</v>
      </c>
      <c r="N77" s="271">
        <f>'PG&amp;E Program Totals'!N77*$C$2</f>
        <v>0</v>
      </c>
      <c r="O77" s="278">
        <f>'PG&amp;E Program Totals'!O77*$C$2</f>
        <v>0</v>
      </c>
      <c r="P77" s="58"/>
      <c r="Q77" s="59"/>
      <c r="R77" s="59"/>
      <c r="S77" s="59"/>
      <c r="T77" s="59"/>
      <c r="U77" s="59"/>
      <c r="V77" s="59"/>
      <c r="W77" s="59"/>
      <c r="X77" s="59"/>
      <c r="Y77" s="59"/>
      <c r="Z77" s="59"/>
      <c r="AA77" s="59"/>
      <c r="AB77" s="59"/>
      <c r="AC77" s="59"/>
      <c r="AD77" s="59"/>
      <c r="AE77" s="59"/>
      <c r="AF77" s="59"/>
      <c r="AG77" s="152"/>
      <c r="AH77" s="152"/>
      <c r="AI77" s="152"/>
      <c r="AJ77" s="152"/>
      <c r="AK77" s="152"/>
      <c r="AL77" s="152"/>
      <c r="AM77" s="152"/>
      <c r="AN77" s="152"/>
      <c r="AO77" s="152"/>
    </row>
    <row r="78" spans="1:41" ht="15.75" thickTop="1" x14ac:dyDescent="0.25">
      <c r="A78" s="348"/>
      <c r="B78" s="350"/>
      <c r="C78" s="237" t="s">
        <v>7</v>
      </c>
      <c r="D78" s="271">
        <f>'PG&amp;E Program Totals'!D78*$C$2</f>
        <v>0</v>
      </c>
      <c r="E78" s="271">
        <f>'PG&amp;E Program Totals'!E78*$C$2</f>
        <v>0</v>
      </c>
      <c r="F78" s="271">
        <f>'PG&amp;E Program Totals'!F78*$C$2</f>
        <v>0</v>
      </c>
      <c r="G78" s="271">
        <f>'PG&amp;E Program Totals'!G78*$C$2</f>
        <v>0</v>
      </c>
      <c r="H78" s="271">
        <f>'PG&amp;E Program Totals'!H78*$C$2</f>
        <v>0</v>
      </c>
      <c r="I78" s="271">
        <f>'PG&amp;E Program Totals'!I78*$C$2</f>
        <v>0</v>
      </c>
      <c r="J78" s="271">
        <f>'PG&amp;E Program Totals'!J78*$C$2</f>
        <v>0</v>
      </c>
      <c r="K78" s="271">
        <f>'PG&amp;E Program Totals'!K78*$C$2</f>
        <v>0</v>
      </c>
      <c r="L78" s="271">
        <f>'PG&amp;E Program Totals'!L78*$C$2</f>
        <v>0</v>
      </c>
      <c r="M78" s="271">
        <f>'PG&amp;E Program Totals'!M78*$C$2</f>
        <v>0</v>
      </c>
      <c r="N78" s="271">
        <f>'PG&amp;E Program Totals'!N78*$C$2</f>
        <v>0</v>
      </c>
      <c r="O78" s="278">
        <f>'PG&amp;E Program Totals'!O78*$C$2</f>
        <v>0</v>
      </c>
      <c r="P78" s="58"/>
      <c r="Q78" s="59"/>
      <c r="R78" s="59"/>
      <c r="S78" s="59"/>
      <c r="T78" s="59"/>
      <c r="U78" s="59"/>
      <c r="V78" s="59"/>
      <c r="W78" s="59"/>
      <c r="X78" s="59"/>
      <c r="Y78" s="59"/>
      <c r="Z78" s="59"/>
      <c r="AA78" s="59"/>
      <c r="AB78" s="59"/>
      <c r="AC78" s="59"/>
      <c r="AD78" s="59"/>
      <c r="AE78" s="59"/>
      <c r="AF78" s="59"/>
      <c r="AG78" s="152"/>
      <c r="AH78" s="152"/>
      <c r="AI78" s="152"/>
      <c r="AJ78" s="152"/>
      <c r="AK78" s="152"/>
      <c r="AL78" s="152"/>
      <c r="AM78" s="152"/>
      <c r="AN78" s="152"/>
      <c r="AO78" s="152"/>
    </row>
    <row r="79" spans="1:41" ht="15.75" thickTop="1" x14ac:dyDescent="0.25">
      <c r="A79" s="348"/>
      <c r="B79" s="350"/>
      <c r="C79" s="240" t="s">
        <v>34</v>
      </c>
      <c r="D79" s="271">
        <f>'PG&amp;E Program Totals'!D79*$C$2</f>
        <v>0</v>
      </c>
      <c r="E79" s="271">
        <f>'PG&amp;E Program Totals'!E79*$C$2</f>
        <v>0</v>
      </c>
      <c r="F79" s="271">
        <f>'PG&amp;E Program Totals'!F79*$C$2</f>
        <v>0</v>
      </c>
      <c r="G79" s="271">
        <f>'PG&amp;E Program Totals'!G79*$C$2</f>
        <v>0</v>
      </c>
      <c r="H79" s="271">
        <f>'PG&amp;E Program Totals'!H79*$C$2</f>
        <v>4.1232931491847733</v>
      </c>
      <c r="I79" s="271">
        <f>'PG&amp;E Program Totals'!I79*$C$2</f>
        <v>4.2827097909093377</v>
      </c>
      <c r="J79" s="271">
        <f>'PG&amp;E Program Totals'!J79*$C$2</f>
        <v>4.5507081801191571</v>
      </c>
      <c r="K79" s="271">
        <f>'PG&amp;E Program Totals'!K79*$C$2</f>
        <v>4.3722101829418367</v>
      </c>
      <c r="L79" s="271">
        <f>'PG&amp;E Program Totals'!L79*$C$2</f>
        <v>4.2491576419868018</v>
      </c>
      <c r="M79" s="271">
        <f>'PG&amp;E Program Totals'!M79*$C$2</f>
        <v>4.2365895352094194</v>
      </c>
      <c r="N79" s="271">
        <f>'PG&amp;E Program Totals'!N79*$C$2</f>
        <v>0</v>
      </c>
      <c r="O79" s="278">
        <f>'PG&amp;E Program Totals'!O79*$C$2</f>
        <v>0</v>
      </c>
      <c r="P79" s="58"/>
      <c r="Q79" s="59"/>
      <c r="R79" s="59"/>
      <c r="S79" s="59"/>
      <c r="T79" s="59"/>
      <c r="U79" s="59"/>
      <c r="V79" s="59"/>
      <c r="W79" s="59"/>
      <c r="X79" s="59"/>
      <c r="Y79" s="59"/>
      <c r="Z79" s="59"/>
      <c r="AA79" s="59"/>
      <c r="AB79" s="59"/>
      <c r="AC79" s="59"/>
      <c r="AD79" s="59"/>
      <c r="AE79" s="59"/>
      <c r="AF79" s="59"/>
      <c r="AG79" s="152"/>
      <c r="AH79" s="152"/>
      <c r="AI79" s="152"/>
      <c r="AJ79" s="152"/>
      <c r="AK79" s="152"/>
      <c r="AL79" s="152"/>
      <c r="AM79" s="152"/>
      <c r="AN79" s="152"/>
      <c r="AO79" s="152"/>
    </row>
    <row r="80" spans="1:41" ht="27.75" thickTop="1" thickBot="1" x14ac:dyDescent="0.3">
      <c r="A80" s="349"/>
      <c r="B80" s="351"/>
      <c r="C80" s="241" t="s">
        <v>35</v>
      </c>
      <c r="D80" s="272">
        <f t="shared" ref="D80:O80" si="6">SUM(D72:D79)</f>
        <v>0</v>
      </c>
      <c r="E80" s="272">
        <f t="shared" si="6"/>
        <v>0</v>
      </c>
      <c r="F80" s="272">
        <f t="shared" si="6"/>
        <v>0</v>
      </c>
      <c r="G80" s="272">
        <f t="shared" si="6"/>
        <v>0</v>
      </c>
      <c r="H80" s="272">
        <f t="shared" si="6"/>
        <v>20.994934458761556</v>
      </c>
      <c r="I80" s="272">
        <f t="shared" si="6"/>
        <v>25.22206064981221</v>
      </c>
      <c r="J80" s="272">
        <f t="shared" si="6"/>
        <v>27.050698301953368</v>
      </c>
      <c r="K80" s="272">
        <f t="shared" si="6"/>
        <v>22.404413185408998</v>
      </c>
      <c r="L80" s="272">
        <f t="shared" si="6"/>
        <v>18.301368055226266</v>
      </c>
      <c r="M80" s="272">
        <f t="shared" si="6"/>
        <v>20.623243727885527</v>
      </c>
      <c r="N80" s="272">
        <f t="shared" si="6"/>
        <v>0</v>
      </c>
      <c r="O80" s="282">
        <f t="shared" si="6"/>
        <v>0</v>
      </c>
      <c r="P80" s="58"/>
      <c r="Q80" s="59"/>
      <c r="R80" s="59"/>
      <c r="S80" s="59"/>
      <c r="T80" s="59"/>
      <c r="U80" s="59"/>
      <c r="V80" s="59"/>
      <c r="W80" s="59"/>
      <c r="X80" s="59"/>
      <c r="Y80" s="59"/>
      <c r="Z80" s="59"/>
      <c r="AA80" s="59"/>
      <c r="AB80" s="59"/>
      <c r="AC80" s="59"/>
      <c r="AD80" s="59"/>
      <c r="AE80" s="59"/>
      <c r="AF80" s="59"/>
      <c r="AG80" s="152"/>
      <c r="AH80" s="152"/>
      <c r="AI80" s="152"/>
      <c r="AJ80" s="152"/>
      <c r="AK80" s="152"/>
      <c r="AL80" s="152"/>
      <c r="AM80" s="152"/>
      <c r="AN80" s="152"/>
      <c r="AO80" s="152"/>
    </row>
    <row r="81" spans="1:41" ht="27" customHeight="1" thickTop="1" x14ac:dyDescent="0.25">
      <c r="A81" s="342" t="s">
        <v>66</v>
      </c>
      <c r="B81" s="342" t="s">
        <v>58</v>
      </c>
      <c r="C81" s="211" t="s">
        <v>1</v>
      </c>
      <c r="D81" s="45">
        <f>'PG&amp;E Program Totals'!D81*$C$2</f>
        <v>14.434330550087063</v>
      </c>
      <c r="E81" s="45">
        <f>'PG&amp;E Program Totals'!E81*$C$2</f>
        <v>13.525372742305686</v>
      </c>
      <c r="F81" s="45">
        <f>'PG&amp;E Program Totals'!F81*$C$2</f>
        <v>12.299009799627601</v>
      </c>
      <c r="G81" s="45">
        <f>'PG&amp;E Program Totals'!G81*$C$2</f>
        <v>13.107823920825073</v>
      </c>
      <c r="H81" s="45">
        <f>'PG&amp;E Program Totals'!H81*$C$2</f>
        <v>13.015814810793854</v>
      </c>
      <c r="I81" s="45">
        <f>'PG&amp;E Program Totals'!I81*$C$2</f>
        <v>11.316717721246125</v>
      </c>
      <c r="J81" s="45">
        <f>'PG&amp;E Program Totals'!J81*$C$2</f>
        <v>11.334463853863115</v>
      </c>
      <c r="K81" s="45">
        <f>'PG&amp;E Program Totals'!K81*$C$2</f>
        <v>11.372786996494385</v>
      </c>
      <c r="L81" s="45">
        <f>'PG&amp;E Program Totals'!L81*$C$2</f>
        <v>11.39500882460116</v>
      </c>
      <c r="M81" s="45">
        <f>'PG&amp;E Program Totals'!M81*$C$2</f>
        <v>12.1833130712167</v>
      </c>
      <c r="N81" s="45">
        <f>'PG&amp;E Program Totals'!N81*$C$2</f>
        <v>17.828877037358343</v>
      </c>
      <c r="O81" s="280">
        <f>'PG&amp;E Program Totals'!O81*$C$2</f>
        <v>17.580822804075829</v>
      </c>
      <c r="P81" s="58"/>
      <c r="Q81" s="59"/>
      <c r="R81" s="59"/>
      <c r="S81" s="59"/>
      <c r="T81" s="59"/>
      <c r="U81" s="59"/>
      <c r="V81" s="59"/>
      <c r="W81" s="59"/>
      <c r="X81" s="59"/>
      <c r="Y81" s="59"/>
      <c r="Z81" s="59"/>
      <c r="AA81" s="59"/>
      <c r="AB81" s="59"/>
      <c r="AC81" s="59"/>
      <c r="AD81" s="59"/>
      <c r="AE81" s="59"/>
      <c r="AF81" s="59"/>
      <c r="AG81" s="152"/>
      <c r="AH81" s="152"/>
      <c r="AI81" s="152"/>
      <c r="AJ81" s="152"/>
      <c r="AK81" s="152"/>
      <c r="AL81" s="152"/>
      <c r="AM81" s="152"/>
      <c r="AN81" s="152"/>
      <c r="AO81" s="152"/>
    </row>
    <row r="82" spans="1:41" ht="27" thickTop="1" x14ac:dyDescent="0.25">
      <c r="A82" s="343"/>
      <c r="B82" s="345"/>
      <c r="C82" s="211" t="s">
        <v>2</v>
      </c>
      <c r="D82" s="45">
        <f>'PG&amp;E Program Totals'!D82*$C$2</f>
        <v>4.4938511485376536</v>
      </c>
      <c r="E82" s="45">
        <f>'PG&amp;E Program Totals'!E82*$C$2</f>
        <v>4.3466265021728487</v>
      </c>
      <c r="F82" s="45">
        <f>'PG&amp;E Program Totals'!F82*$C$2</f>
        <v>4.623807442779003</v>
      </c>
      <c r="G82" s="45">
        <f>'PG&amp;E Program Totals'!G82*$C$2</f>
        <v>4.4852645267405045</v>
      </c>
      <c r="H82" s="45">
        <f>'PG&amp;E Program Totals'!H82*$C$2</f>
        <v>3.8787496038334939</v>
      </c>
      <c r="I82" s="45">
        <f>'PG&amp;E Program Totals'!I82*$C$2</f>
        <v>4.2030797585767719</v>
      </c>
      <c r="J82" s="45">
        <f>'PG&amp;E Program Totals'!J82*$C$2</f>
        <v>2.9170916005837917</v>
      </c>
      <c r="K82" s="45">
        <f>'PG&amp;E Program Totals'!K82*$C$2</f>
        <v>4.6696866783209003</v>
      </c>
      <c r="L82" s="45">
        <f>'PG&amp;E Program Totals'!L82*$C$2</f>
        <v>3.6837401945720161</v>
      </c>
      <c r="M82" s="45">
        <f>'PG&amp;E Program Totals'!M82*$C$2</f>
        <v>4.3441659885773403</v>
      </c>
      <c r="N82" s="45">
        <f>'PG&amp;E Program Totals'!N82*$C$2</f>
        <v>5.8335968850584221</v>
      </c>
      <c r="O82" s="280">
        <f>'PG&amp;E Program Totals'!O82*$C$2</f>
        <v>9.287114017179217</v>
      </c>
      <c r="P82" s="58"/>
      <c r="Q82" s="59"/>
      <c r="R82" s="59"/>
      <c r="S82" s="59"/>
      <c r="T82" s="59"/>
      <c r="U82" s="59"/>
      <c r="V82" s="59"/>
      <c r="W82" s="59"/>
      <c r="X82" s="59"/>
      <c r="Y82" s="59"/>
      <c r="Z82" s="59"/>
      <c r="AA82" s="59"/>
      <c r="AB82" s="59"/>
      <c r="AC82" s="59"/>
      <c r="AD82" s="59"/>
      <c r="AE82" s="59"/>
      <c r="AF82" s="59"/>
      <c r="AG82" s="152"/>
      <c r="AH82" s="152"/>
      <c r="AI82" s="152"/>
      <c r="AJ82" s="152"/>
      <c r="AK82" s="152"/>
      <c r="AL82" s="152"/>
      <c r="AM82" s="152"/>
      <c r="AN82" s="152"/>
      <c r="AO82" s="152"/>
    </row>
    <row r="83" spans="1:41" ht="15.75" thickTop="1" x14ac:dyDescent="0.25">
      <c r="A83" s="343"/>
      <c r="B83" s="345"/>
      <c r="C83" s="211" t="s">
        <v>3</v>
      </c>
      <c r="D83" s="45">
        <f>'PG&amp;E Program Totals'!D83*$C$2</f>
        <v>0.92427374963980158</v>
      </c>
      <c r="E83" s="45">
        <f>'PG&amp;E Program Totals'!E83*$C$2</f>
        <v>0.89881879100359496</v>
      </c>
      <c r="F83" s="45">
        <f>'PG&amp;E Program Totals'!F83*$C$2</f>
        <v>0.98021893623060818</v>
      </c>
      <c r="G83" s="45">
        <f>'PG&amp;E Program Totals'!G83*$C$2</f>
        <v>0.97211199709757634</v>
      </c>
      <c r="H83" s="45">
        <f>'PG&amp;E Program Totals'!H83*$C$2</f>
        <v>0.93185479455278386</v>
      </c>
      <c r="I83" s="45">
        <f>'PG&amp;E Program Totals'!I83*$C$2</f>
        <v>0.92415077990621974</v>
      </c>
      <c r="J83" s="45">
        <f>'PG&amp;E Program Totals'!J83*$C$2</f>
        <v>0.93503063617994686</v>
      </c>
      <c r="K83" s="45">
        <f>'PG&amp;E Program Totals'!K83*$C$2</f>
        <v>0.90407583103350719</v>
      </c>
      <c r="L83" s="45">
        <f>'PG&amp;E Program Totals'!L83*$C$2</f>
        <v>0.92180786520970548</v>
      </c>
      <c r="M83" s="45">
        <f>'PG&amp;E Program Totals'!M83*$C$2</f>
        <v>0.88950867303052217</v>
      </c>
      <c r="N83" s="45">
        <f>'PG&amp;E Program Totals'!N83*$C$2</f>
        <v>1.629600727830117</v>
      </c>
      <c r="O83" s="280">
        <f>'PG&amp;E Program Totals'!O83*$C$2</f>
        <v>1.8629153769409057</v>
      </c>
      <c r="P83" s="58"/>
      <c r="Q83" s="59"/>
      <c r="R83" s="59"/>
      <c r="S83" s="59"/>
      <c r="T83" s="59"/>
      <c r="U83" s="59"/>
      <c r="V83" s="59"/>
      <c r="W83" s="59"/>
      <c r="X83" s="59"/>
      <c r="Y83" s="59"/>
      <c r="Z83" s="59"/>
      <c r="AA83" s="59"/>
      <c r="AB83" s="59"/>
      <c r="AC83" s="59"/>
      <c r="AD83" s="59"/>
      <c r="AE83" s="59"/>
      <c r="AF83" s="59"/>
      <c r="AG83" s="152"/>
      <c r="AH83" s="152"/>
      <c r="AI83" s="152"/>
      <c r="AJ83" s="152"/>
      <c r="AK83" s="152"/>
      <c r="AL83" s="152"/>
      <c r="AM83" s="152"/>
      <c r="AN83" s="152"/>
      <c r="AO83" s="152"/>
    </row>
    <row r="84" spans="1:41" ht="15.75" thickTop="1" x14ac:dyDescent="0.25">
      <c r="A84" s="343"/>
      <c r="B84" s="345"/>
      <c r="C84" s="211" t="s">
        <v>4</v>
      </c>
      <c r="D84" s="45">
        <f>'PG&amp;E Program Totals'!D84*$C$2</f>
        <v>2.8608891733947099</v>
      </c>
      <c r="E84" s="45">
        <f>'PG&amp;E Program Totals'!E84*$C$2</f>
        <v>2.868523590976408</v>
      </c>
      <c r="F84" s="45">
        <f>'PG&amp;E Program Totals'!F84*$C$2</f>
        <v>3.0581409060965687</v>
      </c>
      <c r="G84" s="45">
        <f>'PG&amp;E Program Totals'!G84*$C$2</f>
        <v>3.2285630821849223</v>
      </c>
      <c r="H84" s="45">
        <f>'PG&amp;E Program Totals'!H84*$C$2</f>
        <v>3.261111458710499</v>
      </c>
      <c r="I84" s="45">
        <f>'PG&amp;E Program Totals'!I84*$C$2</f>
        <v>3.1056302730909153</v>
      </c>
      <c r="J84" s="45">
        <f>'PG&amp;E Program Totals'!J84*$C$2</f>
        <v>3.3698316967766986</v>
      </c>
      <c r="K84" s="45">
        <f>'PG&amp;E Program Totals'!K84*$C$2</f>
        <v>3.0186484880185933</v>
      </c>
      <c r="L84" s="45">
        <f>'PG&amp;E Program Totals'!L84*$C$2</f>
        <v>3.3649968267238601</v>
      </c>
      <c r="M84" s="45">
        <f>'PG&amp;E Program Totals'!M84*$C$2</f>
        <v>3.1760810768717227</v>
      </c>
      <c r="N84" s="45">
        <f>'PG&amp;E Program Totals'!N84*$C$2</f>
        <v>5.5747226579293532</v>
      </c>
      <c r="O84" s="280">
        <f>'PG&amp;E Program Totals'!O84*$C$2</f>
        <v>5.4054015029314861</v>
      </c>
      <c r="P84" s="58"/>
      <c r="Q84" s="59"/>
      <c r="R84" s="59"/>
      <c r="S84" s="59"/>
      <c r="T84" s="59"/>
      <c r="U84" s="59"/>
      <c r="V84" s="59"/>
      <c r="W84" s="59"/>
      <c r="X84" s="59"/>
      <c r="Y84" s="59"/>
      <c r="Z84" s="59"/>
      <c r="AA84" s="59"/>
      <c r="AB84" s="59"/>
      <c r="AC84" s="59"/>
      <c r="AD84" s="59"/>
      <c r="AE84" s="59"/>
      <c r="AF84" s="59"/>
      <c r="AG84" s="152"/>
      <c r="AH84" s="152"/>
      <c r="AI84" s="152"/>
      <c r="AJ84" s="152"/>
      <c r="AK84" s="152"/>
      <c r="AL84" s="152"/>
      <c r="AM84" s="152"/>
      <c r="AN84" s="152"/>
      <c r="AO84" s="152"/>
    </row>
    <row r="85" spans="1:41" ht="15.75" thickTop="1" x14ac:dyDescent="0.25">
      <c r="A85" s="343"/>
      <c r="B85" s="345"/>
      <c r="C85" s="211" t="s">
        <v>5</v>
      </c>
      <c r="D85" s="45">
        <f>'PG&amp;E Program Totals'!D85*$C$2</f>
        <v>1.7345781655429855</v>
      </c>
      <c r="E85" s="45">
        <f>'PG&amp;E Program Totals'!E85*$C$2</f>
        <v>1.7510453681737708</v>
      </c>
      <c r="F85" s="45">
        <f>'PG&amp;E Program Totals'!F85*$C$2</f>
        <v>1.7927476608998272</v>
      </c>
      <c r="G85" s="45">
        <f>'PG&amp;E Program Totals'!G85*$C$2</f>
        <v>1.9443003048032537</v>
      </c>
      <c r="H85" s="45">
        <f>'PG&amp;E Program Totals'!H85*$C$2</f>
        <v>1.6031751027345635</v>
      </c>
      <c r="I85" s="45">
        <f>'PG&amp;E Program Totals'!I85*$C$2</f>
        <v>2.3488628958202606</v>
      </c>
      <c r="J85" s="45">
        <f>'PG&amp;E Program Totals'!J85*$C$2</f>
        <v>2.450059489768134</v>
      </c>
      <c r="K85" s="45">
        <f>'PG&amp;E Program Totals'!K85*$C$2</f>
        <v>2.1838909979145908</v>
      </c>
      <c r="L85" s="45">
        <f>'PG&amp;E Program Totals'!L85*$C$2</f>
        <v>1.4609643542421877</v>
      </c>
      <c r="M85" s="45">
        <f>'PG&amp;E Program Totals'!M85*$C$2</f>
        <v>2.0945091211358724</v>
      </c>
      <c r="N85" s="45">
        <f>'PG&amp;E Program Totals'!N85*$C$2</f>
        <v>4.1765534303326985</v>
      </c>
      <c r="O85" s="280">
        <f>'PG&amp;E Program Totals'!O85*$C$2</f>
        <v>4.2607032190838598</v>
      </c>
      <c r="P85" s="58"/>
      <c r="Q85" s="59"/>
      <c r="R85" s="59"/>
      <c r="S85" s="59"/>
      <c r="T85" s="59"/>
      <c r="U85" s="59"/>
      <c r="V85" s="59"/>
      <c r="W85" s="59"/>
      <c r="X85" s="59"/>
      <c r="Y85" s="59"/>
      <c r="Z85" s="59"/>
      <c r="AA85" s="59"/>
      <c r="AB85" s="59"/>
      <c r="AC85" s="59"/>
      <c r="AD85" s="59"/>
      <c r="AE85" s="59"/>
      <c r="AF85" s="59"/>
      <c r="AG85" s="152"/>
      <c r="AH85" s="152"/>
      <c r="AI85" s="152"/>
      <c r="AJ85" s="152"/>
      <c r="AK85" s="152"/>
      <c r="AL85" s="152"/>
      <c r="AM85" s="152"/>
      <c r="AN85" s="152"/>
      <c r="AO85" s="152"/>
    </row>
    <row r="86" spans="1:41" ht="15.75" thickTop="1" x14ac:dyDescent="0.25">
      <c r="A86" s="343"/>
      <c r="B86" s="345"/>
      <c r="C86" s="211" t="s">
        <v>6</v>
      </c>
      <c r="D86" s="45">
        <f>'PG&amp;E Program Totals'!D86*$C$2</f>
        <v>2.260580921208156</v>
      </c>
      <c r="E86" s="45">
        <f>'PG&amp;E Program Totals'!E86*$C$2</f>
        <v>2.2554316335471607</v>
      </c>
      <c r="F86" s="45">
        <f>'PG&amp;E Program Totals'!F86*$C$2</f>
        <v>2.267391810819734</v>
      </c>
      <c r="G86" s="45">
        <f>'PG&amp;E Program Totals'!G86*$C$2</f>
        <v>2.279391150427843</v>
      </c>
      <c r="H86" s="45">
        <f>'PG&amp;E Program Totals'!H86*$C$2</f>
        <v>2.2419452441125705</v>
      </c>
      <c r="I86" s="45">
        <f>'PG&amp;E Program Totals'!I86*$C$2</f>
        <v>2.2131553328745395</v>
      </c>
      <c r="J86" s="45">
        <f>'PG&amp;E Program Totals'!J86*$C$2</f>
        <v>2.1203137434822183</v>
      </c>
      <c r="K86" s="45">
        <f>'PG&amp;E Program Totals'!K86*$C$2</f>
        <v>2.1980442659771584</v>
      </c>
      <c r="L86" s="45">
        <f>'PG&amp;E Program Totals'!L86*$C$2</f>
        <v>2.2304359931605928</v>
      </c>
      <c r="M86" s="45">
        <f>'PG&amp;E Program Totals'!M86*$C$2</f>
        <v>2.3199320001743007</v>
      </c>
      <c r="N86" s="45">
        <f>'PG&amp;E Program Totals'!N86*$C$2</f>
        <v>4.8618629723373452</v>
      </c>
      <c r="O86" s="280">
        <f>'PG&amp;E Program Totals'!O86*$C$2</f>
        <v>4.8214228257394076</v>
      </c>
      <c r="P86" s="58"/>
      <c r="Q86" s="59"/>
      <c r="R86" s="59"/>
      <c r="S86" s="59"/>
      <c r="T86" s="59"/>
      <c r="U86" s="59"/>
      <c r="V86" s="59"/>
      <c r="W86" s="59"/>
      <c r="X86" s="59"/>
      <c r="Y86" s="59"/>
      <c r="Z86" s="59"/>
      <c r="AA86" s="59"/>
      <c r="AB86" s="59"/>
      <c r="AC86" s="59"/>
      <c r="AD86" s="59"/>
      <c r="AE86" s="59"/>
      <c r="AF86" s="59"/>
      <c r="AG86" s="152"/>
      <c r="AH86" s="152"/>
      <c r="AI86" s="152"/>
      <c r="AJ86" s="152"/>
      <c r="AK86" s="152"/>
      <c r="AL86" s="152"/>
      <c r="AM86" s="152"/>
      <c r="AN86" s="152"/>
      <c r="AO86" s="152"/>
    </row>
    <row r="87" spans="1:41" ht="15.75" thickTop="1" x14ac:dyDescent="0.25">
      <c r="A87" s="343"/>
      <c r="B87" s="345"/>
      <c r="C87" s="211" t="s">
        <v>7</v>
      </c>
      <c r="D87" s="45">
        <f>'PG&amp;E Program Totals'!D87*$C$2</f>
        <v>1.3678531041966073</v>
      </c>
      <c r="E87" s="45">
        <f>'PG&amp;E Program Totals'!E87*$C$2</f>
        <v>0.83464794745689008</v>
      </c>
      <c r="F87" s="45">
        <f>'PG&amp;E Program Totals'!F87*$C$2</f>
        <v>1.0079309881023124</v>
      </c>
      <c r="G87" s="45">
        <f>'PG&amp;E Program Totals'!G87*$C$2</f>
        <v>0</v>
      </c>
      <c r="H87" s="45">
        <f>'PG&amp;E Program Totals'!H87*$C$2</f>
        <v>0.97374618541328362</v>
      </c>
      <c r="I87" s="45">
        <f>'PG&amp;E Program Totals'!I87*$C$2</f>
        <v>0.98687865922701856</v>
      </c>
      <c r="J87" s="45">
        <f>'PG&amp;E Program Totals'!J87*$C$2</f>
        <v>1.3717536728159536</v>
      </c>
      <c r="K87" s="45">
        <f>'PG&amp;E Program Totals'!K87*$C$2</f>
        <v>1.051607398216525</v>
      </c>
      <c r="L87" s="45">
        <f>'PG&amp;E Program Totals'!L87*$C$2</f>
        <v>1.1978661894946356</v>
      </c>
      <c r="M87" s="45">
        <f>'PG&amp;E Program Totals'!M87*$C$2</f>
        <v>0.86858143984416769</v>
      </c>
      <c r="N87" s="45">
        <f>'PG&amp;E Program Totals'!N87*$C$2</f>
        <v>3.0013745412757746</v>
      </c>
      <c r="O87" s="280">
        <f>'PG&amp;E Program Totals'!O87*$C$2</f>
        <v>3.1127085855080079</v>
      </c>
      <c r="P87" s="58"/>
      <c r="Q87" s="59"/>
      <c r="R87" s="59"/>
      <c r="S87" s="59"/>
      <c r="T87" s="59"/>
      <c r="U87" s="59"/>
      <c r="V87" s="59"/>
      <c r="W87" s="59"/>
      <c r="X87" s="59"/>
      <c r="Y87" s="59"/>
      <c r="Z87" s="59"/>
      <c r="AA87" s="59"/>
      <c r="AB87" s="59"/>
      <c r="AC87" s="59"/>
      <c r="AD87" s="59"/>
      <c r="AE87" s="59"/>
      <c r="AF87" s="59"/>
      <c r="AG87" s="152"/>
      <c r="AH87" s="152"/>
      <c r="AI87" s="152"/>
      <c r="AJ87" s="152"/>
      <c r="AK87" s="152"/>
      <c r="AL87" s="152"/>
      <c r="AM87" s="152"/>
      <c r="AN87" s="152"/>
      <c r="AO87" s="152"/>
    </row>
    <row r="88" spans="1:41" ht="15.75" thickTop="1" x14ac:dyDescent="0.25">
      <c r="A88" s="343"/>
      <c r="B88" s="345"/>
      <c r="C88" s="212" t="s">
        <v>34</v>
      </c>
      <c r="D88" s="45">
        <f>'PG&amp;E Program Totals'!D88*$C$2</f>
        <v>7.5544044545032163</v>
      </c>
      <c r="E88" s="45">
        <f>'PG&amp;E Program Totals'!E88*$C$2</f>
        <v>7.700803335050157</v>
      </c>
      <c r="F88" s="45">
        <f>'PG&amp;E Program Totals'!F88*$C$2</f>
        <v>8.2060522907292022</v>
      </c>
      <c r="G88" s="45">
        <f>'PG&amp;E Program Totals'!G88*$C$2</f>
        <v>7.6056534057089804</v>
      </c>
      <c r="H88" s="45">
        <f>'PG&amp;E Program Totals'!H88*$C$2</f>
        <v>8.2271663842022562</v>
      </c>
      <c r="I88" s="45">
        <f>'PG&amp;E Program Totals'!I88*$C$2</f>
        <v>8.1714014562473007</v>
      </c>
      <c r="J88" s="45">
        <f>'PG&amp;E Program Totals'!J88*$C$2</f>
        <v>8.6502975168825014</v>
      </c>
      <c r="K88" s="45">
        <f>'PG&amp;E Program Totals'!K88*$C$2</f>
        <v>7.97866010567527</v>
      </c>
      <c r="L88" s="45">
        <f>'PG&amp;E Program Totals'!L88*$C$2</f>
        <v>7.9217415672078229</v>
      </c>
      <c r="M88" s="45">
        <f>'PG&amp;E Program Totals'!M88*$C$2</f>
        <v>7.6899934115184587</v>
      </c>
      <c r="N88" s="45">
        <f>'PG&amp;E Program Totals'!N88*$C$2</f>
        <v>12.812170666008711</v>
      </c>
      <c r="O88" s="280">
        <f>'PG&amp;E Program Totals'!O88*$C$2</f>
        <v>13.302248132901262</v>
      </c>
      <c r="P88" s="58"/>
      <c r="Q88" s="59"/>
      <c r="R88" s="59"/>
      <c r="S88" s="59"/>
      <c r="T88" s="59"/>
      <c r="U88" s="59"/>
      <c r="V88" s="59"/>
      <c r="W88" s="59"/>
      <c r="X88" s="59"/>
      <c r="Y88" s="59"/>
      <c r="Z88" s="59"/>
      <c r="AA88" s="59"/>
      <c r="AB88" s="59"/>
      <c r="AC88" s="59"/>
      <c r="AD88" s="59"/>
      <c r="AE88" s="59"/>
      <c r="AF88" s="59"/>
      <c r="AG88" s="152"/>
      <c r="AH88" s="152"/>
      <c r="AI88" s="152"/>
      <c r="AJ88" s="152"/>
      <c r="AK88" s="152"/>
      <c r="AL88" s="152"/>
      <c r="AM88" s="152"/>
      <c r="AN88" s="152"/>
      <c r="AO88" s="152"/>
    </row>
    <row r="89" spans="1:41" ht="27.75" thickTop="1" thickBot="1" x14ac:dyDescent="0.3">
      <c r="A89" s="344"/>
      <c r="B89" s="346"/>
      <c r="C89" s="211" t="s">
        <v>35</v>
      </c>
      <c r="D89" s="135">
        <f>SUM(D81:D88)</f>
        <v>35.630761267110195</v>
      </c>
      <c r="E89" s="135">
        <f t="shared" ref="E89:J89" si="7">SUM(E81:E88)</f>
        <v>34.181269910686517</v>
      </c>
      <c r="F89" s="135">
        <f t="shared" si="7"/>
        <v>34.235299835284856</v>
      </c>
      <c r="G89" s="135">
        <f t="shared" si="7"/>
        <v>33.62310838778815</v>
      </c>
      <c r="H89" s="135">
        <f t="shared" si="7"/>
        <v>34.133563584353304</v>
      </c>
      <c r="I89" s="135">
        <f t="shared" si="7"/>
        <v>33.269876876989152</v>
      </c>
      <c r="J89" s="135">
        <f t="shared" si="7"/>
        <v>33.148842210352356</v>
      </c>
      <c r="K89" s="135">
        <f>SUM(K81:K88)</f>
        <v>33.377400761650932</v>
      </c>
      <c r="L89" s="135">
        <f>SUM(L81:L88)</f>
        <v>32.176561815211983</v>
      </c>
      <c r="M89" s="135">
        <f>SUM(M81:M88)</f>
        <v>33.566084782369082</v>
      </c>
      <c r="N89" s="135">
        <f>SUM(N81:N88)</f>
        <v>55.718758918130767</v>
      </c>
      <c r="O89" s="283">
        <f>SUM(O81:O88)</f>
        <v>59.633336464359971</v>
      </c>
      <c r="P89" s="58"/>
      <c r="Q89" s="59"/>
      <c r="R89" s="59"/>
      <c r="S89" s="59"/>
      <c r="T89" s="59"/>
      <c r="U89" s="59"/>
      <c r="V89" s="59"/>
      <c r="W89" s="59"/>
      <c r="X89" s="59"/>
      <c r="Y89" s="59"/>
      <c r="Z89" s="59"/>
      <c r="AA89" s="59"/>
      <c r="AB89" s="59"/>
      <c r="AC89" s="59"/>
      <c r="AD89" s="59"/>
      <c r="AE89" s="59"/>
      <c r="AF89" s="59"/>
      <c r="AG89" s="152"/>
      <c r="AH89" s="152"/>
      <c r="AI89" s="152"/>
      <c r="AJ89" s="152"/>
      <c r="AK89" s="152"/>
      <c r="AL89" s="152"/>
      <c r="AM89" s="152"/>
      <c r="AN89" s="152"/>
      <c r="AO89" s="152"/>
    </row>
    <row r="90" spans="1:41" ht="27" customHeight="1" thickTop="1" x14ac:dyDescent="0.25">
      <c r="A90" s="347" t="s">
        <v>67</v>
      </c>
      <c r="B90" s="347" t="s">
        <v>58</v>
      </c>
      <c r="C90" s="237" t="s">
        <v>1</v>
      </c>
      <c r="D90" s="271">
        <f>'PG&amp;E Program Totals'!D90*$C$2</f>
        <v>0</v>
      </c>
      <c r="E90" s="271">
        <f>'PG&amp;E Program Totals'!E90*$C$2</f>
        <v>0</v>
      </c>
      <c r="F90" s="271">
        <f>'PG&amp;E Program Totals'!F90*$C$2</f>
        <v>0</v>
      </c>
      <c r="G90" s="271">
        <f>'PG&amp;E Program Totals'!G90*$C$2</f>
        <v>0</v>
      </c>
      <c r="H90" s="271">
        <f>'PG&amp;E Program Totals'!H90*$C$2</f>
        <v>1.2057333432418023</v>
      </c>
      <c r="I90" s="271">
        <f>'PG&amp;E Program Totals'!I90*$C$2</f>
        <v>6.4164309031289894</v>
      </c>
      <c r="J90" s="271">
        <f>'PG&amp;E Program Totals'!J90*$C$2</f>
        <v>7.9125182777272522</v>
      </c>
      <c r="K90" s="271">
        <f>'PG&amp;E Program Totals'!K90*$C$2</f>
        <v>6.2547564738754176</v>
      </c>
      <c r="L90" s="271">
        <f>'PG&amp;E Program Totals'!L90*$C$2</f>
        <v>5.1480859367567353</v>
      </c>
      <c r="M90" s="271">
        <f>'PG&amp;E Program Totals'!M90*$C$2</f>
        <v>4.6916981487396541</v>
      </c>
      <c r="N90" s="271">
        <f>'PG&amp;E Program Totals'!N90*$C$2</f>
        <v>0</v>
      </c>
      <c r="O90" s="278">
        <f>'PG&amp;E Program Totals'!O90*$C$2</f>
        <v>0</v>
      </c>
      <c r="P90" s="58"/>
      <c r="Q90" s="39"/>
      <c r="R90" s="39"/>
      <c r="S90" s="39"/>
      <c r="T90" s="39"/>
      <c r="U90" s="39"/>
      <c r="V90" s="39"/>
      <c r="W90" s="39"/>
      <c r="X90" s="39"/>
      <c r="Y90" s="39"/>
      <c r="Z90" s="39"/>
      <c r="AA90" s="39"/>
      <c r="AB90" s="39"/>
      <c r="AC90" s="59"/>
      <c r="AD90" s="60"/>
      <c r="AE90" s="60"/>
      <c r="AF90" s="60"/>
      <c r="AG90" s="60"/>
      <c r="AH90" s="60"/>
      <c r="AI90" s="60"/>
      <c r="AJ90" s="60"/>
      <c r="AK90" s="60"/>
      <c r="AL90" s="60"/>
      <c r="AM90" s="60"/>
      <c r="AN90" s="60"/>
      <c r="AO90" s="60"/>
    </row>
    <row r="91" spans="1:41" ht="27" thickTop="1" x14ac:dyDescent="0.25">
      <c r="A91" s="348"/>
      <c r="B91" s="350"/>
      <c r="C91" s="237" t="s">
        <v>2</v>
      </c>
      <c r="D91" s="271">
        <f>'PG&amp;E Program Totals'!D91*$C$2</f>
        <v>0</v>
      </c>
      <c r="E91" s="271">
        <f>'PG&amp;E Program Totals'!E91*$C$2</f>
        <v>0</v>
      </c>
      <c r="F91" s="271">
        <f>'PG&amp;E Program Totals'!F91*$C$2</f>
        <v>0</v>
      </c>
      <c r="G91" s="271">
        <f>'PG&amp;E Program Totals'!G91*$C$2</f>
        <v>0</v>
      </c>
      <c r="H91" s="271">
        <f>'PG&amp;E Program Totals'!H91*$C$2</f>
        <v>1.2012621234475089</v>
      </c>
      <c r="I91" s="271">
        <f>'PG&amp;E Program Totals'!I91*$C$2</f>
        <v>1.1430971037861568</v>
      </c>
      <c r="J91" s="271">
        <f>'PG&amp;E Program Totals'!J91*$C$2</f>
        <v>1.3029398546605344</v>
      </c>
      <c r="K91" s="271">
        <f>'PG&amp;E Program Totals'!K91*$C$2</f>
        <v>1.1883586933504635</v>
      </c>
      <c r="L91" s="271">
        <f>'PG&amp;E Program Totals'!L91*$C$2</f>
        <v>1.2131932086993986</v>
      </c>
      <c r="M91" s="271">
        <f>'PG&amp;E Program Totals'!M91*$C$2</f>
        <v>1.0400598800681096</v>
      </c>
      <c r="N91" s="271">
        <f>'PG&amp;E Program Totals'!N91*$C$2</f>
        <v>0</v>
      </c>
      <c r="O91" s="278">
        <f>'PG&amp;E Program Totals'!O91*$C$2</f>
        <v>0</v>
      </c>
      <c r="P91" s="58"/>
      <c r="Q91" s="39"/>
      <c r="R91" s="39"/>
      <c r="S91" s="39"/>
      <c r="T91" s="39"/>
      <c r="U91" s="39"/>
      <c r="V91" s="39"/>
      <c r="W91" s="39"/>
      <c r="X91" s="39"/>
      <c r="Y91" s="39"/>
      <c r="Z91" s="39"/>
      <c r="AA91" s="39"/>
      <c r="AB91" s="39"/>
      <c r="AC91" s="59"/>
      <c r="AD91" s="61"/>
      <c r="AE91" s="61"/>
      <c r="AF91" s="61"/>
      <c r="AG91" s="62"/>
      <c r="AH91" s="62"/>
      <c r="AI91" s="62"/>
      <c r="AJ91" s="62"/>
      <c r="AK91" s="62"/>
      <c r="AL91" s="62"/>
      <c r="AM91" s="62"/>
      <c r="AN91" s="62"/>
      <c r="AO91" s="62"/>
    </row>
    <row r="92" spans="1:41" ht="15.75" thickTop="1" x14ac:dyDescent="0.25">
      <c r="A92" s="348"/>
      <c r="B92" s="350"/>
      <c r="C92" s="237" t="s">
        <v>3</v>
      </c>
      <c r="D92" s="271">
        <f>'PG&amp;E Program Totals'!D92*$C$2</f>
        <v>0</v>
      </c>
      <c r="E92" s="271">
        <f>'PG&amp;E Program Totals'!E92*$C$2</f>
        <v>0</v>
      </c>
      <c r="F92" s="271">
        <f>'PG&amp;E Program Totals'!F92*$C$2</f>
        <v>0</v>
      </c>
      <c r="G92" s="271">
        <f>'PG&amp;E Program Totals'!G92*$C$2</f>
        <v>0</v>
      </c>
      <c r="H92" s="271">
        <f>'PG&amp;E Program Totals'!H92*$C$2</f>
        <v>0</v>
      </c>
      <c r="I92" s="271">
        <f>'PG&amp;E Program Totals'!I92*$C$2</f>
        <v>0</v>
      </c>
      <c r="J92" s="271">
        <f>'PG&amp;E Program Totals'!J92*$C$2</f>
        <v>0</v>
      </c>
      <c r="K92" s="271">
        <f>'PG&amp;E Program Totals'!K92*$C$2</f>
        <v>0</v>
      </c>
      <c r="L92" s="271">
        <f>'PG&amp;E Program Totals'!L92*$C$2</f>
        <v>0</v>
      </c>
      <c r="M92" s="271">
        <f>'PG&amp;E Program Totals'!M92*$C$2</f>
        <v>0</v>
      </c>
      <c r="N92" s="271">
        <f>'PG&amp;E Program Totals'!N92*$C$2</f>
        <v>0</v>
      </c>
      <c r="O92" s="278">
        <f>'PG&amp;E Program Totals'!O92*$C$2</f>
        <v>0</v>
      </c>
      <c r="P92" s="58"/>
      <c r="Q92" s="39"/>
      <c r="R92" s="39"/>
      <c r="S92" s="39"/>
      <c r="T92" s="39"/>
      <c r="U92" s="39"/>
      <c r="V92" s="39"/>
      <c r="W92" s="39"/>
      <c r="X92" s="39"/>
      <c r="Y92" s="39"/>
      <c r="Z92" s="39"/>
      <c r="AA92" s="39"/>
      <c r="AB92" s="39"/>
      <c r="AC92" s="59"/>
      <c r="AD92" s="59"/>
      <c r="AE92" s="59"/>
      <c r="AF92" s="59"/>
      <c r="AG92" s="7"/>
      <c r="AH92" s="7"/>
      <c r="AI92" s="7"/>
      <c r="AJ92" s="7"/>
      <c r="AK92" s="7"/>
      <c r="AL92" s="7"/>
      <c r="AM92" s="7"/>
      <c r="AN92" s="7"/>
      <c r="AO92" s="7"/>
    </row>
    <row r="93" spans="1:41" ht="15.75" thickTop="1" x14ac:dyDescent="0.25">
      <c r="A93" s="348"/>
      <c r="B93" s="350"/>
      <c r="C93" s="237" t="s">
        <v>4</v>
      </c>
      <c r="D93" s="271">
        <f>'PG&amp;E Program Totals'!D93*$C$2</f>
        <v>0</v>
      </c>
      <c r="E93" s="271">
        <f>'PG&amp;E Program Totals'!E93*$C$2</f>
        <v>0</v>
      </c>
      <c r="F93" s="271">
        <f>'PG&amp;E Program Totals'!F93*$C$2</f>
        <v>0</v>
      </c>
      <c r="G93" s="271">
        <f>'PG&amp;E Program Totals'!G93*$C$2</f>
        <v>0</v>
      </c>
      <c r="H93" s="271">
        <f>'PG&amp;E Program Totals'!H93*$C$2</f>
        <v>2.6921823076028164</v>
      </c>
      <c r="I93" s="271">
        <f>'PG&amp;E Program Totals'!I93*$C$2</f>
        <v>2.3679707587900181</v>
      </c>
      <c r="J93" s="271">
        <f>'PG&amp;E Program Totals'!J93*$C$2</f>
        <v>3.9523389890765119</v>
      </c>
      <c r="K93" s="271">
        <f>'PG&amp;E Program Totals'!K93*$C$2</f>
        <v>3.4018810332551652</v>
      </c>
      <c r="L93" s="271">
        <f>'PG&amp;E Program Totals'!L93*$C$2</f>
        <v>2.905894529392226</v>
      </c>
      <c r="M93" s="271">
        <f>'PG&amp;E Program Totals'!M93*$C$2</f>
        <v>0.54259572533921896</v>
      </c>
      <c r="N93" s="271">
        <f>'PG&amp;E Program Totals'!N93*$C$2</f>
        <v>0</v>
      </c>
      <c r="O93" s="278">
        <f>'PG&amp;E Program Totals'!O93*$C$2</f>
        <v>0</v>
      </c>
      <c r="P93" s="58"/>
      <c r="Q93" s="39"/>
      <c r="R93" s="39"/>
      <c r="S93" s="39"/>
      <c r="T93" s="39"/>
      <c r="U93" s="39"/>
      <c r="V93" s="39"/>
      <c r="W93" s="39"/>
      <c r="X93" s="39"/>
      <c r="Y93" s="39"/>
      <c r="Z93" s="39"/>
      <c r="AA93" s="39"/>
      <c r="AB93" s="39"/>
      <c r="AC93" s="59"/>
      <c r="AD93" s="59"/>
      <c r="AE93" s="59"/>
      <c r="AF93" s="59"/>
      <c r="AG93" s="7"/>
      <c r="AH93" s="7"/>
      <c r="AI93" s="7"/>
      <c r="AJ93" s="7"/>
      <c r="AK93" s="7"/>
      <c r="AL93" s="7"/>
      <c r="AM93" s="7"/>
      <c r="AN93" s="7"/>
      <c r="AO93" s="7"/>
    </row>
    <row r="94" spans="1:41" ht="15.75" thickTop="1" x14ac:dyDescent="0.25">
      <c r="A94" s="348"/>
      <c r="B94" s="350"/>
      <c r="C94" s="237" t="s">
        <v>5</v>
      </c>
      <c r="D94" s="271">
        <f>'PG&amp;E Program Totals'!D94*$C$2</f>
        <v>0</v>
      </c>
      <c r="E94" s="271">
        <f>'PG&amp;E Program Totals'!E94*$C$2</f>
        <v>0</v>
      </c>
      <c r="F94" s="271">
        <f>'PG&amp;E Program Totals'!F94*$C$2</f>
        <v>0</v>
      </c>
      <c r="G94" s="271">
        <f>'PG&amp;E Program Totals'!G94*$C$2</f>
        <v>0</v>
      </c>
      <c r="H94" s="271">
        <f>'PG&amp;E Program Totals'!H94*$C$2</f>
        <v>0.6892459161879112</v>
      </c>
      <c r="I94" s="271">
        <f>'PG&amp;E Program Totals'!I94*$C$2</f>
        <v>1.4077584051835155</v>
      </c>
      <c r="J94" s="271">
        <f>'PG&amp;E Program Totals'!J94*$C$2</f>
        <v>1.7888840167682718</v>
      </c>
      <c r="K94" s="271">
        <f>'PG&amp;E Program Totals'!K94*$C$2</f>
        <v>1.3756631928262792</v>
      </c>
      <c r="L94" s="271">
        <f>'PG&amp;E Program Totals'!L94*$C$2</f>
        <v>1.1236613961217727</v>
      </c>
      <c r="M94" s="271">
        <f>'PG&amp;E Program Totals'!M94*$C$2</f>
        <v>0.95600609498520372</v>
      </c>
      <c r="N94" s="271">
        <f>'PG&amp;E Program Totals'!N94*$C$2</f>
        <v>0</v>
      </c>
      <c r="O94" s="278">
        <f>'PG&amp;E Program Totals'!O94*$C$2</f>
        <v>0</v>
      </c>
      <c r="P94" s="58"/>
      <c r="Q94" s="39"/>
      <c r="R94" s="39"/>
      <c r="S94" s="39"/>
      <c r="T94" s="39"/>
      <c r="U94" s="39"/>
      <c r="V94" s="39"/>
      <c r="W94" s="39"/>
      <c r="X94" s="39"/>
      <c r="Y94" s="39"/>
      <c r="Z94" s="39"/>
      <c r="AA94" s="39"/>
      <c r="AB94" s="39"/>
      <c r="AC94" s="59"/>
      <c r="AD94" s="59"/>
      <c r="AE94" s="59"/>
      <c r="AF94" s="59"/>
      <c r="AG94" s="7"/>
      <c r="AH94" s="7"/>
      <c r="AI94" s="7"/>
      <c r="AJ94" s="7"/>
      <c r="AK94" s="7"/>
      <c r="AL94" s="7"/>
      <c r="AM94" s="7"/>
      <c r="AN94" s="7"/>
      <c r="AO94" s="7"/>
    </row>
    <row r="95" spans="1:41" ht="15.75" thickTop="1" x14ac:dyDescent="0.25">
      <c r="A95" s="348"/>
      <c r="B95" s="350"/>
      <c r="C95" s="237" t="s">
        <v>6</v>
      </c>
      <c r="D95" s="271">
        <f>'PG&amp;E Program Totals'!D95*$C$2</f>
        <v>0</v>
      </c>
      <c r="E95" s="271">
        <f>'PG&amp;E Program Totals'!E95*$C$2</f>
        <v>0</v>
      </c>
      <c r="F95" s="271">
        <f>'PG&amp;E Program Totals'!F95*$C$2</f>
        <v>0</v>
      </c>
      <c r="G95" s="271">
        <f>'PG&amp;E Program Totals'!G95*$C$2</f>
        <v>0</v>
      </c>
      <c r="H95" s="271">
        <f>'PG&amp;E Program Totals'!H95*$C$2</f>
        <v>0.82316913123424273</v>
      </c>
      <c r="I95" s="271">
        <f>'PG&amp;E Program Totals'!I95*$C$2</f>
        <v>0.84272064751942499</v>
      </c>
      <c r="J95" s="271">
        <f>'PG&amp;E Program Totals'!J95*$C$2</f>
        <v>1.0484535993896491</v>
      </c>
      <c r="K95" s="271">
        <f>'PG&amp;E Program Totals'!K95*$C$2</f>
        <v>0.73178930398888498</v>
      </c>
      <c r="L95" s="271">
        <f>'PG&amp;E Program Totals'!L95*$C$2</f>
        <v>0.97656777574243026</v>
      </c>
      <c r="M95" s="271">
        <f>'PG&amp;E Program Totals'!M95*$C$2</f>
        <v>1.0490431603780408</v>
      </c>
      <c r="N95" s="271">
        <f>'PG&amp;E Program Totals'!N95*$C$2</f>
        <v>0</v>
      </c>
      <c r="O95" s="278">
        <f>'PG&amp;E Program Totals'!O95*$C$2</f>
        <v>0</v>
      </c>
      <c r="P95" s="58"/>
      <c r="Q95" s="39"/>
      <c r="R95" s="39"/>
      <c r="S95" s="39"/>
      <c r="T95" s="39"/>
      <c r="U95" s="39"/>
      <c r="V95" s="39"/>
      <c r="W95" s="39"/>
      <c r="X95" s="39"/>
      <c r="Y95" s="39"/>
      <c r="Z95" s="39"/>
      <c r="AA95" s="39"/>
      <c r="AB95" s="39"/>
      <c r="AC95" s="59"/>
      <c r="AD95" s="59"/>
      <c r="AE95" s="59"/>
      <c r="AF95" s="59"/>
      <c r="AG95" s="7"/>
      <c r="AH95" s="7"/>
      <c r="AI95" s="7"/>
      <c r="AJ95" s="7"/>
      <c r="AK95" s="7"/>
      <c r="AL95" s="7"/>
      <c r="AM95" s="7"/>
      <c r="AN95" s="7"/>
      <c r="AO95" s="7"/>
    </row>
    <row r="96" spans="1:41" ht="15.75" thickTop="1" x14ac:dyDescent="0.25">
      <c r="A96" s="348"/>
      <c r="B96" s="350"/>
      <c r="C96" s="237" t="s">
        <v>7</v>
      </c>
      <c r="D96" s="271">
        <f>'PG&amp;E Program Totals'!D96*$C$2</f>
        <v>0</v>
      </c>
      <c r="E96" s="271">
        <f>'PG&amp;E Program Totals'!E96*$C$2</f>
        <v>0</v>
      </c>
      <c r="F96" s="271">
        <f>'PG&amp;E Program Totals'!F96*$C$2</f>
        <v>0</v>
      </c>
      <c r="G96" s="271">
        <f>'PG&amp;E Program Totals'!G96*$C$2</f>
        <v>0</v>
      </c>
      <c r="H96" s="271">
        <f>'PG&amp;E Program Totals'!H96*$C$2</f>
        <v>2.9846387969156023</v>
      </c>
      <c r="I96" s="271">
        <f>'PG&amp;E Program Totals'!I96*$C$2</f>
        <v>3.0773293315851431</v>
      </c>
      <c r="J96" s="271">
        <f>'PG&amp;E Program Totals'!J96*$C$2</f>
        <v>4.7904286344726579</v>
      </c>
      <c r="K96" s="271">
        <f>'PG&amp;E Program Totals'!K96*$C$2</f>
        <v>3.7882331382481156</v>
      </c>
      <c r="L96" s="271">
        <f>'PG&amp;E Program Totals'!L96*$C$2</f>
        <v>3.824384449642968</v>
      </c>
      <c r="M96" s="271">
        <f>'PG&amp;E Program Totals'!M96*$C$2</f>
        <v>1.6121589425064313</v>
      </c>
      <c r="N96" s="271">
        <f>'PG&amp;E Program Totals'!N96*$C$2</f>
        <v>0</v>
      </c>
      <c r="O96" s="278">
        <f>'PG&amp;E Program Totals'!O96*$C$2</f>
        <v>0</v>
      </c>
      <c r="P96" s="58"/>
      <c r="Q96" s="39"/>
      <c r="R96" s="39"/>
      <c r="S96" s="39"/>
      <c r="T96" s="39"/>
      <c r="U96" s="39"/>
      <c r="V96" s="39"/>
      <c r="W96" s="39"/>
      <c r="X96" s="39"/>
      <c r="Y96" s="39"/>
      <c r="Z96" s="39"/>
      <c r="AA96" s="39"/>
      <c r="AB96" s="39"/>
      <c r="AC96" s="59"/>
      <c r="AD96" s="59"/>
      <c r="AE96" s="59"/>
      <c r="AF96" s="59"/>
      <c r="AG96" s="7"/>
      <c r="AH96" s="7"/>
      <c r="AI96" s="7"/>
      <c r="AJ96" s="7"/>
      <c r="AK96" s="7"/>
      <c r="AL96" s="7"/>
      <c r="AM96" s="7"/>
      <c r="AN96" s="7"/>
      <c r="AO96" s="7"/>
    </row>
    <row r="97" spans="1:41" ht="15.75" thickTop="1" x14ac:dyDescent="0.25">
      <c r="A97" s="348"/>
      <c r="B97" s="350"/>
      <c r="C97" s="240" t="s">
        <v>34</v>
      </c>
      <c r="D97" s="271">
        <f>'PG&amp;E Program Totals'!D97*$C$2</f>
        <v>0</v>
      </c>
      <c r="E97" s="271">
        <f>'PG&amp;E Program Totals'!E97*$C$2</f>
        <v>0</v>
      </c>
      <c r="F97" s="271">
        <f>'PG&amp;E Program Totals'!F97*$C$2</f>
        <v>0</v>
      </c>
      <c r="G97" s="271">
        <f>'PG&amp;E Program Totals'!G97*$C$2</f>
        <v>0</v>
      </c>
      <c r="H97" s="271">
        <f>'PG&amp;E Program Totals'!H97*$C$2</f>
        <v>1.0330178207844845</v>
      </c>
      <c r="I97" s="271">
        <f>'PG&amp;E Program Totals'!I97*$C$2</f>
        <v>1.2733163451375309</v>
      </c>
      <c r="J97" s="271">
        <f>'PG&amp;E Program Totals'!J97*$C$2</f>
        <v>2.2579111688485001</v>
      </c>
      <c r="K97" s="271">
        <f>'PG&amp;E Program Totals'!K97*$C$2</f>
        <v>1.6579262856610832</v>
      </c>
      <c r="L97" s="271">
        <f>'PG&amp;E Program Totals'!L97*$C$2</f>
        <v>1.6353195477421878</v>
      </c>
      <c r="M97" s="271">
        <f>'PG&amp;E Program Totals'!M97*$C$2</f>
        <v>0.38202858314981986</v>
      </c>
      <c r="N97" s="271">
        <f>'PG&amp;E Program Totals'!N97*$C$2</f>
        <v>0</v>
      </c>
      <c r="O97" s="278">
        <f>'PG&amp;E Program Totals'!O97*$C$2</f>
        <v>0</v>
      </c>
      <c r="P97" s="58"/>
      <c r="Q97" s="39"/>
      <c r="R97" s="39"/>
      <c r="S97" s="39"/>
      <c r="T97" s="39"/>
      <c r="U97" s="39"/>
      <c r="V97" s="39"/>
      <c r="W97" s="39"/>
      <c r="X97" s="39"/>
      <c r="Y97" s="39"/>
      <c r="Z97" s="39"/>
      <c r="AA97" s="39"/>
      <c r="AB97" s="39"/>
      <c r="AC97" s="59"/>
      <c r="AD97" s="59"/>
      <c r="AE97" s="59"/>
      <c r="AF97" s="59"/>
      <c r="AG97" s="7"/>
      <c r="AH97" s="7"/>
      <c r="AI97" s="7"/>
      <c r="AJ97" s="7"/>
      <c r="AK97" s="7"/>
      <c r="AL97" s="7"/>
      <c r="AM97" s="7"/>
      <c r="AN97" s="7"/>
      <c r="AO97" s="7"/>
    </row>
    <row r="98" spans="1:41" ht="27.75" thickTop="1" thickBot="1" x14ac:dyDescent="0.3">
      <c r="A98" s="349"/>
      <c r="B98" s="351"/>
      <c r="C98" s="285" t="s">
        <v>35</v>
      </c>
      <c r="D98" s="286">
        <f t="shared" ref="D98:O98" si="8">SUM(D90:D97)</f>
        <v>0</v>
      </c>
      <c r="E98" s="286">
        <f t="shared" si="8"/>
        <v>0</v>
      </c>
      <c r="F98" s="286">
        <f t="shared" si="8"/>
        <v>0</v>
      </c>
      <c r="G98" s="286">
        <f t="shared" si="8"/>
        <v>0</v>
      </c>
      <c r="H98" s="286">
        <f t="shared" si="8"/>
        <v>10.62924943941437</v>
      </c>
      <c r="I98" s="286">
        <f t="shared" si="8"/>
        <v>16.528623495130777</v>
      </c>
      <c r="J98" s="286">
        <f t="shared" si="8"/>
        <v>23.053474540943377</v>
      </c>
      <c r="K98" s="286">
        <f t="shared" si="8"/>
        <v>18.39860812120541</v>
      </c>
      <c r="L98" s="286">
        <f t="shared" si="8"/>
        <v>16.827106844097717</v>
      </c>
      <c r="M98" s="286">
        <f t="shared" si="8"/>
        <v>10.273590535166479</v>
      </c>
      <c r="N98" s="286">
        <f t="shared" si="8"/>
        <v>0</v>
      </c>
      <c r="O98" s="287">
        <f t="shared" si="8"/>
        <v>0</v>
      </c>
      <c r="P98" s="58"/>
      <c r="Q98" s="59"/>
      <c r="R98" s="59"/>
      <c r="S98" s="59"/>
      <c r="T98" s="59"/>
      <c r="U98" s="59"/>
      <c r="V98" s="59"/>
      <c r="W98" s="59"/>
      <c r="X98" s="59"/>
      <c r="Y98" s="59"/>
      <c r="Z98" s="59"/>
      <c r="AA98" s="59"/>
      <c r="AB98" s="59"/>
      <c r="AC98" s="59"/>
      <c r="AD98" s="59"/>
      <c r="AE98" s="59"/>
      <c r="AF98" s="59"/>
      <c r="AG98" s="42"/>
      <c r="AH98" s="42"/>
      <c r="AI98" s="42"/>
      <c r="AJ98" s="42"/>
      <c r="AK98" s="7"/>
      <c r="AL98" s="7"/>
      <c r="AM98" s="7"/>
      <c r="AN98" s="7"/>
      <c r="AO98" s="7"/>
    </row>
    <row r="99" spans="1:41" ht="16.5" thickTop="1" thickBot="1" x14ac:dyDescent="0.3">
      <c r="A99" s="20"/>
      <c r="B99" s="20"/>
      <c r="C99" s="66"/>
      <c r="D99" s="136"/>
      <c r="E99" s="136"/>
      <c r="F99" s="136"/>
      <c r="G99" s="136"/>
      <c r="H99" s="136"/>
      <c r="I99" s="136"/>
      <c r="J99" s="136"/>
      <c r="K99" s="136"/>
      <c r="L99" s="136"/>
      <c r="M99" s="136"/>
      <c r="N99" s="136"/>
      <c r="O99" s="136"/>
      <c r="P99" s="58"/>
      <c r="Q99" s="59"/>
      <c r="R99" s="59"/>
      <c r="S99" s="59"/>
      <c r="T99" s="59"/>
      <c r="U99" s="59"/>
      <c r="V99" s="59"/>
      <c r="W99" s="59"/>
      <c r="X99" s="59"/>
      <c r="Y99" s="59"/>
      <c r="Z99" s="59"/>
      <c r="AA99" s="59"/>
      <c r="AB99" s="59"/>
      <c r="AC99" s="59"/>
      <c r="AD99" s="59"/>
      <c r="AE99" s="59"/>
      <c r="AF99" s="59"/>
    </row>
    <row r="100" spans="1:41" ht="15.75" thickBot="1" x14ac:dyDescent="0.3">
      <c r="A100" s="20" t="s">
        <v>8</v>
      </c>
      <c r="B100" s="333" t="s">
        <v>9</v>
      </c>
      <c r="C100" s="67" t="s">
        <v>1</v>
      </c>
      <c r="D100" s="139">
        <f t="shared" ref="D100:O108" ca="1" si="9">SUMIF($C$9:$O$98,$C100,D$9:D$98)</f>
        <v>34.480535387440298</v>
      </c>
      <c r="E100" s="139">
        <f t="shared" ca="1" si="9"/>
        <v>33.77472604116857</v>
      </c>
      <c r="F100" s="139">
        <f t="shared" ca="1" si="9"/>
        <v>32.397366559751667</v>
      </c>
      <c r="G100" s="139">
        <f t="shared" ca="1" si="9"/>
        <v>38.318167895733026</v>
      </c>
      <c r="H100" s="139">
        <f t="shared" ca="1" si="9"/>
        <v>127.14549670230203</v>
      </c>
      <c r="I100" s="139">
        <f t="shared" ca="1" si="9"/>
        <v>151.06928072198474</v>
      </c>
      <c r="J100" s="139">
        <f t="shared" ca="1" si="9"/>
        <v>160.83072774433742</v>
      </c>
      <c r="K100" s="139">
        <f t="shared" ca="1" si="9"/>
        <v>149.19945709751812</v>
      </c>
      <c r="L100" s="139">
        <f t="shared" ca="1" si="9"/>
        <v>143.15659937950284</v>
      </c>
      <c r="M100" s="139">
        <f t="shared" ca="1" si="9"/>
        <v>145.46313942432161</v>
      </c>
      <c r="N100" s="139">
        <f t="shared" ca="1" si="9"/>
        <v>42.575046633020861</v>
      </c>
      <c r="O100" s="139">
        <f t="shared" ca="1" si="9"/>
        <v>39.879209920050641</v>
      </c>
      <c r="P100" s="58"/>
      <c r="Q100" s="162"/>
      <c r="R100" s="162"/>
      <c r="S100" s="162"/>
      <c r="T100" s="162"/>
      <c r="U100" s="162"/>
      <c r="V100" s="162"/>
      <c r="W100" s="162"/>
      <c r="X100" s="162"/>
      <c r="Y100" s="162"/>
      <c r="Z100" s="162"/>
      <c r="AA100" s="162"/>
      <c r="AB100" s="162"/>
      <c r="AC100" s="162"/>
      <c r="AD100" s="59"/>
      <c r="AE100" s="59"/>
      <c r="AF100" s="59"/>
    </row>
    <row r="101" spans="1:41" ht="27" thickBot="1" x14ac:dyDescent="0.3">
      <c r="A101" s="20"/>
      <c r="B101" s="334"/>
      <c r="C101" s="68" t="s">
        <v>2</v>
      </c>
      <c r="D101" s="139">
        <f t="shared" ca="1" si="9"/>
        <v>11.535793392725715</v>
      </c>
      <c r="E101" s="139">
        <f t="shared" ca="1" si="9"/>
        <v>10.929491624816407</v>
      </c>
      <c r="F101" s="139">
        <f t="shared" ca="1" si="9"/>
        <v>11.493547191105263</v>
      </c>
      <c r="G101" s="139">
        <f t="shared" ca="1" si="9"/>
        <v>11.707906598462497</v>
      </c>
      <c r="H101" s="139">
        <f t="shared" ca="1" si="9"/>
        <v>131.71917392372791</v>
      </c>
      <c r="I101" s="139">
        <f t="shared" ca="1" si="9"/>
        <v>135.48598825095917</v>
      </c>
      <c r="J101" s="139">
        <f t="shared" ca="1" si="9"/>
        <v>146.61490752507925</v>
      </c>
      <c r="K101" s="139">
        <f t="shared" ca="1" si="9"/>
        <v>144.12293712421754</v>
      </c>
      <c r="L101" s="139">
        <f t="shared" ca="1" si="9"/>
        <v>141.17223362387716</v>
      </c>
      <c r="M101" s="139">
        <f t="shared" ca="1" si="9"/>
        <v>129.17420666295666</v>
      </c>
      <c r="N101" s="139">
        <f t="shared" ca="1" si="9"/>
        <v>12.896040164329825</v>
      </c>
      <c r="O101" s="139">
        <f t="shared" ca="1" si="9"/>
        <v>16.283504870520009</v>
      </c>
      <c r="P101" s="58"/>
      <c r="Q101" s="162"/>
      <c r="R101" s="162"/>
      <c r="S101" s="162"/>
      <c r="T101" s="162"/>
      <c r="U101" s="162"/>
      <c r="V101" s="162"/>
      <c r="W101" s="162"/>
      <c r="X101" s="162"/>
      <c r="Y101" s="162"/>
      <c r="Z101" s="162"/>
      <c r="AA101" s="162"/>
      <c r="AB101" s="162"/>
      <c r="AC101" s="162"/>
      <c r="AD101" s="59"/>
      <c r="AE101" s="59"/>
      <c r="AF101" s="59"/>
    </row>
    <row r="102" spans="1:41" ht="15.75" thickBot="1" x14ac:dyDescent="0.3">
      <c r="A102" s="20"/>
      <c r="B102" s="334"/>
      <c r="C102" s="68" t="s">
        <v>3</v>
      </c>
      <c r="D102" s="139">
        <f t="shared" ca="1" si="9"/>
        <v>4.0821208430861464</v>
      </c>
      <c r="E102" s="139">
        <f t="shared" ca="1" si="9"/>
        <v>4.4426330796307694</v>
      </c>
      <c r="F102" s="139">
        <f t="shared" ca="1" si="9"/>
        <v>4.6797326006324935</v>
      </c>
      <c r="G102" s="139">
        <f t="shared" ca="1" si="9"/>
        <v>6.1205526327218767</v>
      </c>
      <c r="H102" s="139">
        <f t="shared" ca="1" si="9"/>
        <v>5.8068291148097204</v>
      </c>
      <c r="I102" s="139">
        <f t="shared" ca="1" si="9"/>
        <v>5.743875473842925</v>
      </c>
      <c r="J102" s="139">
        <f t="shared" ca="1" si="9"/>
        <v>5.9850086796465964</v>
      </c>
      <c r="K102" s="139">
        <f t="shared" ca="1" si="9"/>
        <v>5.3345915998592845</v>
      </c>
      <c r="L102" s="139">
        <f t="shared" ca="1" si="9"/>
        <v>4.9352608394222095</v>
      </c>
      <c r="M102" s="139">
        <f t="shared" ca="1" si="9"/>
        <v>5.2475222220511588</v>
      </c>
      <c r="N102" s="139">
        <f t="shared" ca="1" si="9"/>
        <v>5.1266417607413111</v>
      </c>
      <c r="O102" s="139">
        <f t="shared" ca="1" si="9"/>
        <v>5.3084747224808666</v>
      </c>
      <c r="P102" s="58"/>
      <c r="Q102" s="162"/>
      <c r="R102" s="162"/>
      <c r="S102" s="162"/>
      <c r="T102" s="162"/>
      <c r="U102" s="162"/>
      <c r="V102" s="162"/>
      <c r="W102" s="162"/>
      <c r="X102" s="162"/>
      <c r="Y102" s="162"/>
      <c r="Z102" s="162"/>
      <c r="AA102" s="162"/>
      <c r="AB102" s="162"/>
      <c r="AC102" s="162"/>
      <c r="AD102" s="59"/>
      <c r="AE102" s="59"/>
      <c r="AF102" s="59"/>
    </row>
    <row r="103" spans="1:41" ht="15.75" thickBot="1" x14ac:dyDescent="0.3">
      <c r="A103" s="20"/>
      <c r="B103" s="334"/>
      <c r="C103" s="68" t="s">
        <v>4</v>
      </c>
      <c r="D103" s="139">
        <f t="shared" ca="1" si="9"/>
        <v>21.489847914372803</v>
      </c>
      <c r="E103" s="139">
        <f t="shared" ca="1" si="9"/>
        <v>19.827860718301448</v>
      </c>
      <c r="F103" s="139">
        <f t="shared" ca="1" si="9"/>
        <v>21.90380789942493</v>
      </c>
      <c r="G103" s="139">
        <f t="shared" ca="1" si="9"/>
        <v>22.862789436771742</v>
      </c>
      <c r="H103" s="139">
        <f t="shared" ca="1" si="9"/>
        <v>101.68787139856292</v>
      </c>
      <c r="I103" s="139">
        <f t="shared" ca="1" si="9"/>
        <v>106.21765499345197</v>
      </c>
      <c r="J103" s="139">
        <f t="shared" ca="1" si="9"/>
        <v>110.98274018876567</v>
      </c>
      <c r="K103" s="139">
        <f t="shared" ca="1" si="9"/>
        <v>105.75168910064767</v>
      </c>
      <c r="L103" s="139">
        <f t="shared" ca="1" si="9"/>
        <v>104.99631972720793</v>
      </c>
      <c r="M103" s="139">
        <f t="shared" ca="1" si="9"/>
        <v>101.31469731796251</v>
      </c>
      <c r="N103" s="139">
        <f t="shared" ca="1" si="9"/>
        <v>24.860636291060437</v>
      </c>
      <c r="O103" s="139">
        <f t="shared" ca="1" si="9"/>
        <v>26.520681035289222</v>
      </c>
      <c r="P103" s="58"/>
      <c r="Q103" s="162"/>
      <c r="R103" s="162"/>
      <c r="S103" s="162"/>
      <c r="T103" s="162"/>
      <c r="U103" s="162"/>
      <c r="V103" s="162"/>
      <c r="W103" s="162"/>
      <c r="X103" s="162"/>
      <c r="Y103" s="162"/>
      <c r="Z103" s="162"/>
      <c r="AA103" s="162"/>
      <c r="AB103" s="162"/>
      <c r="AC103" s="162"/>
      <c r="AD103" s="59"/>
      <c r="AE103" s="59"/>
      <c r="AF103" s="59"/>
    </row>
    <row r="104" spans="1:41" ht="15.75" thickBot="1" x14ac:dyDescent="0.3">
      <c r="A104" s="20"/>
      <c r="B104" s="334"/>
      <c r="C104" s="68" t="s">
        <v>5</v>
      </c>
      <c r="D104" s="139">
        <f t="shared" ca="1" si="9"/>
        <v>9.6134763614596324</v>
      </c>
      <c r="E104" s="139">
        <f t="shared" ca="1" si="9"/>
        <v>10.327408759368153</v>
      </c>
      <c r="F104" s="139">
        <f t="shared" ca="1" si="9"/>
        <v>11.940698598232466</v>
      </c>
      <c r="G104" s="139">
        <f t="shared" ca="1" si="9"/>
        <v>14.99432117783971</v>
      </c>
      <c r="H104" s="139">
        <f t="shared" ca="1" si="9"/>
        <v>25.542223811912471</v>
      </c>
      <c r="I104" s="139">
        <f t="shared" ca="1" si="9"/>
        <v>30.725731848624942</v>
      </c>
      <c r="J104" s="139">
        <f t="shared" ca="1" si="9"/>
        <v>31.35230881425667</v>
      </c>
      <c r="K104" s="139">
        <f t="shared" ca="1" si="9"/>
        <v>30.031664009500798</v>
      </c>
      <c r="L104" s="139">
        <f t="shared" ca="1" si="9"/>
        <v>27.81385986446649</v>
      </c>
      <c r="M104" s="139">
        <f t="shared" ca="1" si="9"/>
        <v>29.445079698393929</v>
      </c>
      <c r="N104" s="139">
        <f t="shared" ca="1" si="9"/>
        <v>13.888768893239153</v>
      </c>
      <c r="O104" s="139">
        <f t="shared" ca="1" si="9"/>
        <v>13.586114979322442</v>
      </c>
      <c r="P104" s="58"/>
      <c r="Q104" s="162"/>
      <c r="R104" s="162"/>
      <c r="S104" s="162"/>
      <c r="T104" s="162"/>
      <c r="U104" s="162"/>
      <c r="V104" s="162"/>
      <c r="W104" s="162"/>
      <c r="X104" s="162"/>
      <c r="Y104" s="162"/>
      <c r="Z104" s="162"/>
      <c r="AA104" s="162"/>
      <c r="AB104" s="162"/>
      <c r="AC104" s="162"/>
      <c r="AD104" s="59"/>
      <c r="AE104" s="59"/>
      <c r="AF104" s="59"/>
    </row>
    <row r="105" spans="1:41" ht="15.75" thickBot="1" x14ac:dyDescent="0.3">
      <c r="A105" s="20"/>
      <c r="B105" s="334"/>
      <c r="C105" s="68" t="s">
        <v>6</v>
      </c>
      <c r="D105" s="139">
        <f t="shared" ca="1" si="9"/>
        <v>8.5748663829454372</v>
      </c>
      <c r="E105" s="139">
        <f t="shared" ca="1" si="9"/>
        <v>8.5698435336820289</v>
      </c>
      <c r="F105" s="139">
        <f t="shared" ca="1" si="9"/>
        <v>8.5570307364186498</v>
      </c>
      <c r="G105" s="139">
        <f t="shared" ca="1" si="9"/>
        <v>9.7075127377629506</v>
      </c>
      <c r="H105" s="139">
        <f t="shared" ca="1" si="9"/>
        <v>23.454722639904904</v>
      </c>
      <c r="I105" s="139">
        <f t="shared" ca="1" si="9"/>
        <v>22.983014928396809</v>
      </c>
      <c r="J105" s="139">
        <f t="shared" ca="1" si="9"/>
        <v>28.69563835925668</v>
      </c>
      <c r="K105" s="139">
        <f t="shared" ca="1" si="9"/>
        <v>24.937376459416338</v>
      </c>
      <c r="L105" s="139">
        <f t="shared" ca="1" si="9"/>
        <v>28.01578377362295</v>
      </c>
      <c r="M105" s="139">
        <f t="shared" ca="1" si="9"/>
        <v>19.863714675657899</v>
      </c>
      <c r="N105" s="139">
        <f t="shared" ca="1" si="9"/>
        <v>11.865530858974976</v>
      </c>
      <c r="O105" s="139">
        <f t="shared" ca="1" si="9"/>
        <v>11.826270058138597</v>
      </c>
      <c r="P105" s="58"/>
      <c r="Q105" s="162"/>
      <c r="R105" s="162"/>
      <c r="S105" s="162"/>
      <c r="T105" s="162"/>
      <c r="U105" s="162"/>
      <c r="V105" s="162"/>
      <c r="W105" s="162"/>
      <c r="X105" s="162"/>
      <c r="Y105" s="162"/>
      <c r="Z105" s="162"/>
      <c r="AA105" s="162"/>
      <c r="AB105" s="162"/>
      <c r="AC105" s="162"/>
      <c r="AD105" s="59"/>
      <c r="AE105" s="59"/>
      <c r="AF105" s="59"/>
    </row>
    <row r="106" spans="1:41" ht="15.75" thickBot="1" x14ac:dyDescent="0.3">
      <c r="A106" s="20"/>
      <c r="B106" s="334"/>
      <c r="C106" s="68" t="s">
        <v>7</v>
      </c>
      <c r="D106" s="139">
        <f t="shared" ca="1" si="9"/>
        <v>4.0741875609381184</v>
      </c>
      <c r="E106" s="139">
        <f t="shared" ca="1" si="9"/>
        <v>3.1853962300022216</v>
      </c>
      <c r="F106" s="139">
        <f t="shared" ca="1" si="9"/>
        <v>3.6610382362315752</v>
      </c>
      <c r="G106" s="139">
        <f t="shared" ca="1" si="9"/>
        <v>3.7638103868842401</v>
      </c>
      <c r="H106" s="139">
        <f t="shared" ca="1" si="9"/>
        <v>30.030514755527868</v>
      </c>
      <c r="I106" s="139">
        <f t="shared" ca="1" si="9"/>
        <v>29.961148964212882</v>
      </c>
      <c r="J106" s="139">
        <f t="shared" ca="1" si="9"/>
        <v>34.666844950708324</v>
      </c>
      <c r="K106" s="139">
        <f t="shared" ca="1" si="9"/>
        <v>31.792213832404226</v>
      </c>
      <c r="L106" s="139">
        <f t="shared" ca="1" si="9"/>
        <v>32.482470733605098</v>
      </c>
      <c r="M106" s="139">
        <f t="shared" ca="1" si="9"/>
        <v>25.932086989614017</v>
      </c>
      <c r="N106" s="139">
        <f t="shared" ca="1" si="9"/>
        <v>5.4141123252784782</v>
      </c>
      <c r="O106" s="139">
        <f t="shared" ca="1" si="9"/>
        <v>5.465442957926931</v>
      </c>
      <c r="P106" s="58"/>
      <c r="Q106" s="162"/>
      <c r="R106" s="162"/>
      <c r="S106" s="162"/>
      <c r="T106" s="162"/>
      <c r="U106" s="162"/>
      <c r="V106" s="162"/>
      <c r="W106" s="162"/>
      <c r="X106" s="162"/>
      <c r="Y106" s="162"/>
      <c r="Z106" s="162"/>
      <c r="AA106" s="162"/>
      <c r="AB106" s="162"/>
      <c r="AC106" s="162"/>
      <c r="AD106" s="59"/>
      <c r="AE106" s="59"/>
      <c r="AF106" s="59"/>
    </row>
    <row r="107" spans="1:41" ht="15.75" thickBot="1" x14ac:dyDescent="0.3">
      <c r="A107" s="20"/>
      <c r="B107" s="334"/>
      <c r="C107" s="69" t="s">
        <v>34</v>
      </c>
      <c r="D107" s="139">
        <f t="shared" ca="1" si="9"/>
        <v>187.2537979021684</v>
      </c>
      <c r="E107" s="139">
        <f t="shared" ca="1" si="9"/>
        <v>196.54891636505394</v>
      </c>
      <c r="F107" s="139">
        <f t="shared" ca="1" si="9"/>
        <v>191.05839216906418</v>
      </c>
      <c r="G107" s="139">
        <f t="shared" ca="1" si="9"/>
        <v>218.86845572980585</v>
      </c>
      <c r="H107" s="139">
        <f t="shared" ca="1" si="9"/>
        <v>305.0634646584619</v>
      </c>
      <c r="I107" s="139">
        <f t="shared" ca="1" si="9"/>
        <v>313.53176351868376</v>
      </c>
      <c r="J107" s="139">
        <f t="shared" ca="1" si="9"/>
        <v>314.67630213787521</v>
      </c>
      <c r="K107" s="139">
        <f t="shared" ca="1" si="9"/>
        <v>320.30015740416889</v>
      </c>
      <c r="L107" s="139">
        <f t="shared" ca="1" si="9"/>
        <v>319.39637453324445</v>
      </c>
      <c r="M107" s="139">
        <f t="shared" ca="1" si="9"/>
        <v>289.89766007331178</v>
      </c>
      <c r="N107" s="139">
        <f t="shared" ca="1" si="9"/>
        <v>225.40277208833265</v>
      </c>
      <c r="O107" s="139">
        <f t="shared" ca="1" si="9"/>
        <v>227.58197356440544</v>
      </c>
      <c r="P107" s="58"/>
      <c r="Q107" s="162"/>
      <c r="R107" s="162"/>
      <c r="S107" s="162"/>
      <c r="T107" s="162"/>
      <c r="U107" s="162"/>
      <c r="V107" s="162"/>
      <c r="W107" s="162"/>
      <c r="X107" s="162"/>
      <c r="Y107" s="162"/>
      <c r="Z107" s="162"/>
      <c r="AA107" s="162"/>
      <c r="AB107" s="162"/>
      <c r="AC107" s="162"/>
      <c r="AD107" s="59"/>
      <c r="AE107" s="59"/>
      <c r="AF107" s="59"/>
    </row>
    <row r="108" spans="1:41" ht="27" thickBot="1" x14ac:dyDescent="0.3">
      <c r="A108" s="20"/>
      <c r="B108" s="335"/>
      <c r="C108" s="70" t="s">
        <v>35</v>
      </c>
      <c r="D108" s="139">
        <f t="shared" ca="1" si="9"/>
        <v>281.10462574513656</v>
      </c>
      <c r="E108" s="139">
        <f t="shared" ca="1" si="9"/>
        <v>287.60627635202354</v>
      </c>
      <c r="F108" s="139">
        <f t="shared" ca="1" si="9"/>
        <v>285.69161399086124</v>
      </c>
      <c r="G108" s="139">
        <f t="shared" ca="1" si="9"/>
        <v>326.34351659598195</v>
      </c>
      <c r="H108" s="139">
        <f t="shared" ca="1" si="9"/>
        <v>750.45029700520968</v>
      </c>
      <c r="I108" s="139">
        <f t="shared" ca="1" si="9"/>
        <v>795.71845870015727</v>
      </c>
      <c r="J108" s="139">
        <f t="shared" ca="1" si="9"/>
        <v>833.80447839992576</v>
      </c>
      <c r="K108" s="139">
        <f t="shared" ca="1" si="9"/>
        <v>811.47008662773283</v>
      </c>
      <c r="L108" s="139">
        <f t="shared" ca="1" si="9"/>
        <v>801.96890247494912</v>
      </c>
      <c r="M108" s="139">
        <f t="shared" ca="1" si="9"/>
        <v>746.33810706426971</v>
      </c>
      <c r="N108" s="139">
        <f t="shared" ca="1" si="9"/>
        <v>342.02954901497765</v>
      </c>
      <c r="O108" s="139">
        <f t="shared" ca="1" si="9"/>
        <v>346.45167210813412</v>
      </c>
      <c r="P108" s="58"/>
      <c r="Q108" s="162"/>
      <c r="R108" s="162"/>
      <c r="S108" s="162"/>
      <c r="T108" s="162"/>
      <c r="U108" s="162"/>
      <c r="V108" s="162"/>
      <c r="W108" s="162"/>
      <c r="X108" s="162"/>
      <c r="Y108" s="162"/>
      <c r="Z108" s="162"/>
      <c r="AA108" s="162"/>
      <c r="AB108" s="162"/>
      <c r="AC108" s="162"/>
      <c r="AD108" s="59"/>
      <c r="AE108" s="59"/>
      <c r="AF108" s="59"/>
    </row>
    <row r="109" spans="1:41" x14ac:dyDescent="0.25">
      <c r="A109" s="20"/>
      <c r="B109" s="14"/>
      <c r="D109" s="12"/>
      <c r="E109" s="12"/>
      <c r="F109" s="12"/>
      <c r="G109" s="12"/>
      <c r="H109" s="12"/>
      <c r="I109" s="12"/>
      <c r="J109" s="12"/>
      <c r="K109" s="12"/>
      <c r="L109" s="12"/>
      <c r="M109" s="12"/>
      <c r="N109" s="12"/>
      <c r="O109" s="63"/>
      <c r="P109" s="58"/>
      <c r="Q109" s="163"/>
      <c r="R109" s="163"/>
      <c r="S109" s="163"/>
      <c r="T109" s="163"/>
      <c r="U109" s="163"/>
      <c r="V109" s="163"/>
      <c r="W109" s="163"/>
      <c r="X109" s="163"/>
      <c r="Y109" s="163"/>
      <c r="Z109" s="163"/>
      <c r="AA109" s="163"/>
      <c r="AB109" s="163"/>
      <c r="AC109" s="59"/>
      <c r="AD109" s="59"/>
      <c r="AE109" s="59"/>
    </row>
    <row r="110" spans="1:41" x14ac:dyDescent="0.25">
      <c r="D110" s="12"/>
      <c r="E110" s="12"/>
      <c r="F110" s="12"/>
      <c r="G110" s="12"/>
      <c r="H110" s="12"/>
      <c r="I110" s="12"/>
      <c r="J110" s="12"/>
      <c r="K110" s="12"/>
      <c r="L110" s="12"/>
      <c r="M110" s="12"/>
      <c r="N110" s="12"/>
      <c r="O110" s="12"/>
    </row>
    <row r="111" spans="1:41" x14ac:dyDescent="0.25">
      <c r="D111" s="12"/>
      <c r="E111" s="12"/>
      <c r="F111" s="12"/>
      <c r="G111" s="12"/>
      <c r="H111" s="12"/>
      <c r="I111" s="12"/>
      <c r="J111" s="12"/>
      <c r="K111" s="12"/>
      <c r="L111" s="12"/>
      <c r="M111" s="12"/>
      <c r="N111" s="12"/>
      <c r="O111" s="12"/>
    </row>
    <row r="112" spans="1:41" x14ac:dyDescent="0.25">
      <c r="A112" s="71" t="s">
        <v>45</v>
      </c>
      <c r="D112" s="12"/>
      <c r="E112" s="12"/>
      <c r="F112" s="12"/>
      <c r="G112" s="12"/>
      <c r="H112" s="12"/>
      <c r="I112" s="12"/>
      <c r="J112" s="12"/>
      <c r="K112" s="12"/>
      <c r="L112" s="12"/>
      <c r="M112" s="12"/>
      <c r="N112" s="12"/>
      <c r="O112" s="12"/>
    </row>
    <row r="113" spans="1:15" x14ac:dyDescent="0.25">
      <c r="A113" s="64" t="s">
        <v>50</v>
      </c>
      <c r="D113" s="12"/>
      <c r="E113" s="12"/>
      <c r="F113" s="12"/>
      <c r="G113" s="12"/>
      <c r="H113" s="12"/>
      <c r="I113" s="12"/>
      <c r="J113" s="12"/>
      <c r="K113" s="12"/>
      <c r="L113" s="12"/>
      <c r="M113" s="12"/>
      <c r="N113" s="12"/>
      <c r="O113" s="12"/>
    </row>
    <row r="114" spans="1:15" x14ac:dyDescent="0.25">
      <c r="A114" s="141" t="s">
        <v>26</v>
      </c>
      <c r="C114" s="65"/>
    </row>
  </sheetData>
  <mergeCells count="26">
    <mergeCell ref="A36:A44"/>
    <mergeCell ref="B36:B44"/>
    <mergeCell ref="A45:A53"/>
    <mergeCell ref="B45:B53"/>
    <mergeCell ref="C4:O4"/>
    <mergeCell ref="C5:O5"/>
    <mergeCell ref="D6:O6"/>
    <mergeCell ref="D7:O7"/>
    <mergeCell ref="A18:A26"/>
    <mergeCell ref="B18:B26"/>
    <mergeCell ref="B100:B108"/>
    <mergeCell ref="B1:O1"/>
    <mergeCell ref="A9:A17"/>
    <mergeCell ref="B9:B17"/>
    <mergeCell ref="A81:A89"/>
    <mergeCell ref="B81:B89"/>
    <mergeCell ref="A90:A98"/>
    <mergeCell ref="B90:B98"/>
    <mergeCell ref="A54:A62"/>
    <mergeCell ref="B54:B62"/>
    <mergeCell ref="A63:A71"/>
    <mergeCell ref="B63:B71"/>
    <mergeCell ref="A72:A80"/>
    <mergeCell ref="B72:B80"/>
    <mergeCell ref="A27:A35"/>
    <mergeCell ref="B27:B35"/>
  </mergeCells>
  <phoneticPr fontId="37" type="noConversion"/>
  <pageMargins left="0.7" right="0.7" top="0.75" bottom="0.75" header="0.3" footer="0.3"/>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E111"/>
  <sheetViews>
    <sheetView zoomScale="85" zoomScaleNormal="85" zoomScalePageLayoutView="85" workbookViewId="0">
      <selection activeCell="S18" sqref="S18:S20"/>
    </sheetView>
  </sheetViews>
  <sheetFormatPr defaultColWidth="8.85546875" defaultRowHeight="12.75" x14ac:dyDescent="0.2"/>
  <cols>
    <col min="1" max="1" width="24.140625" style="154" customWidth="1"/>
    <col min="2" max="2" width="14.140625" style="154" customWidth="1"/>
    <col min="3" max="3" width="24.42578125" style="154" customWidth="1"/>
    <col min="4" max="4" width="9.28515625" style="154" customWidth="1"/>
    <col min="5" max="5" width="8.85546875" style="154" customWidth="1"/>
    <col min="6" max="6" width="9.28515625" style="154" customWidth="1"/>
    <col min="7" max="7" width="9" style="154" customWidth="1"/>
    <col min="8" max="8" width="8.7109375" style="154" customWidth="1"/>
    <col min="9" max="9" width="9.42578125" style="154" customWidth="1"/>
    <col min="10" max="10" width="10.140625" style="154" customWidth="1"/>
    <col min="11" max="12" width="9.28515625" style="154" customWidth="1"/>
    <col min="13" max="14" width="9" style="154" customWidth="1"/>
    <col min="15" max="15" width="8.7109375" style="154" customWidth="1"/>
    <col min="16" max="252" width="8.85546875" style="154"/>
    <col min="253" max="253" width="24.140625" style="154" customWidth="1"/>
    <col min="254" max="254" width="13.140625" style="154" customWidth="1"/>
    <col min="255" max="16384" width="8.85546875" style="154"/>
  </cols>
  <sheetData>
    <row r="4" spans="1:15" ht="20.25" x14ac:dyDescent="0.3">
      <c r="C4" s="332" t="s">
        <v>73</v>
      </c>
      <c r="D4" s="332"/>
      <c r="E4" s="332"/>
      <c r="F4" s="332"/>
      <c r="G4" s="332"/>
      <c r="H4" s="332"/>
      <c r="I4" s="332"/>
      <c r="J4" s="332"/>
      <c r="K4" s="332"/>
      <c r="L4" s="332"/>
      <c r="M4" s="332"/>
      <c r="N4" s="332"/>
      <c r="O4" s="332"/>
    </row>
    <row r="5" spans="1:15" ht="19.5" thickBot="1" x14ac:dyDescent="0.35">
      <c r="C5" s="319" t="s">
        <v>53</v>
      </c>
      <c r="D5" s="303"/>
      <c r="E5" s="303"/>
      <c r="F5" s="303"/>
      <c r="G5" s="303"/>
      <c r="H5" s="303"/>
      <c r="I5" s="303"/>
      <c r="J5" s="303"/>
      <c r="K5" s="303"/>
      <c r="L5" s="303"/>
      <c r="M5" s="303"/>
      <c r="N5" s="303"/>
      <c r="O5" s="303"/>
    </row>
    <row r="6" spans="1:15" ht="16.5" thickBot="1" x14ac:dyDescent="0.3">
      <c r="A6" s="86"/>
      <c r="B6" s="155"/>
      <c r="C6" s="155"/>
      <c r="D6" s="320" t="s">
        <v>28</v>
      </c>
      <c r="E6" s="320"/>
      <c r="F6" s="320"/>
      <c r="G6" s="320"/>
      <c r="H6" s="320"/>
      <c r="I6" s="320"/>
      <c r="J6" s="320"/>
      <c r="K6" s="320"/>
      <c r="L6" s="320"/>
      <c r="M6" s="320"/>
      <c r="N6" s="320"/>
      <c r="O6" s="320"/>
    </row>
    <row r="7" spans="1:15" s="155" customFormat="1" ht="17.25" customHeight="1" thickTop="1" thickBot="1" x14ac:dyDescent="0.3">
      <c r="A7" s="80"/>
      <c r="B7" s="80"/>
      <c r="C7" s="80"/>
      <c r="D7" s="321" t="s">
        <v>0</v>
      </c>
      <c r="E7" s="322"/>
      <c r="F7" s="322"/>
      <c r="G7" s="322"/>
      <c r="H7" s="322"/>
      <c r="I7" s="322"/>
      <c r="J7" s="322"/>
      <c r="K7" s="322"/>
      <c r="L7" s="322"/>
      <c r="M7" s="322"/>
      <c r="N7" s="322"/>
      <c r="O7" s="323"/>
    </row>
    <row r="8" spans="1:15" ht="14.25" thickTop="1" thickBot="1" x14ac:dyDescent="0.25">
      <c r="A8" s="3" t="s">
        <v>29</v>
      </c>
      <c r="B8" s="3" t="s">
        <v>30</v>
      </c>
      <c r="C8" s="4" t="s">
        <v>31</v>
      </c>
      <c r="D8" s="151">
        <v>41640</v>
      </c>
      <c r="E8" s="151">
        <v>41671</v>
      </c>
      <c r="F8" s="151">
        <v>41699</v>
      </c>
      <c r="G8" s="151">
        <v>41730</v>
      </c>
      <c r="H8" s="151">
        <v>41760</v>
      </c>
      <c r="I8" s="151">
        <v>41791</v>
      </c>
      <c r="J8" s="151">
        <v>41821</v>
      </c>
      <c r="K8" s="151">
        <v>41852</v>
      </c>
      <c r="L8" s="151">
        <v>41883</v>
      </c>
      <c r="M8" s="151">
        <v>41913</v>
      </c>
      <c r="N8" s="151">
        <v>41944</v>
      </c>
      <c r="O8" s="151">
        <v>41974</v>
      </c>
    </row>
    <row r="9" spans="1:15" s="80" customFormat="1" ht="15" customHeight="1" thickTop="1" x14ac:dyDescent="0.25">
      <c r="A9" s="313" t="s">
        <v>38</v>
      </c>
      <c r="B9" s="316">
        <v>1</v>
      </c>
      <c r="C9" s="146" t="s">
        <v>32</v>
      </c>
      <c r="D9" s="106">
        <v>6.7900450228900269</v>
      </c>
      <c r="E9" s="107">
        <v>6.0685285075036353</v>
      </c>
      <c r="F9" s="107">
        <v>6.0460814753964485</v>
      </c>
      <c r="G9" s="107">
        <v>6.4171564235463521</v>
      </c>
      <c r="H9" s="107">
        <v>7.8621210605975858</v>
      </c>
      <c r="I9" s="107">
        <v>6.5845139047138357</v>
      </c>
      <c r="J9" s="107">
        <v>6.1552075433973581</v>
      </c>
      <c r="K9" s="107">
        <v>5.6823193166313439</v>
      </c>
      <c r="L9" s="107">
        <v>5.310169148853972</v>
      </c>
      <c r="M9" s="107">
        <v>7.9344024868675023</v>
      </c>
      <c r="N9" s="107">
        <v>8.6825277264931557</v>
      </c>
      <c r="O9" s="108">
        <v>6.4666933774127466</v>
      </c>
    </row>
    <row r="10" spans="1:15" s="80" customFormat="1" ht="15.75" thickTop="1" x14ac:dyDescent="0.25">
      <c r="A10" s="314"/>
      <c r="B10" s="317"/>
      <c r="C10" s="6" t="s">
        <v>33</v>
      </c>
      <c r="D10" s="109">
        <v>24.916382935514299</v>
      </c>
      <c r="E10" s="110">
        <v>26.788317820836141</v>
      </c>
      <c r="F10" s="110">
        <v>31.294005946319945</v>
      </c>
      <c r="G10" s="110">
        <v>38.730975165984368</v>
      </c>
      <c r="H10" s="110">
        <v>50.68262649810746</v>
      </c>
      <c r="I10" s="110">
        <v>55.134358191870035</v>
      </c>
      <c r="J10" s="110">
        <v>54.20458004757181</v>
      </c>
      <c r="K10" s="110">
        <v>55.063538214627179</v>
      </c>
      <c r="L10" s="110">
        <v>47.851278298516227</v>
      </c>
      <c r="M10" s="110">
        <v>37.327232345712879</v>
      </c>
      <c r="N10" s="110">
        <v>24.142665665923428</v>
      </c>
      <c r="O10" s="111">
        <v>29.011007906654754</v>
      </c>
    </row>
    <row r="11" spans="1:15" s="80" customFormat="1" ht="16.5" thickTop="1" thickBot="1" x14ac:dyDescent="0.3">
      <c r="A11" s="314"/>
      <c r="B11" s="317"/>
      <c r="C11" s="6" t="s">
        <v>34</v>
      </c>
      <c r="D11" s="112">
        <v>0.66632462601148568</v>
      </c>
      <c r="E11" s="113">
        <v>1.1763267434192231</v>
      </c>
      <c r="F11" s="113">
        <v>1.8678513351908683</v>
      </c>
      <c r="G11" s="113">
        <v>3.4658294539762569</v>
      </c>
      <c r="H11" s="113">
        <v>3.5074631006414223</v>
      </c>
      <c r="I11" s="113">
        <v>3.5864676184768807</v>
      </c>
      <c r="J11" s="113">
        <v>2.87835015567435</v>
      </c>
      <c r="K11" s="113">
        <v>2.7500512392264724</v>
      </c>
      <c r="L11" s="113">
        <v>2.9490884653262146</v>
      </c>
      <c r="M11" s="113">
        <v>2.0939526124892649</v>
      </c>
      <c r="N11" s="113">
        <v>1.0767370139568107</v>
      </c>
      <c r="O11" s="114">
        <v>0.62038047506857885</v>
      </c>
    </row>
    <row r="12" spans="1:15" s="80" customFormat="1" ht="16.5" thickTop="1" thickBot="1" x14ac:dyDescent="0.3">
      <c r="A12" s="315"/>
      <c r="B12" s="318"/>
      <c r="C12" s="146" t="s">
        <v>35</v>
      </c>
      <c r="D12" s="115">
        <f t="shared" ref="D12:L12" si="0">SUM(D9:D11)</f>
        <v>32.372752584415814</v>
      </c>
      <c r="E12" s="115">
        <f t="shared" si="0"/>
        <v>34.033173071759002</v>
      </c>
      <c r="F12" s="115">
        <f t="shared" si="0"/>
        <v>39.207938756907261</v>
      </c>
      <c r="G12" s="115">
        <f t="shared" si="0"/>
        <v>48.613961043506976</v>
      </c>
      <c r="H12" s="115">
        <f t="shared" si="0"/>
        <v>62.052210659346471</v>
      </c>
      <c r="I12" s="115">
        <f t="shared" si="0"/>
        <v>65.305339715060754</v>
      </c>
      <c r="J12" s="115">
        <f>SUM(J9:J11)</f>
        <v>63.238137746643517</v>
      </c>
      <c r="K12" s="115">
        <f t="shared" si="0"/>
        <v>63.495908770484995</v>
      </c>
      <c r="L12" s="115">
        <f t="shared" si="0"/>
        <v>56.110535912696413</v>
      </c>
      <c r="M12" s="115">
        <f>SUM(M9:M11)</f>
        <v>47.355587445069652</v>
      </c>
      <c r="N12" s="164">
        <f>SUM(N9:N11)</f>
        <v>33.901930406373388</v>
      </c>
      <c r="O12" s="249">
        <f>SUM(O9:O11)</f>
        <v>36.098081759136079</v>
      </c>
    </row>
    <row r="13" spans="1:15" s="98" customFormat="1" ht="15" customHeight="1" thickTop="1" x14ac:dyDescent="0.25">
      <c r="A13" s="304" t="s">
        <v>23</v>
      </c>
      <c r="B13" s="307">
        <v>1</v>
      </c>
      <c r="C13" s="251" t="s">
        <v>32</v>
      </c>
      <c r="D13" s="252">
        <v>426.46912800000007</v>
      </c>
      <c r="E13" s="252">
        <v>424.94351040000004</v>
      </c>
      <c r="F13" s="252">
        <v>449.50431984000011</v>
      </c>
      <c r="G13" s="252">
        <v>433.14157152000013</v>
      </c>
      <c r="H13" s="252">
        <v>448.73853024000016</v>
      </c>
      <c r="I13" s="252">
        <v>434.80391952000014</v>
      </c>
      <c r="J13" s="252">
        <v>439.83162383999996</v>
      </c>
      <c r="K13" s="252">
        <v>437.91364464000003</v>
      </c>
      <c r="L13" s="252">
        <v>441.58187232000017</v>
      </c>
      <c r="M13" s="252">
        <v>461.92735584000013</v>
      </c>
      <c r="N13" s="252">
        <v>428.9090784</v>
      </c>
      <c r="O13" s="252">
        <v>393.19746048000007</v>
      </c>
    </row>
    <row r="14" spans="1:15" s="98" customFormat="1" ht="15.75" thickTop="1" x14ac:dyDescent="0.25">
      <c r="A14" s="305"/>
      <c r="B14" s="308"/>
      <c r="C14" s="251" t="s">
        <v>33</v>
      </c>
      <c r="D14" s="252">
        <v>88.198147399999996</v>
      </c>
      <c r="E14" s="252">
        <v>92.533156040000009</v>
      </c>
      <c r="F14" s="252">
        <v>98.253644820000019</v>
      </c>
      <c r="G14" s="252">
        <v>103.52336443999999</v>
      </c>
      <c r="H14" s="252">
        <v>101.2306695</v>
      </c>
      <c r="I14" s="252">
        <v>104.51657615999999</v>
      </c>
      <c r="J14" s="252">
        <v>110.22910648</v>
      </c>
      <c r="K14" s="252">
        <v>102.17762257999999</v>
      </c>
      <c r="L14" s="252">
        <v>113.05994720000001</v>
      </c>
      <c r="M14" s="252">
        <v>107.76571709999997</v>
      </c>
      <c r="N14" s="252">
        <v>98.215595759999999</v>
      </c>
      <c r="O14" s="252">
        <v>94.958795659999993</v>
      </c>
    </row>
    <row r="15" spans="1:15" s="98" customFormat="1" ht="16.5" thickTop="1" thickBot="1" x14ac:dyDescent="0.3">
      <c r="A15" s="305"/>
      <c r="B15" s="308"/>
      <c r="C15" s="251" t="s">
        <v>34</v>
      </c>
      <c r="D15" s="253">
        <v>72.272983199999999</v>
      </c>
      <c r="E15" s="253">
        <v>67.07390359999998</v>
      </c>
      <c r="F15" s="253">
        <v>82.765025200000011</v>
      </c>
      <c r="G15" s="253">
        <v>78.8423284</v>
      </c>
      <c r="H15" s="253">
        <v>82.027497199999985</v>
      </c>
      <c r="I15" s="253">
        <v>86.76995316</v>
      </c>
      <c r="J15" s="253">
        <v>80.921858599999993</v>
      </c>
      <c r="K15" s="253">
        <v>85.64836455999999</v>
      </c>
      <c r="L15" s="253">
        <v>86.157459959999983</v>
      </c>
      <c r="M15" s="253">
        <v>84.680386999999982</v>
      </c>
      <c r="N15" s="253">
        <v>93.418247999999991</v>
      </c>
      <c r="O15" s="253">
        <v>65.962580200000005</v>
      </c>
    </row>
    <row r="16" spans="1:15" s="98" customFormat="1" ht="16.5" thickTop="1" thickBot="1" x14ac:dyDescent="0.3">
      <c r="A16" s="306"/>
      <c r="B16" s="309"/>
      <c r="C16" s="254" t="s">
        <v>35</v>
      </c>
      <c r="D16" s="255">
        <f t="shared" ref="D16:O16" si="1">SUM(D13:D15)</f>
        <v>586.94025860000011</v>
      </c>
      <c r="E16" s="255">
        <f t="shared" si="1"/>
        <v>584.55057004000003</v>
      </c>
      <c r="F16" s="255">
        <f t="shared" si="1"/>
        <v>630.52298986000005</v>
      </c>
      <c r="G16" s="255">
        <f t="shared" si="1"/>
        <v>615.50726436000014</v>
      </c>
      <c r="H16" s="255">
        <f t="shared" si="1"/>
        <v>631.99669694000011</v>
      </c>
      <c r="I16" s="255">
        <f t="shared" si="1"/>
        <v>626.09044884000014</v>
      </c>
      <c r="J16" s="255">
        <f t="shared" si="1"/>
        <v>630.9825889199999</v>
      </c>
      <c r="K16" s="255">
        <f t="shared" si="1"/>
        <v>625.73963177999997</v>
      </c>
      <c r="L16" s="255">
        <f t="shared" si="1"/>
        <v>640.79927948000011</v>
      </c>
      <c r="M16" s="255">
        <f t="shared" si="1"/>
        <v>654.37345994000009</v>
      </c>
      <c r="N16" s="255">
        <f t="shared" si="1"/>
        <v>620.54292215999999</v>
      </c>
      <c r="O16" s="255">
        <f t="shared" si="1"/>
        <v>554.11883634000014</v>
      </c>
    </row>
    <row r="17" spans="1:25" s="98" customFormat="1" ht="15" customHeight="1" thickTop="1" x14ac:dyDescent="0.25">
      <c r="A17" s="313" t="s">
        <v>22</v>
      </c>
      <c r="B17" s="324">
        <v>1</v>
      </c>
      <c r="C17" s="147" t="s">
        <v>32</v>
      </c>
      <c r="D17" s="116"/>
      <c r="E17" s="117"/>
      <c r="F17" s="117"/>
      <c r="G17" s="117"/>
      <c r="H17" s="117"/>
      <c r="I17" s="230">
        <v>24.765838482193178</v>
      </c>
      <c r="J17" s="230">
        <v>39.76532788612154</v>
      </c>
      <c r="K17" s="230">
        <v>53.756172712779424</v>
      </c>
      <c r="L17" s="230">
        <v>45.843576609342321</v>
      </c>
      <c r="M17" s="117"/>
      <c r="N17" s="117"/>
      <c r="O17" s="118"/>
    </row>
    <row r="18" spans="1:25" s="98" customFormat="1" ht="15.75" thickTop="1" x14ac:dyDescent="0.25">
      <c r="A18" s="314"/>
      <c r="B18" s="325"/>
      <c r="C18" s="147" t="s">
        <v>33</v>
      </c>
      <c r="D18" s="119"/>
      <c r="E18" s="120"/>
      <c r="F18" s="120"/>
      <c r="G18" s="120"/>
      <c r="H18" s="120"/>
      <c r="I18" s="127">
        <v>15.162796641502698</v>
      </c>
      <c r="J18" s="127">
        <v>18.762237938669305</v>
      </c>
      <c r="K18" s="127">
        <v>20.197250824030181</v>
      </c>
      <c r="L18" s="127">
        <v>16.890200519241002</v>
      </c>
      <c r="M18" s="120"/>
      <c r="N18" s="120"/>
      <c r="O18" s="120"/>
    </row>
    <row r="19" spans="1:25" s="98" customFormat="1" ht="16.5" thickTop="1" thickBot="1" x14ac:dyDescent="0.3">
      <c r="A19" s="314"/>
      <c r="B19" s="325"/>
      <c r="C19" s="147" t="s">
        <v>34</v>
      </c>
      <c r="D19" s="121"/>
      <c r="E19" s="122"/>
      <c r="F19" s="122"/>
      <c r="G19" s="122"/>
      <c r="H19" s="122"/>
      <c r="I19" s="231">
        <v>3.7161341149433094</v>
      </c>
      <c r="J19" s="231">
        <v>3.4020469740935475</v>
      </c>
      <c r="K19" s="231">
        <v>5.6025834276843964</v>
      </c>
      <c r="L19" s="231">
        <v>5.2385876969755696</v>
      </c>
      <c r="M19" s="122"/>
      <c r="N19" s="122"/>
      <c r="O19" s="123"/>
    </row>
    <row r="20" spans="1:25" s="98" customFormat="1" ht="15.75" thickBot="1" x14ac:dyDescent="0.3">
      <c r="A20" s="315"/>
      <c r="B20" s="326"/>
      <c r="C20" s="146" t="s">
        <v>35</v>
      </c>
      <c r="D20" s="148">
        <f t="shared" ref="D20:O20" si="2">SUM(D17:D19)</f>
        <v>0</v>
      </c>
      <c r="E20" s="148">
        <f t="shared" si="2"/>
        <v>0</v>
      </c>
      <c r="F20" s="148">
        <f t="shared" si="2"/>
        <v>0</v>
      </c>
      <c r="G20" s="148">
        <f t="shared" si="2"/>
        <v>0</v>
      </c>
      <c r="H20" s="148">
        <f t="shared" si="2"/>
        <v>0</v>
      </c>
      <c r="I20" s="250">
        <f t="shared" si="2"/>
        <v>43.644769238639185</v>
      </c>
      <c r="J20" s="250">
        <f t="shared" si="2"/>
        <v>61.929612798884392</v>
      </c>
      <c r="K20" s="250">
        <f t="shared" si="2"/>
        <v>79.556006964494003</v>
      </c>
      <c r="L20" s="250">
        <f t="shared" si="2"/>
        <v>67.972364825558898</v>
      </c>
      <c r="M20" s="148">
        <f t="shared" si="2"/>
        <v>0</v>
      </c>
      <c r="N20" s="148">
        <f t="shared" si="2"/>
        <v>0</v>
      </c>
      <c r="O20" s="148">
        <f t="shared" si="2"/>
        <v>0</v>
      </c>
    </row>
    <row r="21" spans="1:25" ht="15" customHeight="1" x14ac:dyDescent="0.25">
      <c r="A21" s="304" t="s">
        <v>24</v>
      </c>
      <c r="B21" s="310">
        <v>1</v>
      </c>
      <c r="C21" s="251" t="s">
        <v>32</v>
      </c>
      <c r="D21" s="256"/>
      <c r="E21" s="257"/>
      <c r="F21" s="257"/>
      <c r="G21" s="292">
        <v>14.614269999999999</v>
      </c>
      <c r="H21" s="292">
        <v>101.259978</v>
      </c>
      <c r="I21" s="293">
        <v>165.87923999999998</v>
      </c>
      <c r="J21" s="293">
        <v>192.48750000000001</v>
      </c>
      <c r="K21" s="293">
        <v>232.12730000000002</v>
      </c>
      <c r="L21" s="293">
        <v>230.92069999999998</v>
      </c>
      <c r="M21" s="292">
        <v>144.77727999999999</v>
      </c>
      <c r="N21" s="292"/>
      <c r="O21" s="294"/>
      <c r="P21" s="158"/>
      <c r="Q21" s="158"/>
      <c r="R21" s="158"/>
      <c r="S21" s="158"/>
      <c r="T21" s="158"/>
      <c r="U21" s="158"/>
      <c r="V21" s="158"/>
      <c r="W21" s="158"/>
      <c r="X21" s="158"/>
    </row>
    <row r="22" spans="1:25" ht="15" x14ac:dyDescent="0.25">
      <c r="A22" s="305"/>
      <c r="B22" s="311"/>
      <c r="C22" s="251" t="s">
        <v>33</v>
      </c>
      <c r="D22" s="258"/>
      <c r="E22" s="259"/>
      <c r="F22" s="259"/>
      <c r="G22" s="295">
        <v>5.0936561999999999</v>
      </c>
      <c r="H22" s="295">
        <v>21.352058000000003</v>
      </c>
      <c r="I22" s="296">
        <v>31.997857999999997</v>
      </c>
      <c r="J22" s="296">
        <v>36.779668000000001</v>
      </c>
      <c r="K22" s="296">
        <v>36.220161999999995</v>
      </c>
      <c r="L22" s="296">
        <v>33.023854</v>
      </c>
      <c r="M22" s="295">
        <v>14.567439400000001</v>
      </c>
      <c r="N22" s="295"/>
      <c r="O22" s="295"/>
      <c r="P22" s="158"/>
      <c r="Q22" s="158"/>
      <c r="R22" s="158"/>
      <c r="S22" s="158"/>
      <c r="T22" s="158"/>
      <c r="U22" s="158"/>
      <c r="V22" s="158"/>
      <c r="W22" s="158"/>
      <c r="X22" s="158"/>
    </row>
    <row r="23" spans="1:25" ht="15.75" thickBot="1" x14ac:dyDescent="0.3">
      <c r="A23" s="305"/>
      <c r="B23" s="311"/>
      <c r="C23" s="251" t="s">
        <v>34</v>
      </c>
      <c r="D23" s="260"/>
      <c r="E23" s="261"/>
      <c r="F23" s="261"/>
      <c r="G23" s="297">
        <v>2.5596611999999999</v>
      </c>
      <c r="H23" s="297">
        <v>14.432040199999999</v>
      </c>
      <c r="I23" s="298">
        <v>24.704004000000001</v>
      </c>
      <c r="J23" s="298">
        <v>27.140069999999998</v>
      </c>
      <c r="K23" s="298">
        <v>26.088634000000003</v>
      </c>
      <c r="L23" s="298">
        <v>23.877751999999997</v>
      </c>
      <c r="M23" s="297">
        <v>8.7643786000000006</v>
      </c>
      <c r="N23" s="297"/>
      <c r="O23" s="299"/>
      <c r="P23" s="158"/>
      <c r="Q23" s="158"/>
      <c r="R23" s="158"/>
      <c r="S23" s="158"/>
      <c r="T23" s="158"/>
      <c r="U23" s="158"/>
      <c r="V23" s="158"/>
      <c r="W23" s="158"/>
      <c r="X23" s="158"/>
    </row>
    <row r="24" spans="1:25" ht="15.75" thickBot="1" x14ac:dyDescent="0.3">
      <c r="A24" s="306"/>
      <c r="B24" s="312"/>
      <c r="C24" s="254" t="s">
        <v>35</v>
      </c>
      <c r="D24" s="262">
        <f t="shared" ref="D24:O24" si="3">SUM(D21:D23)</f>
        <v>0</v>
      </c>
      <c r="E24" s="262">
        <f t="shared" si="3"/>
        <v>0</v>
      </c>
      <c r="F24" s="262">
        <f t="shared" si="3"/>
        <v>0</v>
      </c>
      <c r="G24" s="300">
        <f t="shared" si="3"/>
        <v>22.2675874</v>
      </c>
      <c r="H24" s="300">
        <f t="shared" si="3"/>
        <v>137.04407620000001</v>
      </c>
      <c r="I24" s="300">
        <f t="shared" si="3"/>
        <v>222.58110199999999</v>
      </c>
      <c r="J24" s="301">
        <f t="shared" si="3"/>
        <v>256.40723800000001</v>
      </c>
      <c r="K24" s="300">
        <f t="shared" si="3"/>
        <v>294.43609600000002</v>
      </c>
      <c r="L24" s="301">
        <f t="shared" si="3"/>
        <v>287.82230599999997</v>
      </c>
      <c r="M24" s="300">
        <f t="shared" si="3"/>
        <v>168.10909800000002</v>
      </c>
      <c r="N24" s="300">
        <v>0</v>
      </c>
      <c r="O24" s="300">
        <f t="shared" si="3"/>
        <v>0</v>
      </c>
      <c r="Q24" s="158"/>
      <c r="R24" s="158"/>
      <c r="S24" s="158"/>
      <c r="T24" s="158"/>
      <c r="U24" s="158"/>
      <c r="V24" s="158"/>
      <c r="W24" s="158"/>
      <c r="X24" s="158"/>
    </row>
    <row r="25" spans="1:25" ht="15" customHeight="1" x14ac:dyDescent="0.25">
      <c r="A25" s="313" t="s">
        <v>39</v>
      </c>
      <c r="B25" s="316">
        <v>1</v>
      </c>
      <c r="C25" s="146" t="s">
        <v>32</v>
      </c>
      <c r="D25" s="109">
        <v>1.8844280004501344</v>
      </c>
      <c r="E25" s="110">
        <v>1.9191794872283936</v>
      </c>
      <c r="F25" s="110">
        <v>1.8575628042221068</v>
      </c>
      <c r="G25" s="110">
        <v>2.24034960269928</v>
      </c>
      <c r="H25" s="110">
        <v>2.5216560602188109</v>
      </c>
      <c r="I25" s="110">
        <v>2.6624723672866821</v>
      </c>
      <c r="J25" s="110">
        <v>2.8735931873321534</v>
      </c>
      <c r="K25" s="110">
        <v>3.097912073135376</v>
      </c>
      <c r="L25" s="110">
        <v>3.3074334621429444</v>
      </c>
      <c r="M25" s="110">
        <v>2.6878417253494264</v>
      </c>
      <c r="N25" s="110">
        <v>2.2447412252426147</v>
      </c>
      <c r="O25" s="110">
        <v>2.0371839046478271</v>
      </c>
      <c r="Q25" s="289"/>
      <c r="R25" s="289"/>
      <c r="S25" s="289"/>
      <c r="T25" s="289"/>
      <c r="U25" s="289"/>
      <c r="V25" s="289"/>
      <c r="W25" s="289"/>
      <c r="X25" s="289"/>
      <c r="Y25" s="289"/>
    </row>
    <row r="26" spans="1:25" ht="15" x14ac:dyDescent="0.25">
      <c r="A26" s="314"/>
      <c r="B26" s="317"/>
      <c r="C26" s="147" t="s">
        <v>33</v>
      </c>
      <c r="D26" s="128">
        <v>0</v>
      </c>
      <c r="E26" s="125">
        <v>8.8261489197611814E-2</v>
      </c>
      <c r="F26" s="125">
        <v>8.6511730216443539E-2</v>
      </c>
      <c r="G26" s="125">
        <v>6.1814877670258284E-2</v>
      </c>
      <c r="H26" s="125">
        <v>0.28483339473605157</v>
      </c>
      <c r="I26" s="125">
        <v>0.2397574856877327</v>
      </c>
      <c r="J26" s="125">
        <v>0.23552247285842895</v>
      </c>
      <c r="K26" s="125">
        <v>0.28701103180646897</v>
      </c>
      <c r="L26" s="125">
        <v>0.31822283528745177</v>
      </c>
      <c r="M26" s="125">
        <v>0.32232581414282324</v>
      </c>
      <c r="N26" s="125">
        <v>0.23109535723924637</v>
      </c>
      <c r="O26" s="110">
        <v>0.12706495448946953</v>
      </c>
      <c r="Q26" s="290"/>
      <c r="R26" s="290"/>
      <c r="S26" s="291"/>
      <c r="T26" s="291"/>
      <c r="U26" s="291"/>
      <c r="V26" s="291"/>
      <c r="W26" s="290"/>
      <c r="X26" s="290"/>
      <c r="Y26" s="289"/>
    </row>
    <row r="27" spans="1:25" ht="15.75" thickBot="1" x14ac:dyDescent="0.3">
      <c r="A27" s="314"/>
      <c r="B27" s="317"/>
      <c r="C27" s="78" t="s">
        <v>34</v>
      </c>
      <c r="D27" s="112">
        <v>0.36</v>
      </c>
      <c r="E27" s="113">
        <v>0.31</v>
      </c>
      <c r="F27" s="113">
        <v>0.3</v>
      </c>
      <c r="G27" s="113">
        <v>0.54</v>
      </c>
      <c r="H27" s="113">
        <v>1</v>
      </c>
      <c r="I27" s="113">
        <v>1.07</v>
      </c>
      <c r="J27" s="113">
        <v>0.93</v>
      </c>
      <c r="K27" s="113">
        <v>1.07</v>
      </c>
      <c r="L27" s="113">
        <v>1.1299999999999999</v>
      </c>
      <c r="M27" s="113">
        <v>0.81</v>
      </c>
      <c r="N27" s="113">
        <v>0.46</v>
      </c>
      <c r="O27" s="113">
        <v>0.28999999999999998</v>
      </c>
      <c r="Q27" s="290"/>
      <c r="R27" s="290"/>
      <c r="S27" s="291"/>
      <c r="T27" s="291"/>
      <c r="U27" s="291"/>
      <c r="V27" s="291"/>
      <c r="W27" s="290"/>
      <c r="X27" s="290"/>
      <c r="Y27" s="289"/>
    </row>
    <row r="28" spans="1:25" ht="15.75" thickBot="1" x14ac:dyDescent="0.3">
      <c r="A28" s="315"/>
      <c r="B28" s="318"/>
      <c r="C28" s="146" t="s">
        <v>35</v>
      </c>
      <c r="D28" s="148">
        <f t="shared" ref="D28:O28" si="4">SUM(D25:D27)</f>
        <v>2.2444280004501342</v>
      </c>
      <c r="E28" s="165">
        <f t="shared" si="4"/>
        <v>2.3174409764260053</v>
      </c>
      <c r="F28" s="165">
        <f t="shared" si="4"/>
        <v>2.2440745344385502</v>
      </c>
      <c r="G28" s="165">
        <f t="shared" si="4"/>
        <v>2.8421644803695383</v>
      </c>
      <c r="H28" s="165">
        <f t="shared" si="4"/>
        <v>3.8064894549548627</v>
      </c>
      <c r="I28" s="165">
        <f t="shared" si="4"/>
        <v>3.9722298529744151</v>
      </c>
      <c r="J28" s="165">
        <f t="shared" si="4"/>
        <v>4.039115660190582</v>
      </c>
      <c r="K28" s="165">
        <f>SUM(K25:K27)</f>
        <v>4.4549231049418454</v>
      </c>
      <c r="L28" s="165">
        <f t="shared" si="4"/>
        <v>4.755656297430396</v>
      </c>
      <c r="M28" s="165">
        <f t="shared" si="4"/>
        <v>3.8201675394922496</v>
      </c>
      <c r="N28" s="165">
        <f t="shared" si="4"/>
        <v>2.9358365824818611</v>
      </c>
      <c r="O28" s="165">
        <f t="shared" si="4"/>
        <v>2.4542488591372966</v>
      </c>
      <c r="Q28" s="290"/>
      <c r="R28" s="290"/>
      <c r="S28" s="291"/>
      <c r="T28" s="291"/>
      <c r="U28" s="291"/>
      <c r="V28" s="291"/>
      <c r="W28" s="290"/>
      <c r="X28" s="290"/>
      <c r="Y28" s="289"/>
    </row>
    <row r="29" spans="1:25" ht="15" customHeight="1" x14ac:dyDescent="0.25">
      <c r="A29" s="304" t="s">
        <v>41</v>
      </c>
      <c r="B29" s="307">
        <v>1</v>
      </c>
      <c r="C29" s="251" t="s">
        <v>32</v>
      </c>
      <c r="D29" s="263"/>
      <c r="E29" s="252"/>
      <c r="F29" s="252"/>
      <c r="G29" s="252"/>
      <c r="H29" s="252">
        <v>0</v>
      </c>
      <c r="I29" s="252">
        <v>0</v>
      </c>
      <c r="J29" s="252">
        <v>0</v>
      </c>
      <c r="K29" s="252">
        <v>0</v>
      </c>
      <c r="L29" s="252">
        <v>0</v>
      </c>
      <c r="M29" s="252">
        <v>0</v>
      </c>
      <c r="N29" s="252"/>
      <c r="O29" s="252"/>
      <c r="Q29" s="291"/>
      <c r="R29" s="291"/>
      <c r="S29" s="291"/>
      <c r="T29" s="290"/>
      <c r="U29" s="291"/>
      <c r="V29" s="290"/>
      <c r="W29" s="291"/>
      <c r="X29" s="291"/>
      <c r="Y29" s="289"/>
    </row>
    <row r="30" spans="1:25" ht="15" x14ac:dyDescent="0.25">
      <c r="A30" s="305"/>
      <c r="B30" s="308"/>
      <c r="C30" s="251" t="s">
        <v>33</v>
      </c>
      <c r="D30" s="264"/>
      <c r="E30" s="265"/>
      <c r="F30" s="265"/>
      <c r="G30" s="265"/>
      <c r="H30" s="265">
        <v>0</v>
      </c>
      <c r="I30" s="265">
        <v>0</v>
      </c>
      <c r="J30" s="265">
        <v>0</v>
      </c>
      <c r="K30" s="265">
        <v>0</v>
      </c>
      <c r="L30" s="265">
        <v>0</v>
      </c>
      <c r="M30" s="265">
        <v>0</v>
      </c>
      <c r="N30" s="265"/>
      <c r="O30" s="265"/>
      <c r="Q30" s="291"/>
      <c r="R30" s="291"/>
      <c r="S30" s="291"/>
      <c r="T30" s="291"/>
      <c r="U30" s="291"/>
      <c r="V30" s="291"/>
      <c r="W30" s="291"/>
      <c r="X30" s="291"/>
      <c r="Y30" s="289"/>
    </row>
    <row r="31" spans="1:25" ht="15.75" thickBot="1" x14ac:dyDescent="0.3">
      <c r="A31" s="305"/>
      <c r="B31" s="308"/>
      <c r="C31" s="251" t="s">
        <v>34</v>
      </c>
      <c r="D31" s="266"/>
      <c r="E31" s="253"/>
      <c r="F31" s="253"/>
      <c r="G31" s="253"/>
      <c r="H31" s="253">
        <v>0</v>
      </c>
      <c r="I31" s="253">
        <v>0</v>
      </c>
      <c r="J31" s="253">
        <v>0</v>
      </c>
      <c r="K31" s="253">
        <v>0</v>
      </c>
      <c r="L31" s="253">
        <v>0</v>
      </c>
      <c r="M31" s="253">
        <v>0</v>
      </c>
      <c r="N31" s="253"/>
      <c r="O31" s="253"/>
      <c r="Q31" s="291"/>
      <c r="R31" s="291"/>
      <c r="S31" s="291"/>
      <c r="T31" s="291"/>
      <c r="U31" s="291"/>
      <c r="V31" s="291"/>
      <c r="W31" s="291"/>
      <c r="X31" s="291"/>
      <c r="Y31" s="289"/>
    </row>
    <row r="32" spans="1:25" ht="15.75" thickBot="1" x14ac:dyDescent="0.3">
      <c r="A32" s="306"/>
      <c r="B32" s="309"/>
      <c r="C32" s="254" t="s">
        <v>35</v>
      </c>
      <c r="D32" s="262">
        <f t="shared" ref="D32:O32" si="5">SUM(D29:D31)</f>
        <v>0</v>
      </c>
      <c r="E32" s="262">
        <f t="shared" si="5"/>
        <v>0</v>
      </c>
      <c r="F32" s="262">
        <f t="shared" si="5"/>
        <v>0</v>
      </c>
      <c r="G32" s="262">
        <f t="shared" si="5"/>
        <v>0</v>
      </c>
      <c r="H32" s="262">
        <f>SUM(H29:H31)</f>
        <v>0</v>
      </c>
      <c r="I32" s="262">
        <f t="shared" si="5"/>
        <v>0</v>
      </c>
      <c r="J32" s="262">
        <f t="shared" si="5"/>
        <v>0</v>
      </c>
      <c r="K32" s="262">
        <f t="shared" si="5"/>
        <v>0</v>
      </c>
      <c r="L32" s="262">
        <f t="shared" si="5"/>
        <v>0</v>
      </c>
      <c r="M32" s="262">
        <f t="shared" si="5"/>
        <v>0</v>
      </c>
      <c r="N32" s="262">
        <f t="shared" si="5"/>
        <v>0</v>
      </c>
      <c r="O32" s="262">
        <f t="shared" si="5"/>
        <v>0</v>
      </c>
      <c r="Q32" s="291"/>
      <c r="R32" s="291"/>
      <c r="S32" s="291"/>
      <c r="T32" s="291"/>
      <c r="U32" s="291"/>
      <c r="V32" s="291"/>
      <c r="W32" s="291"/>
      <c r="X32" s="291"/>
      <c r="Y32" s="289"/>
    </row>
    <row r="33" spans="1:25" ht="15" customHeight="1" x14ac:dyDescent="0.25">
      <c r="A33" s="313" t="s">
        <v>40</v>
      </c>
      <c r="B33" s="316">
        <v>1</v>
      </c>
      <c r="C33" s="147" t="s">
        <v>32</v>
      </c>
      <c r="D33" s="109"/>
      <c r="E33" s="110"/>
      <c r="F33" s="110"/>
      <c r="G33" s="110"/>
      <c r="H33" s="110">
        <v>7.1471900939941406</v>
      </c>
      <c r="I33" s="110">
        <v>7.2725248336791992</v>
      </c>
      <c r="J33" s="110">
        <v>7.5594604492187498</v>
      </c>
      <c r="K33" s="110">
        <v>7.8786772727966312</v>
      </c>
      <c r="L33" s="110">
        <v>7.7690799713134764</v>
      </c>
      <c r="M33" s="110">
        <v>7.2770675659179691</v>
      </c>
      <c r="N33" s="110"/>
      <c r="O33" s="110"/>
      <c r="Q33" s="290"/>
      <c r="R33" s="290"/>
      <c r="S33" s="290"/>
      <c r="T33" s="290"/>
      <c r="U33" s="290"/>
      <c r="V33" s="290"/>
      <c r="W33" s="290"/>
      <c r="X33" s="290"/>
      <c r="Y33" s="289"/>
    </row>
    <row r="34" spans="1:25" ht="15" x14ac:dyDescent="0.25">
      <c r="A34" s="314"/>
      <c r="B34" s="317"/>
      <c r="C34" s="147" t="s">
        <v>33</v>
      </c>
      <c r="D34" s="124"/>
      <c r="E34" s="125"/>
      <c r="F34" s="125"/>
      <c r="G34" s="125"/>
      <c r="H34" s="125">
        <v>1.7456333637237549</v>
      </c>
      <c r="I34" s="125">
        <v>1.7546325922012329</v>
      </c>
      <c r="J34" s="125">
        <v>1.8903281450271607</v>
      </c>
      <c r="K34" s="125">
        <v>1.8768052577972412</v>
      </c>
      <c r="L34" s="125">
        <v>1.8268665313720702</v>
      </c>
      <c r="M34" s="125">
        <v>1.7578331232070923</v>
      </c>
      <c r="N34" s="125"/>
      <c r="O34" s="125"/>
      <c r="Q34" s="289"/>
      <c r="R34" s="289"/>
      <c r="S34" s="289"/>
      <c r="T34" s="289"/>
      <c r="U34" s="289"/>
      <c r="V34" s="289"/>
      <c r="W34" s="289"/>
      <c r="X34" s="289"/>
      <c r="Y34" s="289"/>
    </row>
    <row r="35" spans="1:25" ht="15.75" thickBot="1" x14ac:dyDescent="0.3">
      <c r="A35" s="314"/>
      <c r="B35" s="317"/>
      <c r="C35" s="147" t="s">
        <v>34</v>
      </c>
      <c r="D35" s="112"/>
      <c r="E35" s="113"/>
      <c r="F35" s="113"/>
      <c r="G35" s="113"/>
      <c r="H35" s="113">
        <v>0.79020020961761472</v>
      </c>
      <c r="I35" s="113">
        <v>0.83853552341461179</v>
      </c>
      <c r="J35" s="113">
        <v>0.88900196552276611</v>
      </c>
      <c r="K35" s="113">
        <v>0.90189402103424077</v>
      </c>
      <c r="L35" s="113">
        <v>0.87852398157119749</v>
      </c>
      <c r="M35" s="113">
        <v>0.74708245992660527</v>
      </c>
      <c r="N35" s="113"/>
      <c r="O35" s="113"/>
      <c r="Q35" s="289"/>
      <c r="R35" s="289"/>
      <c r="S35" s="289"/>
      <c r="T35" s="289"/>
      <c r="U35" s="289"/>
      <c r="V35" s="289"/>
      <c r="W35" s="289"/>
      <c r="X35" s="289"/>
      <c r="Y35" s="289"/>
    </row>
    <row r="36" spans="1:25" ht="15.75" thickBot="1" x14ac:dyDescent="0.3">
      <c r="A36" s="315"/>
      <c r="B36" s="318"/>
      <c r="C36" s="146" t="s">
        <v>35</v>
      </c>
      <c r="D36" s="115">
        <f t="shared" ref="D36:O36" si="6">SUM(D33:D35)</f>
        <v>0</v>
      </c>
      <c r="E36" s="115">
        <f t="shared" si="6"/>
        <v>0</v>
      </c>
      <c r="F36" s="115">
        <f t="shared" si="6"/>
        <v>0</v>
      </c>
      <c r="G36" s="115">
        <f t="shared" si="6"/>
        <v>0</v>
      </c>
      <c r="H36" s="115">
        <f t="shared" si="6"/>
        <v>9.6830236673355099</v>
      </c>
      <c r="I36" s="115">
        <f t="shared" si="6"/>
        <v>9.8656929492950436</v>
      </c>
      <c r="J36" s="115">
        <f t="shared" si="6"/>
        <v>10.338790559768677</v>
      </c>
      <c r="K36" s="115">
        <f t="shared" si="6"/>
        <v>10.657376551628113</v>
      </c>
      <c r="L36" s="115">
        <f t="shared" si="6"/>
        <v>10.474470484256743</v>
      </c>
      <c r="M36" s="115">
        <f t="shared" si="6"/>
        <v>9.7819831490516673</v>
      </c>
      <c r="N36" s="115">
        <f t="shared" si="6"/>
        <v>0</v>
      </c>
      <c r="O36" s="115">
        <f t="shared" si="6"/>
        <v>0</v>
      </c>
      <c r="Q36" s="289"/>
      <c r="R36" s="289"/>
      <c r="S36" s="289"/>
      <c r="T36" s="289"/>
      <c r="U36" s="289"/>
      <c r="V36" s="289"/>
      <c r="W36" s="289"/>
      <c r="X36" s="289"/>
      <c r="Y36" s="289"/>
    </row>
    <row r="37" spans="1:25" ht="15" customHeight="1" x14ac:dyDescent="0.25">
      <c r="A37" s="304" t="s">
        <v>36</v>
      </c>
      <c r="B37" s="307">
        <v>1</v>
      </c>
      <c r="C37" s="254" t="s">
        <v>32</v>
      </c>
      <c r="D37" s="267"/>
      <c r="E37" s="267"/>
      <c r="F37" s="267"/>
      <c r="G37" s="267"/>
      <c r="H37" s="267">
        <v>11.553411293029786</v>
      </c>
      <c r="I37" s="267">
        <v>12.564236068725586</v>
      </c>
      <c r="J37" s="267">
        <v>12.692724418640136</v>
      </c>
      <c r="K37" s="267">
        <v>12.8661039352417</v>
      </c>
      <c r="L37" s="267">
        <v>12.3530668258667</v>
      </c>
      <c r="M37" s="267">
        <v>12.005405807495118</v>
      </c>
      <c r="N37" s="267"/>
      <c r="O37" s="267"/>
      <c r="Q37" s="289"/>
      <c r="R37" s="289"/>
      <c r="S37" s="289"/>
      <c r="T37" s="289"/>
      <c r="U37" s="289"/>
      <c r="V37" s="289"/>
      <c r="W37" s="289"/>
      <c r="X37" s="289"/>
      <c r="Y37" s="289"/>
    </row>
    <row r="38" spans="1:25" ht="15" x14ac:dyDescent="0.25">
      <c r="A38" s="305"/>
      <c r="B38" s="308"/>
      <c r="C38" s="251" t="s">
        <v>33</v>
      </c>
      <c r="D38" s="267"/>
      <c r="E38" s="267"/>
      <c r="F38" s="267"/>
      <c r="G38" s="267"/>
      <c r="H38" s="267">
        <v>2.9976189136505127</v>
      </c>
      <c r="I38" s="267">
        <v>3.0684977531433106</v>
      </c>
      <c r="J38" s="267">
        <v>4.1918694496154787</v>
      </c>
      <c r="K38" s="267">
        <v>4.1907565116882326</v>
      </c>
      <c r="L38" s="267">
        <v>2.914199638366699</v>
      </c>
      <c r="M38" s="267">
        <v>1.5521626710891723</v>
      </c>
      <c r="N38" s="267"/>
      <c r="O38" s="267"/>
      <c r="Q38" s="289"/>
      <c r="R38" s="289"/>
      <c r="S38" s="289"/>
      <c r="T38" s="289"/>
      <c r="U38" s="289"/>
      <c r="V38" s="289"/>
      <c r="W38" s="289"/>
      <c r="X38" s="289"/>
      <c r="Y38" s="289"/>
    </row>
    <row r="39" spans="1:25" ht="15.75" thickBot="1" x14ac:dyDescent="0.3">
      <c r="A39" s="305"/>
      <c r="B39" s="308"/>
      <c r="C39" s="251" t="s">
        <v>34</v>
      </c>
      <c r="D39" s="268"/>
      <c r="E39" s="268"/>
      <c r="F39" s="268"/>
      <c r="G39" s="268"/>
      <c r="H39" s="268">
        <v>0.25856301784515379</v>
      </c>
      <c r="I39" s="268">
        <v>0.35358787775039674</v>
      </c>
      <c r="J39" s="268">
        <v>0.39256711602210997</v>
      </c>
      <c r="K39" s="268">
        <v>0.43002921938896177</v>
      </c>
      <c r="L39" s="268">
        <v>0.39823068380355836</v>
      </c>
      <c r="M39" s="268">
        <v>0.23213363587856292</v>
      </c>
      <c r="N39" s="268"/>
      <c r="O39" s="268"/>
    </row>
    <row r="40" spans="1:25" ht="16.5" thickTop="1" thickBot="1" x14ac:dyDescent="0.3">
      <c r="A40" s="306"/>
      <c r="B40" s="309"/>
      <c r="C40" s="254" t="s">
        <v>35</v>
      </c>
      <c r="D40" s="262">
        <f>SUM(D37:D39)</f>
        <v>0</v>
      </c>
      <c r="E40" s="262">
        <f>SUM(E37:E39)</f>
        <v>0</v>
      </c>
      <c r="F40" s="262">
        <f>SUM(F37:F39)</f>
        <v>0</v>
      </c>
      <c r="G40" s="262">
        <f>SUM(G37:G39)</f>
        <v>0</v>
      </c>
      <c r="H40" s="262">
        <f t="shared" ref="H40:N40" si="7">SUM(H37:H39)</f>
        <v>14.809593224525452</v>
      </c>
      <c r="I40" s="262">
        <f t="shared" si="7"/>
        <v>15.986321699619293</v>
      </c>
      <c r="J40" s="262">
        <f t="shared" si="7"/>
        <v>17.277160984277725</v>
      </c>
      <c r="K40" s="262">
        <f t="shared" si="7"/>
        <v>17.486889666318895</v>
      </c>
      <c r="L40" s="262">
        <f t="shared" si="7"/>
        <v>15.665497148036955</v>
      </c>
      <c r="M40" s="262">
        <f t="shared" si="7"/>
        <v>13.789702114462854</v>
      </c>
      <c r="N40" s="262">
        <f t="shared" si="7"/>
        <v>0</v>
      </c>
      <c r="O40" s="262">
        <f>SUM(O37:O39)</f>
        <v>0</v>
      </c>
    </row>
    <row r="41" spans="1:25" ht="15" customHeight="1" thickTop="1" x14ac:dyDescent="0.25">
      <c r="A41" s="313" t="s">
        <v>37</v>
      </c>
      <c r="B41" s="316">
        <v>1</v>
      </c>
      <c r="C41" s="146" t="s">
        <v>32</v>
      </c>
      <c r="D41" s="149"/>
      <c r="E41" s="149"/>
      <c r="F41" s="149"/>
      <c r="G41" s="149"/>
      <c r="H41" s="149">
        <v>102.17346954345703</v>
      </c>
      <c r="I41" s="149">
        <v>105.36499328613282</v>
      </c>
      <c r="J41" s="149">
        <v>108.51203002929688</v>
      </c>
      <c r="K41" s="149">
        <v>117.55519409179688</v>
      </c>
      <c r="L41" s="149">
        <v>114.02853088378906</v>
      </c>
      <c r="M41" s="149">
        <v>104.89621734619141</v>
      </c>
      <c r="N41" s="149"/>
      <c r="O41" s="149"/>
    </row>
    <row r="42" spans="1:25" ht="15.75" thickTop="1" x14ac:dyDescent="0.25">
      <c r="A42" s="314"/>
      <c r="B42" s="317"/>
      <c r="C42" s="147" t="s">
        <v>33</v>
      </c>
      <c r="D42" s="149"/>
      <c r="E42" s="149"/>
      <c r="F42" s="149"/>
      <c r="G42" s="149"/>
      <c r="H42" s="149">
        <v>12.975536155700684</v>
      </c>
      <c r="I42" s="149">
        <v>13.252027702331542</v>
      </c>
      <c r="J42" s="149">
        <v>12.441145706176759</v>
      </c>
      <c r="K42" s="149">
        <v>12.978136444091797</v>
      </c>
      <c r="L42" s="149">
        <v>12.303413391113281</v>
      </c>
      <c r="M42" s="149">
        <v>11.941257858276368</v>
      </c>
      <c r="N42" s="149"/>
      <c r="O42" s="149"/>
    </row>
    <row r="43" spans="1:25" ht="16.5" thickTop="1" thickBot="1" x14ac:dyDescent="0.3">
      <c r="A43" s="314"/>
      <c r="B43" s="317"/>
      <c r="C43" s="147" t="s">
        <v>34</v>
      </c>
      <c r="D43" s="150"/>
      <c r="E43" s="150"/>
      <c r="F43" s="150"/>
      <c r="G43" s="150"/>
      <c r="H43" s="150">
        <v>10.226200103759766</v>
      </c>
      <c r="I43" s="150">
        <v>10.806924819946289</v>
      </c>
      <c r="J43" s="150">
        <v>11.311497688293457</v>
      </c>
      <c r="K43" s="150">
        <v>11.602367591857909</v>
      </c>
      <c r="L43" s="150">
        <v>10.906922912597656</v>
      </c>
      <c r="M43" s="150">
        <v>9.2158548355102532</v>
      </c>
      <c r="N43" s="150"/>
      <c r="O43" s="150"/>
    </row>
    <row r="44" spans="1:25" ht="16.5" thickTop="1" thickBot="1" x14ac:dyDescent="0.3">
      <c r="A44" s="315"/>
      <c r="B44" s="318"/>
      <c r="C44" s="146" t="s">
        <v>35</v>
      </c>
      <c r="D44" s="148">
        <f t="shared" ref="D44:O44" si="8">SUM(D41:D43)</f>
        <v>0</v>
      </c>
      <c r="E44" s="148">
        <f t="shared" si="8"/>
        <v>0</v>
      </c>
      <c r="F44" s="148">
        <f t="shared" si="8"/>
        <v>0</v>
      </c>
      <c r="G44" s="148">
        <f t="shared" si="8"/>
        <v>0</v>
      </c>
      <c r="H44" s="148">
        <f t="shared" si="8"/>
        <v>125.37520580291748</v>
      </c>
      <c r="I44" s="148">
        <f t="shared" si="8"/>
        <v>129.42394580841065</v>
      </c>
      <c r="J44" s="148">
        <f t="shared" si="8"/>
        <v>132.26467342376708</v>
      </c>
      <c r="K44" s="148">
        <f t="shared" si="8"/>
        <v>142.13569812774656</v>
      </c>
      <c r="L44" s="148">
        <f t="shared" si="8"/>
        <v>137.23886718750001</v>
      </c>
      <c r="M44" s="148">
        <f t="shared" si="8"/>
        <v>126.05333003997804</v>
      </c>
      <c r="N44" s="148">
        <f t="shared" si="8"/>
        <v>0</v>
      </c>
      <c r="O44" s="148">
        <f t="shared" si="8"/>
        <v>0</v>
      </c>
    </row>
    <row r="45" spans="1:25" ht="15" customHeight="1" thickTop="1" x14ac:dyDescent="0.25">
      <c r="A45" s="304" t="s">
        <v>25</v>
      </c>
      <c r="B45" s="307">
        <v>0</v>
      </c>
      <c r="C45" s="251" t="s">
        <v>32</v>
      </c>
      <c r="D45" s="263">
        <v>0.81139423999999993</v>
      </c>
      <c r="E45" s="252">
        <v>0.67868104000000007</v>
      </c>
      <c r="F45" s="252">
        <v>0.67531262000000003</v>
      </c>
      <c r="G45" s="252">
        <v>0.72227700000000006</v>
      </c>
      <c r="H45" s="252">
        <v>3.5245599999999997</v>
      </c>
      <c r="I45" s="252">
        <v>3.5817135999999996</v>
      </c>
      <c r="J45" s="252">
        <v>4.2850876000000007</v>
      </c>
      <c r="K45" s="252">
        <v>5.5977604000000003</v>
      </c>
      <c r="L45" s="252">
        <v>4.7796837999999999</v>
      </c>
      <c r="M45" s="252">
        <v>4.4329049999999999</v>
      </c>
      <c r="N45" s="252">
        <v>1.1304034199999999</v>
      </c>
      <c r="O45" s="252">
        <v>0.83297478000000003</v>
      </c>
    </row>
    <row r="46" spans="1:25" ht="15.75" thickTop="1" x14ac:dyDescent="0.25">
      <c r="A46" s="305"/>
      <c r="B46" s="308"/>
      <c r="C46" s="251" t="s">
        <v>33</v>
      </c>
      <c r="D46" s="264">
        <v>1.3903500000000003E-2</v>
      </c>
      <c r="E46" s="265">
        <v>1.197602E-2</v>
      </c>
      <c r="F46" s="265">
        <v>1.1579079999999999E-2</v>
      </c>
      <c r="G46" s="265">
        <v>1.3801299999999999E-2</v>
      </c>
      <c r="H46" s="265">
        <v>6.0322660000000007E-2</v>
      </c>
      <c r="I46" s="252">
        <v>8.1778340000000005E-2</v>
      </c>
      <c r="J46" s="252">
        <v>8.7600700000000004E-2</v>
      </c>
      <c r="K46" s="252">
        <v>0.10812812000000001</v>
      </c>
      <c r="L46" s="252">
        <v>0.10763753999999999</v>
      </c>
      <c r="M46" s="265">
        <v>8.567864E-2</v>
      </c>
      <c r="N46" s="265">
        <v>2.2669499999999999E-2</v>
      </c>
      <c r="O46" s="265">
        <v>1.44008E-2</v>
      </c>
    </row>
    <row r="47" spans="1:25" ht="16.5" thickTop="1" thickBot="1" x14ac:dyDescent="0.3">
      <c r="A47" s="305"/>
      <c r="B47" s="308"/>
      <c r="C47" s="251" t="s">
        <v>34</v>
      </c>
      <c r="D47" s="266">
        <v>4.9352180000000002E-2</v>
      </c>
      <c r="E47" s="253">
        <v>4.2713679999999997E-2</v>
      </c>
      <c r="F47" s="253">
        <v>4.3773600000000003E-2</v>
      </c>
      <c r="G47" s="253">
        <v>5.1284860000000002E-2</v>
      </c>
      <c r="H47" s="253">
        <v>0.24711190000000002</v>
      </c>
      <c r="I47" s="253">
        <v>0.31811112000000002</v>
      </c>
      <c r="J47" s="253">
        <v>0.39289366000000003</v>
      </c>
      <c r="K47" s="253">
        <v>0.40612880000000001</v>
      </c>
      <c r="L47" s="253">
        <v>0.30457936000000002</v>
      </c>
      <c r="M47" s="253">
        <v>0.16545826000000002</v>
      </c>
      <c r="N47" s="253">
        <v>5.4786319999999999E-2</v>
      </c>
      <c r="O47" s="253">
        <v>5.594992E-2</v>
      </c>
    </row>
    <row r="48" spans="1:25" ht="16.5" thickTop="1" thickBot="1" x14ac:dyDescent="0.3">
      <c r="A48" s="306"/>
      <c r="B48" s="309"/>
      <c r="C48" s="269" t="s">
        <v>35</v>
      </c>
      <c r="D48" s="270">
        <f t="shared" ref="D48:O48" si="9">SUM(D45:D47)</f>
        <v>0.87464991999999986</v>
      </c>
      <c r="E48" s="270">
        <f t="shared" si="9"/>
        <v>0.73337074000000002</v>
      </c>
      <c r="F48" s="270">
        <f t="shared" si="9"/>
        <v>0.73066529999999996</v>
      </c>
      <c r="G48" s="270">
        <f t="shared" si="9"/>
        <v>0.78736316000000006</v>
      </c>
      <c r="H48" s="270">
        <f t="shared" si="9"/>
        <v>3.83199456</v>
      </c>
      <c r="I48" s="270">
        <f t="shared" si="9"/>
        <v>3.9816030599999999</v>
      </c>
      <c r="J48" s="270">
        <f t="shared" si="9"/>
        <v>4.7655819600000013</v>
      </c>
      <c r="K48" s="270">
        <f t="shared" si="9"/>
        <v>6.1120173200000005</v>
      </c>
      <c r="L48" s="270">
        <f t="shared" si="9"/>
        <v>5.1919006999999997</v>
      </c>
      <c r="M48" s="270">
        <f t="shared" si="9"/>
        <v>4.6840419000000004</v>
      </c>
      <c r="N48" s="270">
        <f t="shared" si="9"/>
        <v>1.2078592399999999</v>
      </c>
      <c r="O48" s="270">
        <f t="shared" si="9"/>
        <v>0.9033255</v>
      </c>
    </row>
    <row r="49" spans="1:26" ht="15" customHeight="1" thickTop="1" x14ac:dyDescent="0.25">
      <c r="A49" s="364" t="s">
        <v>74</v>
      </c>
      <c r="B49" s="361">
        <v>0</v>
      </c>
      <c r="C49" s="6" t="s">
        <v>32</v>
      </c>
      <c r="D49" s="126">
        <v>20.84393060927523</v>
      </c>
      <c r="E49" s="127">
        <v>20.094891144096</v>
      </c>
      <c r="F49" s="127">
        <v>20.771289675074399</v>
      </c>
      <c r="G49" s="127">
        <v>20.064006667829741</v>
      </c>
      <c r="H49" s="127">
        <v>18.244741685235127</v>
      </c>
      <c r="I49" s="127">
        <v>17.84337041966851</v>
      </c>
      <c r="J49" s="127">
        <v>16.121621595561184</v>
      </c>
      <c r="K49" s="127">
        <v>15.792262970064142</v>
      </c>
      <c r="L49" s="127">
        <v>15.999034920524451</v>
      </c>
      <c r="M49" s="127">
        <v>17.366322696796441</v>
      </c>
      <c r="N49" s="127">
        <v>20.099161259250597</v>
      </c>
      <c r="O49" s="127">
        <v>21.150101762981688</v>
      </c>
    </row>
    <row r="50" spans="1:26" ht="15.75" thickTop="1" x14ac:dyDescent="0.25">
      <c r="A50" s="365"/>
      <c r="B50" s="362"/>
      <c r="C50" s="6" t="s">
        <v>33</v>
      </c>
      <c r="D50" s="128">
        <v>2.2593071639424203</v>
      </c>
      <c r="E50" s="129">
        <v>2.1781175715628533</v>
      </c>
      <c r="F50" s="129">
        <v>2.251433496249323</v>
      </c>
      <c r="G50" s="129">
        <v>2.1747699535060212</v>
      </c>
      <c r="H50" s="129">
        <v>1.9775768959520592</v>
      </c>
      <c r="I50" s="127">
        <v>1.9340716189151184</v>
      </c>
      <c r="J50" s="127">
        <v>1.7474484946237649</v>
      </c>
      <c r="K50" s="127">
        <v>1.7117487834684912</v>
      </c>
      <c r="L50" s="127">
        <v>1.734161127749154</v>
      </c>
      <c r="M50" s="129">
        <v>1.8823636489534603</v>
      </c>
      <c r="N50" s="129">
        <v>2.1785804162124776</v>
      </c>
      <c r="O50" s="129">
        <v>2.2924935477357775</v>
      </c>
    </row>
    <row r="51" spans="1:26" ht="16.5" thickTop="1" thickBot="1" x14ac:dyDescent="0.3">
      <c r="A51" s="365"/>
      <c r="B51" s="362"/>
      <c r="C51" s="6" t="s">
        <v>34</v>
      </c>
      <c r="D51" s="130">
        <v>1.3847366488679347</v>
      </c>
      <c r="E51" s="131">
        <v>1.3349752857965873</v>
      </c>
      <c r="F51" s="131">
        <v>1.3799108525399075</v>
      </c>
      <c r="G51" s="131">
        <v>1.3329235198907869</v>
      </c>
      <c r="H51" s="131">
        <v>1.2120632588093263</v>
      </c>
      <c r="I51" s="131">
        <v>1.1853987341737819</v>
      </c>
      <c r="J51" s="131">
        <v>1.0710168192855332</v>
      </c>
      <c r="K51" s="131">
        <v>1.0491363511581073</v>
      </c>
      <c r="L51" s="131">
        <v>1.0628729492656104</v>
      </c>
      <c r="M51" s="131">
        <v>1.1537067525843787</v>
      </c>
      <c r="N51" s="131">
        <v>1.3352589647753892</v>
      </c>
      <c r="O51" s="131">
        <v>1.4050766905477343</v>
      </c>
    </row>
    <row r="52" spans="1:26" ht="16.5" thickTop="1" thickBot="1" x14ac:dyDescent="0.3">
      <c r="A52" s="366"/>
      <c r="B52" s="363"/>
      <c r="C52" s="81" t="s">
        <v>35</v>
      </c>
      <c r="D52" s="115">
        <f t="shared" ref="D52:O52" si="10">SUM(D49:D51)</f>
        <v>24.487974422085586</v>
      </c>
      <c r="E52" s="115">
        <f t="shared" si="10"/>
        <v>23.607984001455442</v>
      </c>
      <c r="F52" s="115">
        <f t="shared" si="10"/>
        <v>24.40263402386363</v>
      </c>
      <c r="G52" s="115">
        <f t="shared" si="10"/>
        <v>23.57170014122655</v>
      </c>
      <c r="H52" s="115">
        <f t="shared" si="10"/>
        <v>21.434381839996512</v>
      </c>
      <c r="I52" s="115">
        <f t="shared" si="10"/>
        <v>20.96284077275741</v>
      </c>
      <c r="J52" s="115">
        <f t="shared" si="10"/>
        <v>18.94008690947048</v>
      </c>
      <c r="K52" s="115">
        <f t="shared" si="10"/>
        <v>18.553148104690742</v>
      </c>
      <c r="L52" s="115">
        <f>SUM(L49:L51)</f>
        <v>18.796068997539216</v>
      </c>
      <c r="M52" s="115">
        <f t="shared" si="10"/>
        <v>20.402393098334283</v>
      </c>
      <c r="N52" s="115">
        <f t="shared" si="10"/>
        <v>23.613000640238461</v>
      </c>
      <c r="O52" s="115">
        <f t="shared" si="10"/>
        <v>24.847672001265199</v>
      </c>
    </row>
    <row r="53" spans="1:26" ht="15" customHeight="1" thickTop="1" thickBot="1" x14ac:dyDescent="0.3">
      <c r="A53" s="99"/>
      <c r="B53" s="100"/>
      <c r="C53" s="82"/>
      <c r="D53" s="132"/>
      <c r="E53" s="132"/>
      <c r="F53" s="132"/>
      <c r="G53" s="132"/>
      <c r="H53" s="132"/>
      <c r="I53" s="132"/>
      <c r="J53" s="132"/>
      <c r="K53" s="132"/>
      <c r="L53" s="132"/>
      <c r="M53" s="132"/>
      <c r="N53" s="132"/>
      <c r="O53" s="132"/>
    </row>
    <row r="54" spans="1:26" ht="16.5" thickTop="1" thickBot="1" x14ac:dyDescent="0.3">
      <c r="A54" s="330" t="s">
        <v>42</v>
      </c>
      <c r="B54" s="367"/>
      <c r="C54" s="27" t="s">
        <v>32</v>
      </c>
      <c r="D54" s="137">
        <f ca="1">SUMIF($C$9:$O$44,$C54,D$9:D$44)</f>
        <v>435.14360102334024</v>
      </c>
      <c r="E54" s="137">
        <f t="shared" ref="E54:O54" ca="1" si="11">SUMIF($C$9:$O$44,$C54,E$9:E$44)</f>
        <v>432.93121839473207</v>
      </c>
      <c r="F54" s="137">
        <f t="shared" ca="1" si="11"/>
        <v>457.40796411961867</v>
      </c>
      <c r="G54" s="137">
        <f t="shared" ca="1" si="11"/>
        <v>456.41334754624575</v>
      </c>
      <c r="H54" s="137">
        <f t="shared" ca="1" si="11"/>
        <v>681.25635629129749</v>
      </c>
      <c r="I54" s="137">
        <f t="shared" ca="1" si="11"/>
        <v>759.89773846273147</v>
      </c>
      <c r="J54" s="137">
        <f t="shared" ca="1" si="11"/>
        <v>809.87746735400674</v>
      </c>
      <c r="K54" s="137">
        <f t="shared" ca="1" si="11"/>
        <v>870.87732404238136</v>
      </c>
      <c r="L54" s="137">
        <f t="shared" ca="1" si="11"/>
        <v>861.11442922130857</v>
      </c>
      <c r="M54" s="137">
        <f t="shared" ca="1" si="11"/>
        <v>741.50557077182157</v>
      </c>
      <c r="N54" s="137">
        <f t="shared" ca="1" si="11"/>
        <v>439.83634735173575</v>
      </c>
      <c r="O54" s="137">
        <f t="shared" ca="1" si="11"/>
        <v>401.70133776206063</v>
      </c>
      <c r="P54" s="145"/>
      <c r="Q54" s="145"/>
      <c r="R54" s="145"/>
      <c r="S54" s="145"/>
      <c r="T54" s="145"/>
      <c r="U54" s="145"/>
      <c r="V54" s="145"/>
      <c r="W54" s="145"/>
      <c r="X54" s="145"/>
      <c r="Y54" s="145"/>
      <c r="Z54" s="145"/>
    </row>
    <row r="55" spans="1:26" ht="16.5" thickTop="1" thickBot="1" x14ac:dyDescent="0.3">
      <c r="A55" s="367"/>
      <c r="B55" s="367"/>
      <c r="C55" s="28" t="s">
        <v>33</v>
      </c>
      <c r="D55" s="137">
        <f t="shared" ref="D55:O57" ca="1" si="12">SUMIF($C$9:$O$44,$C55,D$9:D$44)</f>
        <v>113.1145303355143</v>
      </c>
      <c r="E55" s="137">
        <f t="shared" ca="1" si="12"/>
        <v>119.40973535003376</v>
      </c>
      <c r="F55" s="137">
        <f t="shared" ca="1" si="12"/>
        <v>129.63416249653642</v>
      </c>
      <c r="G55" s="137">
        <f t="shared" ca="1" si="12"/>
        <v>147.40981068365463</v>
      </c>
      <c r="H55" s="137">
        <f t="shared" ca="1" si="12"/>
        <v>191.26897582591846</v>
      </c>
      <c r="I55" s="137">
        <f t="shared" ca="1" si="12"/>
        <v>225.12650452673654</v>
      </c>
      <c r="J55" s="137">
        <f t="shared" ca="1" si="12"/>
        <v>238.73445823991892</v>
      </c>
      <c r="K55" s="137">
        <f t="shared" ca="1" si="12"/>
        <v>232.99128286404107</v>
      </c>
      <c r="L55" s="137">
        <f t="shared" ca="1" si="12"/>
        <v>228.18798241389678</v>
      </c>
      <c r="M55" s="137">
        <f t="shared" ca="1" si="12"/>
        <v>175.23396831242835</v>
      </c>
      <c r="N55" s="137">
        <f t="shared" ca="1" si="12"/>
        <v>122.58935678316267</v>
      </c>
      <c r="O55" s="137">
        <f t="shared" ca="1" si="12"/>
        <v>124.09686852114422</v>
      </c>
      <c r="P55" s="145"/>
      <c r="Q55" s="145"/>
      <c r="R55" s="145"/>
      <c r="S55" s="145"/>
      <c r="T55" s="145"/>
      <c r="U55" s="145"/>
      <c r="V55" s="145"/>
      <c r="W55" s="145"/>
      <c r="X55" s="145"/>
      <c r="Y55" s="145"/>
      <c r="Z55" s="145"/>
    </row>
    <row r="56" spans="1:26" ht="16.5" thickTop="1" thickBot="1" x14ac:dyDescent="0.3">
      <c r="A56" s="367"/>
      <c r="B56" s="367"/>
      <c r="C56" s="29" t="s">
        <v>34</v>
      </c>
      <c r="D56" s="137">
        <f t="shared" ca="1" si="12"/>
        <v>73.299307826011486</v>
      </c>
      <c r="E56" s="137">
        <f t="shared" ca="1" si="12"/>
        <v>68.560230343419207</v>
      </c>
      <c r="F56" s="137">
        <f t="shared" ca="1" si="12"/>
        <v>84.932876535190871</v>
      </c>
      <c r="G56" s="137">
        <f t="shared" ca="1" si="12"/>
        <v>85.407819053976255</v>
      </c>
      <c r="H56" s="137">
        <f t="shared" ca="1" si="12"/>
        <v>112.24196383186393</v>
      </c>
      <c r="I56" s="137">
        <f t="shared" ca="1" si="12"/>
        <v>131.84560711453148</v>
      </c>
      <c r="J56" s="137">
        <f t="shared" ca="1" si="12"/>
        <v>127.86539249960623</v>
      </c>
      <c r="K56" s="137">
        <f t="shared" ca="1" si="12"/>
        <v>134.09392405919195</v>
      </c>
      <c r="L56" s="137">
        <f t="shared" ca="1" si="12"/>
        <v>131.53656570027417</v>
      </c>
      <c r="M56" s="137">
        <f t="shared" ca="1" si="12"/>
        <v>106.54378914380467</v>
      </c>
      <c r="N56" s="137">
        <f t="shared" ca="1" si="12"/>
        <v>94.954985013956801</v>
      </c>
      <c r="O56" s="137">
        <f t="shared" ca="1" si="12"/>
        <v>66.872960675068583</v>
      </c>
      <c r="P56" s="145"/>
      <c r="Q56" s="145"/>
      <c r="R56" s="145"/>
      <c r="S56" s="145"/>
      <c r="T56" s="145"/>
      <c r="U56" s="145"/>
      <c r="V56" s="145"/>
      <c r="W56" s="145"/>
      <c r="X56" s="145"/>
      <c r="Y56" s="145"/>
      <c r="Z56" s="145"/>
    </row>
    <row r="57" spans="1:26" ht="16.5" thickTop="1" thickBot="1" x14ac:dyDescent="0.3">
      <c r="A57" s="367"/>
      <c r="B57" s="367"/>
      <c r="C57" s="30" t="s">
        <v>35</v>
      </c>
      <c r="D57" s="137">
        <f t="shared" ca="1" si="12"/>
        <v>621.5574391848661</v>
      </c>
      <c r="E57" s="137">
        <f t="shared" ca="1" si="12"/>
        <v>620.90118408818512</v>
      </c>
      <c r="F57" s="137">
        <f t="shared" ca="1" si="12"/>
        <v>671.97500315134596</v>
      </c>
      <c r="G57" s="137">
        <f t="shared" ca="1" si="12"/>
        <v>689.23097728387665</v>
      </c>
      <c r="H57" s="137">
        <f t="shared" ca="1" si="12"/>
        <v>984.76729594907977</v>
      </c>
      <c r="I57" s="137">
        <f t="shared" ca="1" si="12"/>
        <v>1116.8698501039996</v>
      </c>
      <c r="J57" s="137">
        <f t="shared" ca="1" si="12"/>
        <v>1176.4773180935319</v>
      </c>
      <c r="K57" s="137">
        <f t="shared" ca="1" si="12"/>
        <v>1237.9625309656144</v>
      </c>
      <c r="L57" s="137">
        <f t="shared" ca="1" si="12"/>
        <v>1220.8389773354797</v>
      </c>
      <c r="M57" s="137">
        <f t="shared" ca="1" si="12"/>
        <v>1023.2833282280546</v>
      </c>
      <c r="N57" s="137">
        <f t="shared" ca="1" si="12"/>
        <v>657.38068914885525</v>
      </c>
      <c r="O57" s="137">
        <f t="shared" ca="1" si="12"/>
        <v>592.6711669582736</v>
      </c>
      <c r="P57" s="145"/>
      <c r="Q57" s="145"/>
      <c r="R57" s="145"/>
      <c r="S57" s="145"/>
      <c r="T57" s="145"/>
      <c r="U57" s="145"/>
      <c r="V57" s="145"/>
      <c r="W57" s="145"/>
      <c r="X57" s="145"/>
      <c r="Y57" s="145"/>
      <c r="Z57" s="145"/>
    </row>
    <row r="58" spans="1:26" ht="15" customHeight="1" thickTop="1" thickBot="1" x14ac:dyDescent="0.3">
      <c r="A58" s="327" t="s">
        <v>43</v>
      </c>
      <c r="B58" s="359"/>
      <c r="C58" s="31" t="s">
        <v>32</v>
      </c>
      <c r="D58" s="137">
        <f t="shared" ref="D58:O61" ca="1" si="13">SUMIF($C$45:$O$52,$C58,D$45:D$52)</f>
        <v>21.655324849275228</v>
      </c>
      <c r="E58" s="137">
        <f t="shared" ca="1" si="13"/>
        <v>20.773572184096</v>
      </c>
      <c r="F58" s="137">
        <f t="shared" ca="1" si="13"/>
        <v>21.446602295074399</v>
      </c>
      <c r="G58" s="137">
        <f t="shared" ca="1" si="13"/>
        <v>20.786283667829743</v>
      </c>
      <c r="H58" s="137">
        <f t="shared" ca="1" si="13"/>
        <v>21.769301685235128</v>
      </c>
      <c r="I58" s="137">
        <f t="shared" ca="1" si="13"/>
        <v>21.42508401966851</v>
      </c>
      <c r="J58" s="137">
        <f t="shared" ca="1" si="13"/>
        <v>20.406709195561184</v>
      </c>
      <c r="K58" s="137">
        <f t="shared" ca="1" si="13"/>
        <v>21.390023370064142</v>
      </c>
      <c r="L58" s="137">
        <f t="shared" ca="1" si="13"/>
        <v>20.778718720524452</v>
      </c>
      <c r="M58" s="137">
        <f t="shared" ca="1" si="13"/>
        <v>21.799227696796443</v>
      </c>
      <c r="N58" s="137">
        <f t="shared" ca="1" si="13"/>
        <v>21.229564679250597</v>
      </c>
      <c r="O58" s="137">
        <f t="shared" ca="1" si="13"/>
        <v>21.983076542981689</v>
      </c>
      <c r="P58" s="145"/>
      <c r="Q58" s="145"/>
      <c r="R58" s="145"/>
      <c r="S58" s="145"/>
      <c r="T58" s="145"/>
      <c r="U58" s="145"/>
      <c r="V58" s="145"/>
      <c r="W58" s="145"/>
      <c r="X58" s="145"/>
      <c r="Y58" s="145"/>
      <c r="Z58" s="145"/>
    </row>
    <row r="59" spans="1:26" ht="16.5" thickTop="1" thickBot="1" x14ac:dyDescent="0.3">
      <c r="A59" s="359"/>
      <c r="B59" s="359"/>
      <c r="C59" s="28" t="s">
        <v>33</v>
      </c>
      <c r="D59" s="137">
        <f t="shared" ca="1" si="13"/>
        <v>2.2732106639424203</v>
      </c>
      <c r="E59" s="137">
        <f t="shared" ca="1" si="13"/>
        <v>2.1900935915628534</v>
      </c>
      <c r="F59" s="137">
        <f t="shared" ca="1" si="13"/>
        <v>2.2630125762493232</v>
      </c>
      <c r="G59" s="137">
        <f t="shared" ca="1" si="13"/>
        <v>2.1885712535060211</v>
      </c>
      <c r="H59" s="137">
        <f t="shared" ca="1" si="13"/>
        <v>2.0378995559520594</v>
      </c>
      <c r="I59" s="137">
        <f t="shared" ca="1" si="13"/>
        <v>2.0158499589151182</v>
      </c>
      <c r="J59" s="137">
        <f t="shared" ca="1" si="13"/>
        <v>1.835049194623765</v>
      </c>
      <c r="K59" s="137">
        <f t="shared" ca="1" si="13"/>
        <v>1.8198769034684912</v>
      </c>
      <c r="L59" s="137">
        <f t="shared" ca="1" si="13"/>
        <v>1.841798667749154</v>
      </c>
      <c r="M59" s="137">
        <f t="shared" ca="1" si="13"/>
        <v>1.9680422889534603</v>
      </c>
      <c r="N59" s="137">
        <f t="shared" ca="1" si="13"/>
        <v>2.2012499162124777</v>
      </c>
      <c r="O59" s="137">
        <f t="shared" ca="1" si="13"/>
        <v>2.3068943477357777</v>
      </c>
      <c r="P59" s="145"/>
      <c r="Q59" s="145"/>
      <c r="R59" s="145"/>
      <c r="S59" s="145"/>
      <c r="T59" s="145"/>
      <c r="U59" s="145"/>
      <c r="V59" s="145"/>
      <c r="W59" s="145"/>
      <c r="X59" s="145"/>
      <c r="Y59" s="145"/>
      <c r="Z59" s="145"/>
    </row>
    <row r="60" spans="1:26" ht="16.5" thickTop="1" thickBot="1" x14ac:dyDescent="0.3">
      <c r="A60" s="359"/>
      <c r="B60" s="359"/>
      <c r="C60" s="28" t="s">
        <v>34</v>
      </c>
      <c r="D60" s="137">
        <f t="shared" ca="1" si="13"/>
        <v>1.4340888288679348</v>
      </c>
      <c r="E60" s="137">
        <f t="shared" ca="1" si="13"/>
        <v>1.3776889657965874</v>
      </c>
      <c r="F60" s="137">
        <f t="shared" ca="1" si="13"/>
        <v>1.4236844525399075</v>
      </c>
      <c r="G60" s="137">
        <f t="shared" ca="1" si="13"/>
        <v>1.3842083798907869</v>
      </c>
      <c r="H60" s="137">
        <f t="shared" ca="1" si="13"/>
        <v>1.4591751588093262</v>
      </c>
      <c r="I60" s="137">
        <f t="shared" ca="1" si="13"/>
        <v>1.5035098541737819</v>
      </c>
      <c r="J60" s="137">
        <f t="shared" ca="1" si="13"/>
        <v>1.4639104792855333</v>
      </c>
      <c r="K60" s="137">
        <f t="shared" ca="1" si="13"/>
        <v>1.4552651511581074</v>
      </c>
      <c r="L60" s="137">
        <f t="shared" ca="1" si="13"/>
        <v>1.3674523092656103</v>
      </c>
      <c r="M60" s="137">
        <f t="shared" ca="1" si="13"/>
        <v>1.3191650125843788</v>
      </c>
      <c r="N60" s="137">
        <f t="shared" ca="1" si="13"/>
        <v>1.3900452847753892</v>
      </c>
      <c r="O60" s="137">
        <f t="shared" ca="1" si="13"/>
        <v>1.4610266105477343</v>
      </c>
      <c r="P60" s="145"/>
      <c r="Q60" s="145"/>
      <c r="R60" s="145"/>
      <c r="S60" s="145"/>
      <c r="T60" s="145"/>
      <c r="U60" s="145"/>
      <c r="V60" s="145"/>
      <c r="W60" s="145"/>
      <c r="X60" s="145"/>
      <c r="Y60" s="145"/>
      <c r="Z60" s="145"/>
    </row>
    <row r="61" spans="1:26" ht="13.5" customHeight="1" thickTop="1" thickBot="1" x14ac:dyDescent="0.3">
      <c r="A61" s="359"/>
      <c r="B61" s="359"/>
      <c r="C61" s="30" t="s">
        <v>35</v>
      </c>
      <c r="D61" s="137">
        <f t="shared" ca="1" si="13"/>
        <v>25.362624342085585</v>
      </c>
      <c r="E61" s="137">
        <f t="shared" ca="1" si="13"/>
        <v>24.341354741455444</v>
      </c>
      <c r="F61" s="137">
        <f t="shared" ca="1" si="13"/>
        <v>25.133299323863628</v>
      </c>
      <c r="G61" s="137">
        <f t="shared" ca="1" si="13"/>
        <v>24.359063301226552</v>
      </c>
      <c r="H61" s="137">
        <f t="shared" ca="1" si="13"/>
        <v>25.26637639999651</v>
      </c>
      <c r="I61" s="137">
        <f t="shared" ca="1" si="13"/>
        <v>24.944443832757411</v>
      </c>
      <c r="J61" s="137">
        <f t="shared" ca="1" si="13"/>
        <v>23.705668869470482</v>
      </c>
      <c r="K61" s="137">
        <f t="shared" ca="1" si="13"/>
        <v>24.665165424690741</v>
      </c>
      <c r="L61" s="137">
        <f t="shared" ca="1" si="13"/>
        <v>23.987969697539214</v>
      </c>
      <c r="M61" s="137">
        <f t="shared" ca="1" si="13"/>
        <v>25.086434998334283</v>
      </c>
      <c r="N61" s="137">
        <f t="shared" ca="1" si="13"/>
        <v>24.820859880238462</v>
      </c>
      <c r="O61" s="137">
        <f t="shared" ca="1" si="13"/>
        <v>25.7509975012652</v>
      </c>
      <c r="P61" s="145"/>
      <c r="Q61" s="145"/>
      <c r="R61" s="145"/>
      <c r="S61" s="145"/>
      <c r="T61" s="145"/>
      <c r="U61" s="145"/>
      <c r="V61" s="145"/>
      <c r="W61" s="145"/>
      <c r="X61" s="145"/>
      <c r="Y61" s="145"/>
      <c r="Z61" s="145"/>
    </row>
    <row r="62" spans="1:26" ht="12.75" customHeight="1" thickTop="1" thickBot="1" x14ac:dyDescent="0.3">
      <c r="A62" s="327" t="s">
        <v>44</v>
      </c>
      <c r="B62" s="359"/>
      <c r="C62" s="31" t="s">
        <v>32</v>
      </c>
      <c r="D62" s="137">
        <f ca="1">D54+D58</f>
        <v>456.79892587261548</v>
      </c>
      <c r="E62" s="137">
        <f t="shared" ref="E62:O65" ca="1" si="14">E54+E58</f>
        <v>453.70479057882807</v>
      </c>
      <c r="F62" s="137">
        <f t="shared" ca="1" si="14"/>
        <v>478.85456641469307</v>
      </c>
      <c r="G62" s="137">
        <f t="shared" ca="1" si="14"/>
        <v>477.19963121407551</v>
      </c>
      <c r="H62" s="137">
        <f t="shared" ca="1" si="14"/>
        <v>703.02565797653267</v>
      </c>
      <c r="I62" s="137">
        <f t="shared" ca="1" si="14"/>
        <v>781.32282248239994</v>
      </c>
      <c r="J62" s="137">
        <f t="shared" ca="1" si="14"/>
        <v>830.28417654956797</v>
      </c>
      <c r="K62" s="137">
        <f t="shared" ca="1" si="14"/>
        <v>892.26734741244547</v>
      </c>
      <c r="L62" s="137">
        <f t="shared" ca="1" si="14"/>
        <v>881.89314794183304</v>
      </c>
      <c r="M62" s="137">
        <f t="shared" ca="1" si="14"/>
        <v>763.30479846861806</v>
      </c>
      <c r="N62" s="137">
        <f t="shared" ca="1" si="14"/>
        <v>461.06591203098634</v>
      </c>
      <c r="O62" s="137">
        <f t="shared" ca="1" si="14"/>
        <v>423.68441430504231</v>
      </c>
      <c r="P62" s="145"/>
      <c r="Q62" s="145"/>
      <c r="R62" s="145"/>
      <c r="S62" s="145"/>
      <c r="T62" s="145"/>
      <c r="U62" s="145"/>
      <c r="V62" s="145"/>
      <c r="W62" s="145"/>
      <c r="X62" s="145"/>
      <c r="Y62" s="145"/>
      <c r="Z62" s="145"/>
    </row>
    <row r="63" spans="1:26" ht="12.75" customHeight="1" thickTop="1" thickBot="1" x14ac:dyDescent="0.3">
      <c r="A63" s="359"/>
      <c r="B63" s="359"/>
      <c r="C63" s="28" t="s">
        <v>33</v>
      </c>
      <c r="D63" s="137">
        <f ca="1">D55+D59</f>
        <v>115.38774099945672</v>
      </c>
      <c r="E63" s="137">
        <f t="shared" ca="1" si="14"/>
        <v>121.59982894159661</v>
      </c>
      <c r="F63" s="137">
        <f t="shared" ca="1" si="14"/>
        <v>131.89717507278573</v>
      </c>
      <c r="G63" s="137">
        <f t="shared" ca="1" si="14"/>
        <v>149.59838193716064</v>
      </c>
      <c r="H63" s="137">
        <f t="shared" ca="1" si="14"/>
        <v>193.30687538187053</v>
      </c>
      <c r="I63" s="137">
        <f t="shared" ca="1" si="14"/>
        <v>227.14235448565165</v>
      </c>
      <c r="J63" s="137">
        <f t="shared" ca="1" si="14"/>
        <v>240.56950743454269</v>
      </c>
      <c r="K63" s="137">
        <f t="shared" ca="1" si="14"/>
        <v>234.81115976750957</v>
      </c>
      <c r="L63" s="137">
        <f t="shared" ca="1" si="14"/>
        <v>230.02978108164592</v>
      </c>
      <c r="M63" s="137">
        <f t="shared" ca="1" si="14"/>
        <v>177.2020106013818</v>
      </c>
      <c r="N63" s="137">
        <f t="shared" ca="1" si="14"/>
        <v>124.79060669937515</v>
      </c>
      <c r="O63" s="137">
        <f t="shared" ca="1" si="14"/>
        <v>126.40376286887999</v>
      </c>
      <c r="P63" s="145"/>
      <c r="Q63" s="145"/>
      <c r="R63" s="145"/>
      <c r="S63" s="145"/>
      <c r="T63" s="145"/>
      <c r="U63" s="145"/>
      <c r="V63" s="145"/>
      <c r="W63" s="145"/>
      <c r="X63" s="145"/>
      <c r="Y63" s="145"/>
      <c r="Z63" s="145"/>
    </row>
    <row r="64" spans="1:26" ht="13.5" customHeight="1" thickTop="1" thickBot="1" x14ac:dyDescent="0.3">
      <c r="A64" s="359"/>
      <c r="B64" s="359"/>
      <c r="C64" s="28" t="s">
        <v>34</v>
      </c>
      <c r="D64" s="137">
        <f ca="1">D56+D60</f>
        <v>74.733396654879414</v>
      </c>
      <c r="E64" s="137">
        <f t="shared" ca="1" si="14"/>
        <v>69.9379193092158</v>
      </c>
      <c r="F64" s="137">
        <f t="shared" ca="1" si="14"/>
        <v>86.356560987730774</v>
      </c>
      <c r="G64" s="137">
        <f t="shared" ca="1" si="14"/>
        <v>86.792027433867048</v>
      </c>
      <c r="H64" s="137">
        <f t="shared" ca="1" si="14"/>
        <v>113.70113899067326</v>
      </c>
      <c r="I64" s="137">
        <f t="shared" ca="1" si="14"/>
        <v>133.34911696870526</v>
      </c>
      <c r="J64" s="137">
        <f t="shared" ca="1" si="14"/>
        <v>129.32930297889177</v>
      </c>
      <c r="K64" s="137">
        <f t="shared" ca="1" si="14"/>
        <v>135.54918921035005</v>
      </c>
      <c r="L64" s="137">
        <f t="shared" ca="1" si="14"/>
        <v>132.90401800953978</v>
      </c>
      <c r="M64" s="137">
        <f t="shared" ca="1" si="14"/>
        <v>107.86295415638905</v>
      </c>
      <c r="N64" s="137">
        <f t="shared" ca="1" si="14"/>
        <v>96.345030298732183</v>
      </c>
      <c r="O64" s="137">
        <f t="shared" ca="1" si="14"/>
        <v>68.333987285616317</v>
      </c>
      <c r="P64" s="145"/>
      <c r="Q64" s="145"/>
      <c r="R64" s="145"/>
      <c r="S64" s="145"/>
      <c r="T64" s="145"/>
      <c r="U64" s="145"/>
      <c r="V64" s="145"/>
      <c r="W64" s="145"/>
      <c r="X64" s="145"/>
      <c r="Y64" s="145"/>
      <c r="Z64" s="145"/>
    </row>
    <row r="65" spans="1:31" ht="13.5" customHeight="1" thickBot="1" x14ac:dyDescent="0.3">
      <c r="A65" s="360"/>
      <c r="B65" s="359"/>
      <c r="C65" s="30" t="s">
        <v>35</v>
      </c>
      <c r="D65" s="137">
        <f ca="1">D57+D61</f>
        <v>646.92006352695171</v>
      </c>
      <c r="E65" s="137">
        <f t="shared" ca="1" si="14"/>
        <v>645.24253882964058</v>
      </c>
      <c r="F65" s="137">
        <f t="shared" ca="1" si="14"/>
        <v>697.1083024752096</v>
      </c>
      <c r="G65" s="137">
        <f t="shared" ca="1" si="14"/>
        <v>713.59004058510322</v>
      </c>
      <c r="H65" s="137">
        <f t="shared" ca="1" si="14"/>
        <v>1010.0336723490763</v>
      </c>
      <c r="I65" s="137">
        <f t="shared" ca="1" si="14"/>
        <v>1141.8142939367569</v>
      </c>
      <c r="J65" s="137">
        <f t="shared" ca="1" si="14"/>
        <v>1200.1829869630023</v>
      </c>
      <c r="K65" s="137">
        <f ca="1">K57+K61</f>
        <v>1262.6276963903051</v>
      </c>
      <c r="L65" s="137">
        <f t="shared" ca="1" si="14"/>
        <v>1244.826947033019</v>
      </c>
      <c r="M65" s="137">
        <f t="shared" ca="1" si="14"/>
        <v>1048.3697632263888</v>
      </c>
      <c r="N65" s="137">
        <f t="shared" ca="1" si="14"/>
        <v>682.20154902909371</v>
      </c>
      <c r="O65" s="137">
        <f t="shared" ca="1" si="14"/>
        <v>618.42216445953875</v>
      </c>
      <c r="P65" s="158"/>
      <c r="Q65" s="158"/>
      <c r="R65" s="145"/>
      <c r="S65" s="145"/>
      <c r="T65" s="145"/>
      <c r="U65" s="145"/>
      <c r="V65" s="145"/>
      <c r="W65" s="145"/>
      <c r="X65" s="145"/>
      <c r="Y65" s="145"/>
      <c r="Z65" s="145"/>
      <c r="AA65" s="145"/>
      <c r="AB65" s="145"/>
      <c r="AC65" s="145"/>
    </row>
    <row r="66" spans="1:31" ht="12.75" customHeight="1" x14ac:dyDescent="0.25">
      <c r="A66" s="101" t="s">
        <v>45</v>
      </c>
      <c r="B66" s="11"/>
      <c r="D66" s="102"/>
      <c r="E66" s="102"/>
      <c r="F66" s="102"/>
      <c r="G66" s="102"/>
      <c r="H66" s="102"/>
      <c r="I66" s="102"/>
      <c r="J66" s="102"/>
      <c r="K66" s="102"/>
      <c r="L66" s="102"/>
      <c r="M66" s="102"/>
      <c r="N66" s="102"/>
      <c r="O66" s="102"/>
      <c r="Q66" s="158"/>
      <c r="R66" s="158"/>
      <c r="S66" s="158"/>
      <c r="T66" s="158"/>
      <c r="U66" s="158"/>
      <c r="V66" s="158"/>
      <c r="W66" s="158"/>
      <c r="X66" s="158"/>
      <c r="Y66" s="158"/>
      <c r="Z66" s="158"/>
      <c r="AA66" s="158"/>
      <c r="AB66" s="158"/>
      <c r="AC66" s="158"/>
      <c r="AD66" s="158"/>
      <c r="AE66" s="158"/>
    </row>
    <row r="67" spans="1:31" s="157" customFormat="1" ht="12.75" customHeight="1" x14ac:dyDescent="0.2">
      <c r="A67" s="93" t="s">
        <v>50</v>
      </c>
      <c r="C67" s="156"/>
      <c r="D67" s="103"/>
      <c r="E67" s="103"/>
      <c r="F67" s="103"/>
      <c r="G67" s="103"/>
      <c r="H67" s="103"/>
      <c r="I67" s="103"/>
      <c r="J67" s="103"/>
      <c r="K67" s="103"/>
      <c r="L67" s="103"/>
      <c r="M67" s="103"/>
      <c r="N67" s="103"/>
      <c r="O67" s="104"/>
      <c r="R67" s="94"/>
      <c r="S67" s="94"/>
      <c r="T67" s="94"/>
      <c r="U67" s="94"/>
      <c r="V67" s="94"/>
      <c r="W67" s="94"/>
      <c r="X67" s="94"/>
      <c r="Y67" s="94"/>
      <c r="Z67" s="94"/>
      <c r="AA67" s="94"/>
      <c r="AB67" s="94"/>
      <c r="AC67" s="94"/>
      <c r="AD67" s="94"/>
      <c r="AE67" s="94"/>
    </row>
    <row r="68" spans="1:31" ht="12.75" customHeight="1" x14ac:dyDescent="0.2">
      <c r="B68" s="11"/>
    </row>
    <row r="69" spans="1:31" ht="13.5" customHeight="1" x14ac:dyDescent="0.2">
      <c r="B69" s="11"/>
    </row>
    <row r="70" spans="1:31" x14ac:dyDescent="0.2">
      <c r="B70" s="11"/>
    </row>
    <row r="71" spans="1:31" x14ac:dyDescent="0.2">
      <c r="B71" s="11"/>
    </row>
    <row r="72" spans="1:31" ht="15" x14ac:dyDescent="0.25">
      <c r="B72" s="105"/>
    </row>
    <row r="73" spans="1:31" ht="15" x14ac:dyDescent="0.25">
      <c r="B73" s="105"/>
    </row>
    <row r="74" spans="1:31" ht="15" x14ac:dyDescent="0.25">
      <c r="B74" s="155"/>
    </row>
    <row r="75" spans="1:31" x14ac:dyDescent="0.2">
      <c r="D75" s="158"/>
      <c r="E75" s="158"/>
      <c r="F75" s="158"/>
      <c r="G75" s="158"/>
      <c r="H75" s="158"/>
      <c r="I75" s="158"/>
      <c r="J75" s="158"/>
      <c r="K75" s="158"/>
      <c r="L75" s="158"/>
      <c r="M75" s="158"/>
      <c r="N75" s="158"/>
      <c r="O75" s="158"/>
    </row>
    <row r="76" spans="1:31" x14ac:dyDescent="0.2">
      <c r="D76" s="158"/>
      <c r="E76" s="158"/>
      <c r="F76" s="158"/>
      <c r="G76" s="158"/>
      <c r="H76" s="158"/>
      <c r="I76" s="158"/>
      <c r="J76" s="158"/>
      <c r="K76" s="158"/>
      <c r="L76" s="158"/>
      <c r="M76" s="158"/>
      <c r="N76" s="158"/>
      <c r="O76" s="158"/>
    </row>
    <row r="77" spans="1:31" x14ac:dyDescent="0.2">
      <c r="D77" s="158"/>
      <c r="E77" s="158"/>
      <c r="F77" s="158"/>
      <c r="G77" s="158"/>
      <c r="H77" s="158"/>
      <c r="I77" s="158"/>
      <c r="J77" s="158"/>
      <c r="K77" s="158"/>
      <c r="L77" s="158"/>
      <c r="M77" s="158"/>
      <c r="N77" s="158"/>
      <c r="O77" s="158"/>
    </row>
    <row r="78" spans="1:31" x14ac:dyDescent="0.2">
      <c r="D78" s="158"/>
      <c r="E78" s="158"/>
      <c r="F78" s="158"/>
      <c r="G78" s="158"/>
      <c r="H78" s="158"/>
      <c r="I78" s="158"/>
      <c r="J78" s="158"/>
      <c r="K78" s="158"/>
      <c r="L78" s="158"/>
      <c r="M78" s="158"/>
      <c r="N78" s="158"/>
      <c r="O78" s="158"/>
    </row>
    <row r="79" spans="1:31" x14ac:dyDescent="0.2">
      <c r="D79" s="158"/>
      <c r="E79" s="158"/>
      <c r="F79" s="158"/>
      <c r="G79" s="158"/>
      <c r="H79" s="158"/>
      <c r="I79" s="158"/>
      <c r="J79" s="158"/>
      <c r="K79" s="158"/>
      <c r="L79" s="158"/>
      <c r="M79" s="158"/>
      <c r="N79" s="158"/>
      <c r="O79" s="158"/>
    </row>
    <row r="80" spans="1:31" x14ac:dyDescent="0.2">
      <c r="D80" s="158"/>
      <c r="E80" s="158"/>
      <c r="F80" s="158"/>
      <c r="G80" s="158"/>
      <c r="H80" s="158"/>
      <c r="I80" s="158"/>
      <c r="J80" s="158"/>
      <c r="K80" s="158"/>
      <c r="L80" s="158"/>
      <c r="M80" s="158"/>
      <c r="N80" s="158"/>
      <c r="O80" s="158"/>
    </row>
    <row r="82" spans="4:15" x14ac:dyDescent="0.2">
      <c r="D82" s="158"/>
      <c r="E82" s="158"/>
      <c r="F82" s="158"/>
      <c r="G82" s="158"/>
      <c r="H82" s="158"/>
      <c r="I82" s="158"/>
      <c r="J82" s="158"/>
      <c r="K82" s="158"/>
      <c r="L82" s="158"/>
      <c r="M82" s="158"/>
      <c r="N82" s="158"/>
      <c r="O82" s="158"/>
    </row>
    <row r="97" spans="4:15" x14ac:dyDescent="0.2">
      <c r="D97" s="158"/>
      <c r="E97" s="158"/>
      <c r="F97" s="158"/>
      <c r="G97" s="158"/>
      <c r="H97" s="158"/>
      <c r="I97" s="158"/>
      <c r="J97" s="158"/>
      <c r="K97" s="158"/>
      <c r="L97" s="158"/>
      <c r="M97" s="158"/>
      <c r="N97" s="158"/>
      <c r="O97" s="158"/>
    </row>
    <row r="98" spans="4:15" x14ac:dyDescent="0.2">
      <c r="D98" s="158"/>
      <c r="E98" s="158"/>
      <c r="F98" s="158"/>
      <c r="G98" s="158"/>
      <c r="H98" s="158"/>
      <c r="I98" s="158"/>
      <c r="J98" s="158"/>
      <c r="K98" s="158"/>
      <c r="L98" s="158"/>
      <c r="M98" s="158"/>
      <c r="N98" s="158"/>
      <c r="O98" s="158"/>
    </row>
    <row r="99" spans="4:15" x14ac:dyDescent="0.2">
      <c r="D99" s="158"/>
      <c r="E99" s="158"/>
      <c r="F99" s="158"/>
      <c r="G99" s="158"/>
      <c r="H99" s="158"/>
      <c r="I99" s="158"/>
      <c r="J99" s="158"/>
      <c r="K99" s="158"/>
      <c r="L99" s="158"/>
      <c r="M99" s="158"/>
      <c r="N99" s="158"/>
      <c r="O99" s="158"/>
    </row>
    <row r="100" spans="4:15" x14ac:dyDescent="0.2">
      <c r="D100" s="158"/>
      <c r="E100" s="158"/>
      <c r="F100" s="158"/>
      <c r="G100" s="158"/>
      <c r="H100" s="158"/>
      <c r="I100" s="158"/>
      <c r="J100" s="158"/>
      <c r="K100" s="158"/>
      <c r="L100" s="158"/>
      <c r="M100" s="158"/>
      <c r="N100" s="158"/>
      <c r="O100" s="158"/>
    </row>
    <row r="101" spans="4:15" x14ac:dyDescent="0.2">
      <c r="D101" s="158"/>
      <c r="E101" s="158"/>
      <c r="F101" s="158"/>
      <c r="G101" s="158"/>
      <c r="H101" s="158"/>
      <c r="I101" s="158"/>
      <c r="J101" s="158"/>
      <c r="K101" s="158"/>
      <c r="L101" s="158"/>
      <c r="M101" s="158"/>
      <c r="N101" s="158"/>
      <c r="O101" s="158"/>
    </row>
    <row r="102" spans="4:15" x14ac:dyDescent="0.2">
      <c r="D102" s="158"/>
      <c r="E102" s="158"/>
      <c r="F102" s="158"/>
      <c r="G102" s="158"/>
      <c r="H102" s="158"/>
      <c r="I102" s="158"/>
      <c r="J102" s="158"/>
      <c r="K102" s="158"/>
      <c r="L102" s="158"/>
      <c r="M102" s="158"/>
      <c r="N102" s="158"/>
      <c r="O102" s="158"/>
    </row>
    <row r="103" spans="4:15" x14ac:dyDescent="0.2">
      <c r="D103" s="158"/>
      <c r="E103" s="158"/>
      <c r="F103" s="158"/>
      <c r="G103" s="158"/>
      <c r="H103" s="158"/>
      <c r="I103" s="158"/>
      <c r="J103" s="158"/>
      <c r="K103" s="158"/>
      <c r="L103" s="158"/>
      <c r="M103" s="158"/>
      <c r="N103" s="158"/>
      <c r="O103" s="158"/>
    </row>
    <row r="104" spans="4:15" x14ac:dyDescent="0.2">
      <c r="D104" s="158"/>
      <c r="E104" s="158"/>
      <c r="F104" s="158"/>
      <c r="G104" s="158"/>
      <c r="H104" s="158"/>
      <c r="I104" s="158"/>
      <c r="J104" s="158"/>
      <c r="K104" s="158"/>
      <c r="L104" s="158"/>
      <c r="M104" s="158"/>
      <c r="N104" s="158"/>
      <c r="O104" s="158"/>
    </row>
    <row r="105" spans="4:15" x14ac:dyDescent="0.2">
      <c r="D105" s="158"/>
      <c r="E105" s="158"/>
      <c r="F105" s="158"/>
      <c r="G105" s="158"/>
      <c r="H105" s="158"/>
      <c r="I105" s="158"/>
      <c r="J105" s="158"/>
      <c r="K105" s="158"/>
      <c r="L105" s="158"/>
      <c r="M105" s="158"/>
      <c r="N105" s="158"/>
      <c r="O105" s="158"/>
    </row>
    <row r="106" spans="4:15" x14ac:dyDescent="0.2">
      <c r="D106" s="158"/>
      <c r="E106" s="158"/>
      <c r="F106" s="158"/>
      <c r="G106" s="158"/>
      <c r="H106" s="158"/>
      <c r="I106" s="158"/>
      <c r="J106" s="158"/>
      <c r="K106" s="158"/>
      <c r="L106" s="158"/>
      <c r="M106" s="158"/>
      <c r="N106" s="158"/>
      <c r="O106" s="158"/>
    </row>
    <row r="107" spans="4:15" x14ac:dyDescent="0.2">
      <c r="D107" s="158"/>
      <c r="E107" s="158"/>
      <c r="F107" s="158"/>
      <c r="G107" s="158"/>
      <c r="H107" s="158"/>
      <c r="I107" s="158"/>
      <c r="J107" s="158"/>
      <c r="K107" s="158"/>
      <c r="L107" s="158"/>
      <c r="M107" s="158"/>
      <c r="N107" s="158"/>
      <c r="O107" s="158"/>
    </row>
    <row r="108" spans="4:15" x14ac:dyDescent="0.2">
      <c r="D108" s="158"/>
      <c r="E108" s="158"/>
      <c r="F108" s="158"/>
      <c r="G108" s="158"/>
      <c r="H108" s="158"/>
      <c r="I108" s="158"/>
      <c r="J108" s="158"/>
      <c r="K108" s="158"/>
      <c r="L108" s="158"/>
      <c r="M108" s="158"/>
      <c r="N108" s="158"/>
      <c r="O108" s="158"/>
    </row>
    <row r="109" spans="4:15" x14ac:dyDescent="0.2">
      <c r="D109" s="158"/>
      <c r="E109" s="158"/>
      <c r="F109" s="158"/>
      <c r="G109" s="158"/>
      <c r="H109" s="158"/>
      <c r="I109" s="158"/>
      <c r="J109" s="158"/>
      <c r="K109" s="158"/>
      <c r="L109" s="158"/>
      <c r="M109" s="158"/>
      <c r="N109" s="158"/>
      <c r="O109" s="158"/>
    </row>
    <row r="110" spans="4:15" x14ac:dyDescent="0.2">
      <c r="D110" s="158"/>
      <c r="E110" s="158"/>
      <c r="F110" s="158"/>
      <c r="G110" s="158"/>
      <c r="H110" s="158"/>
      <c r="I110" s="158"/>
      <c r="J110" s="158"/>
      <c r="K110" s="158"/>
      <c r="L110" s="158"/>
      <c r="M110" s="158"/>
      <c r="N110" s="158"/>
      <c r="O110" s="158"/>
    </row>
    <row r="111" spans="4:15" x14ac:dyDescent="0.2">
      <c r="D111" s="158"/>
      <c r="E111" s="158"/>
      <c r="F111" s="158"/>
      <c r="G111" s="158"/>
      <c r="H111" s="158"/>
      <c r="I111" s="158"/>
      <c r="J111" s="158"/>
      <c r="K111" s="158"/>
      <c r="L111" s="158"/>
      <c r="M111" s="158"/>
      <c r="N111" s="158"/>
      <c r="O111" s="158"/>
    </row>
  </sheetData>
  <mergeCells count="29">
    <mergeCell ref="A25:A28"/>
    <mergeCell ref="B25:B28"/>
    <mergeCell ref="A29:A32"/>
    <mergeCell ref="A13:A16"/>
    <mergeCell ref="B13:B16"/>
    <mergeCell ref="A17:A20"/>
    <mergeCell ref="B17:B20"/>
    <mergeCell ref="A21:A24"/>
    <mergeCell ref="B21:B24"/>
    <mergeCell ref="B29:B32"/>
    <mergeCell ref="C4:O4"/>
    <mergeCell ref="C5:O5"/>
    <mergeCell ref="D6:O6"/>
    <mergeCell ref="A9:A12"/>
    <mergeCell ref="B9:B12"/>
    <mergeCell ref="D7:O7"/>
    <mergeCell ref="A33:A36"/>
    <mergeCell ref="B33:B36"/>
    <mergeCell ref="A45:A48"/>
    <mergeCell ref="B45:B48"/>
    <mergeCell ref="A62:B65"/>
    <mergeCell ref="B49:B52"/>
    <mergeCell ref="A49:A52"/>
    <mergeCell ref="A58:B61"/>
    <mergeCell ref="B37:B40"/>
    <mergeCell ref="A41:A44"/>
    <mergeCell ref="B41:B44"/>
    <mergeCell ref="A37:A40"/>
    <mergeCell ref="A54:B57"/>
  </mergeCells>
  <phoneticPr fontId="37"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zoomScale="85" zoomScaleNormal="85" zoomScalePageLayoutView="85" workbookViewId="0">
      <selection activeCell="C19" sqref="C19:N19"/>
    </sheetView>
  </sheetViews>
  <sheetFormatPr defaultColWidth="8.85546875" defaultRowHeight="15" x14ac:dyDescent="0.25"/>
  <cols>
    <col min="1" max="1" width="22.85546875" style="74" customWidth="1"/>
    <col min="2" max="2" width="15.28515625" style="74" customWidth="1"/>
    <col min="3" max="16384" width="8.85546875" style="74"/>
  </cols>
  <sheetData>
    <row r="1" spans="1:15" x14ac:dyDescent="0.25">
      <c r="A1" s="72"/>
      <c r="B1" s="84"/>
      <c r="C1" s="72"/>
      <c r="D1" s="72"/>
      <c r="E1" s="72"/>
      <c r="F1" s="72"/>
      <c r="G1" s="72"/>
      <c r="H1" s="72"/>
      <c r="I1" s="72"/>
      <c r="J1" s="72"/>
      <c r="K1" s="72"/>
      <c r="L1" s="72"/>
      <c r="M1" s="72"/>
      <c r="N1" s="72"/>
      <c r="O1" s="72"/>
    </row>
    <row r="2" spans="1:15" x14ac:dyDescent="0.25">
      <c r="A2" s="72"/>
      <c r="B2" s="84"/>
      <c r="C2" s="72"/>
      <c r="D2" s="72"/>
      <c r="E2" s="72"/>
      <c r="F2" s="72"/>
      <c r="G2" s="72"/>
      <c r="H2" s="72"/>
      <c r="I2" s="72"/>
      <c r="J2" s="72"/>
      <c r="K2" s="72"/>
      <c r="L2" s="72"/>
      <c r="M2" s="72"/>
      <c r="N2" s="72"/>
      <c r="O2" s="72"/>
    </row>
    <row r="3" spans="1:15" ht="20.25" x14ac:dyDescent="0.3">
      <c r="A3" s="72"/>
      <c r="O3" s="85"/>
    </row>
    <row r="4" spans="1:15" ht="20.25" x14ac:dyDescent="0.3">
      <c r="A4" s="72"/>
      <c r="B4" s="332" t="s">
        <v>71</v>
      </c>
      <c r="C4" s="332"/>
      <c r="D4" s="332"/>
      <c r="E4" s="332"/>
      <c r="F4" s="332"/>
      <c r="G4" s="332"/>
      <c r="H4" s="332"/>
      <c r="I4" s="332"/>
      <c r="J4" s="332"/>
      <c r="K4" s="332"/>
      <c r="L4" s="332"/>
      <c r="M4" s="332"/>
      <c r="N4" s="332"/>
      <c r="O4" s="85"/>
    </row>
    <row r="5" spans="1:15" ht="19.5" thickBot="1" x14ac:dyDescent="0.35">
      <c r="A5" s="72"/>
      <c r="B5" s="319" t="s">
        <v>53</v>
      </c>
      <c r="C5" s="303"/>
      <c r="D5" s="303"/>
      <c r="E5" s="303"/>
      <c r="F5" s="303"/>
      <c r="G5" s="303"/>
      <c r="H5" s="303"/>
      <c r="I5" s="303"/>
      <c r="J5" s="303"/>
      <c r="K5" s="303"/>
      <c r="L5" s="303"/>
      <c r="M5" s="303"/>
      <c r="N5" s="303"/>
      <c r="O5" s="142"/>
    </row>
    <row r="6" spans="1:15" ht="16.5" thickBot="1" x14ac:dyDescent="0.3">
      <c r="A6" s="86"/>
      <c r="B6" s="87"/>
      <c r="C6" s="320" t="s">
        <v>28</v>
      </c>
      <c r="D6" s="320"/>
      <c r="E6" s="320"/>
      <c r="F6" s="320"/>
      <c r="G6" s="320"/>
      <c r="H6" s="320"/>
      <c r="I6" s="320"/>
      <c r="J6" s="320"/>
      <c r="K6" s="320"/>
      <c r="L6" s="320"/>
      <c r="M6" s="320"/>
      <c r="N6" s="320"/>
      <c r="O6" s="72"/>
    </row>
    <row r="7" spans="1:15" ht="16.5" customHeight="1" thickTop="1" x14ac:dyDescent="0.25">
      <c r="A7" s="80"/>
      <c r="B7" s="80"/>
      <c r="C7" s="368" t="s">
        <v>0</v>
      </c>
      <c r="D7" s="369"/>
      <c r="E7" s="369"/>
      <c r="F7" s="369"/>
      <c r="G7" s="369"/>
      <c r="H7" s="369"/>
      <c r="I7" s="369"/>
      <c r="J7" s="369"/>
      <c r="K7" s="369"/>
      <c r="L7" s="369"/>
      <c r="M7" s="369"/>
      <c r="N7" s="370"/>
    </row>
    <row r="8" spans="1:15" x14ac:dyDescent="0.25">
      <c r="A8" s="75" t="s">
        <v>29</v>
      </c>
      <c r="B8" s="75" t="s">
        <v>30</v>
      </c>
      <c r="C8" s="76">
        <v>41640</v>
      </c>
      <c r="D8" s="76">
        <v>41671</v>
      </c>
      <c r="E8" s="76">
        <v>41699</v>
      </c>
      <c r="F8" s="76">
        <v>41730</v>
      </c>
      <c r="G8" s="76">
        <v>41760</v>
      </c>
      <c r="H8" s="76">
        <v>41791</v>
      </c>
      <c r="I8" s="76">
        <v>41821</v>
      </c>
      <c r="J8" s="76">
        <v>41852</v>
      </c>
      <c r="K8" s="76">
        <v>41883</v>
      </c>
      <c r="L8" s="76">
        <v>41913</v>
      </c>
      <c r="M8" s="76">
        <v>41944</v>
      </c>
      <c r="N8" s="76">
        <v>41974</v>
      </c>
    </row>
    <row r="9" spans="1:15" s="80" customFormat="1" ht="24.75" customHeight="1" x14ac:dyDescent="0.25">
      <c r="A9" s="244" t="s">
        <v>46</v>
      </c>
      <c r="B9" s="245">
        <v>1</v>
      </c>
      <c r="C9" s="246">
        <v>0.5</v>
      </c>
      <c r="D9" s="246">
        <v>0.5</v>
      </c>
      <c r="E9" s="246">
        <v>0.6</v>
      </c>
      <c r="F9" s="246">
        <v>1</v>
      </c>
      <c r="G9" s="246">
        <v>1</v>
      </c>
      <c r="H9" s="246">
        <v>1</v>
      </c>
      <c r="I9" s="246">
        <v>1.1000000000000001</v>
      </c>
      <c r="J9" s="246">
        <v>0.8</v>
      </c>
      <c r="K9" s="246">
        <v>0.9</v>
      </c>
      <c r="L9" s="246">
        <v>0.7</v>
      </c>
      <c r="M9" s="246">
        <v>0.6</v>
      </c>
      <c r="N9" s="246">
        <v>0.6</v>
      </c>
      <c r="O9" s="88"/>
    </row>
    <row r="10" spans="1:15" s="80" customFormat="1" ht="26.25" customHeight="1" x14ac:dyDescent="0.25">
      <c r="A10" s="89" t="s">
        <v>47</v>
      </c>
      <c r="B10" s="168">
        <v>1</v>
      </c>
      <c r="C10" s="45"/>
      <c r="D10" s="45"/>
      <c r="E10" s="45"/>
      <c r="F10" s="45"/>
      <c r="G10" s="45">
        <v>9.6</v>
      </c>
      <c r="H10" s="45">
        <v>9.6</v>
      </c>
      <c r="I10" s="45">
        <v>10.5</v>
      </c>
      <c r="J10" s="45">
        <v>10.4</v>
      </c>
      <c r="K10" s="45">
        <v>10.7</v>
      </c>
      <c r="L10" s="45">
        <v>10.1</v>
      </c>
      <c r="M10" s="45"/>
      <c r="N10" s="45"/>
      <c r="O10" s="88"/>
    </row>
    <row r="11" spans="1:15" s="80" customFormat="1" x14ac:dyDescent="0.25">
      <c r="A11" s="244" t="s">
        <v>48</v>
      </c>
      <c r="B11" s="245">
        <v>1</v>
      </c>
      <c r="C11" s="246"/>
      <c r="D11" s="246"/>
      <c r="E11" s="246"/>
      <c r="F11" s="246"/>
      <c r="G11" s="246">
        <v>8.3000000000000007</v>
      </c>
      <c r="H11" s="246">
        <v>8.4</v>
      </c>
      <c r="I11" s="246">
        <v>7.6</v>
      </c>
      <c r="J11" s="246">
        <v>7.7</v>
      </c>
      <c r="K11" s="246">
        <v>6.9</v>
      </c>
      <c r="L11" s="246">
        <v>5.8</v>
      </c>
      <c r="M11" s="246"/>
      <c r="N11" s="246"/>
      <c r="O11" s="88"/>
    </row>
    <row r="12" spans="1:15" s="80" customFormat="1" ht="14.25" customHeight="1" x14ac:dyDescent="0.25">
      <c r="A12" s="166" t="s">
        <v>68</v>
      </c>
      <c r="B12" s="248" t="s">
        <v>54</v>
      </c>
      <c r="C12" s="247">
        <v>5</v>
      </c>
      <c r="D12" s="247">
        <v>5</v>
      </c>
      <c r="E12" s="247">
        <v>5</v>
      </c>
      <c r="F12" s="247">
        <v>14.6</v>
      </c>
      <c r="G12" s="247">
        <v>14.8</v>
      </c>
      <c r="H12" s="247">
        <v>14.8</v>
      </c>
      <c r="I12" s="247">
        <v>16.5</v>
      </c>
      <c r="J12" s="45">
        <v>16.600000000000001</v>
      </c>
      <c r="K12" s="45">
        <v>17.3</v>
      </c>
      <c r="L12" s="45">
        <v>15.9</v>
      </c>
      <c r="M12" s="45">
        <v>5.9</v>
      </c>
      <c r="N12" s="45">
        <v>5</v>
      </c>
      <c r="O12" s="88"/>
    </row>
    <row r="13" spans="1:15" s="80" customFormat="1" ht="14.25" customHeight="1" x14ac:dyDescent="0.25">
      <c r="A13" s="244" t="s">
        <v>69</v>
      </c>
      <c r="B13" s="245" t="s">
        <v>56</v>
      </c>
      <c r="C13" s="246"/>
      <c r="D13" s="246"/>
      <c r="E13" s="246"/>
      <c r="F13" s="246"/>
      <c r="G13" s="246">
        <v>15.9</v>
      </c>
      <c r="H13" s="246">
        <v>15.8</v>
      </c>
      <c r="I13" s="246">
        <v>17.5</v>
      </c>
      <c r="J13" s="246">
        <v>17.5</v>
      </c>
      <c r="K13" s="246">
        <v>18.5</v>
      </c>
      <c r="L13" s="246">
        <v>16.8</v>
      </c>
      <c r="M13" s="246">
        <v>7</v>
      </c>
      <c r="N13" s="246">
        <v>6</v>
      </c>
      <c r="O13" s="88"/>
    </row>
    <row r="14" spans="1:15" s="80" customFormat="1" ht="14.25" customHeight="1" x14ac:dyDescent="0.25">
      <c r="A14" s="89" t="s">
        <v>70</v>
      </c>
      <c r="B14" s="168">
        <v>1</v>
      </c>
      <c r="C14" s="45">
        <v>1.7</v>
      </c>
      <c r="D14" s="45">
        <v>1.1000000000000001</v>
      </c>
      <c r="E14" s="45">
        <v>2.4</v>
      </c>
      <c r="F14" s="45">
        <v>4.5999999999999996</v>
      </c>
      <c r="G14" s="45">
        <v>3.4</v>
      </c>
      <c r="H14" s="45">
        <v>3.2</v>
      </c>
      <c r="I14" s="45">
        <v>3.7</v>
      </c>
      <c r="J14" s="45">
        <v>4.5999999999999996</v>
      </c>
      <c r="K14" s="45">
        <v>5.5</v>
      </c>
      <c r="L14" s="45">
        <v>5</v>
      </c>
      <c r="M14" s="45">
        <v>3</v>
      </c>
      <c r="N14" s="45">
        <v>1.1000000000000001</v>
      </c>
      <c r="O14" s="88"/>
    </row>
    <row r="15" spans="1:15" s="80" customFormat="1" x14ac:dyDescent="0.25">
      <c r="A15" s="244" t="s">
        <v>18</v>
      </c>
      <c r="B15" s="245" t="s">
        <v>56</v>
      </c>
      <c r="C15" s="246">
        <v>1.2</v>
      </c>
      <c r="D15" s="246">
        <v>1.3</v>
      </c>
      <c r="E15" s="246">
        <v>1</v>
      </c>
      <c r="F15" s="246">
        <v>2.9</v>
      </c>
      <c r="G15" s="246">
        <v>2.7</v>
      </c>
      <c r="H15" s="246">
        <v>2.2999999999999998</v>
      </c>
      <c r="I15" s="246">
        <v>4</v>
      </c>
      <c r="J15" s="246">
        <v>4.4000000000000004</v>
      </c>
      <c r="K15" s="246">
        <v>5</v>
      </c>
      <c r="L15" s="246">
        <v>4.5</v>
      </c>
      <c r="M15" s="246">
        <v>1</v>
      </c>
      <c r="N15" s="246">
        <v>1.7</v>
      </c>
      <c r="O15" s="88"/>
    </row>
    <row r="16" spans="1:15" s="80" customFormat="1" ht="45" x14ac:dyDescent="0.25">
      <c r="A16" s="89" t="s">
        <v>19</v>
      </c>
      <c r="B16" s="168">
        <v>1</v>
      </c>
      <c r="C16" s="45"/>
      <c r="D16" s="45"/>
      <c r="E16" s="45"/>
      <c r="F16" s="45"/>
      <c r="G16" s="45">
        <v>0.9</v>
      </c>
      <c r="H16" s="45">
        <v>0.5</v>
      </c>
      <c r="I16" s="247">
        <v>1</v>
      </c>
      <c r="J16" s="45">
        <v>1.3</v>
      </c>
      <c r="K16" s="45">
        <v>1.6</v>
      </c>
      <c r="L16" s="45">
        <v>1.7</v>
      </c>
      <c r="M16" s="45"/>
      <c r="N16" s="45"/>
      <c r="O16" s="88"/>
    </row>
    <row r="17" spans="1:15" s="80" customFormat="1" ht="30" x14ac:dyDescent="0.25">
      <c r="A17" s="244" t="s">
        <v>20</v>
      </c>
      <c r="B17" s="245">
        <v>1</v>
      </c>
      <c r="C17" s="246"/>
      <c r="D17" s="246"/>
      <c r="E17" s="246"/>
      <c r="F17" s="246"/>
      <c r="G17" s="246">
        <v>1</v>
      </c>
      <c r="H17" s="246">
        <v>2</v>
      </c>
      <c r="I17" s="246">
        <v>4</v>
      </c>
      <c r="J17" s="246">
        <v>3</v>
      </c>
      <c r="K17" s="246">
        <v>5</v>
      </c>
      <c r="L17" s="246">
        <v>3</v>
      </c>
      <c r="M17" s="246"/>
      <c r="N17" s="246"/>
      <c r="O17" s="88"/>
    </row>
    <row r="18" spans="1:15" s="80" customFormat="1" ht="30" x14ac:dyDescent="0.25">
      <c r="A18" s="90" t="s">
        <v>21</v>
      </c>
      <c r="B18" s="169">
        <v>1</v>
      </c>
      <c r="C18" s="53"/>
      <c r="D18" s="53"/>
      <c r="E18" s="53"/>
      <c r="F18" s="53"/>
      <c r="G18" s="53">
        <v>4</v>
      </c>
      <c r="H18" s="53">
        <v>5</v>
      </c>
      <c r="I18" s="53">
        <v>12</v>
      </c>
      <c r="J18" s="53">
        <v>12</v>
      </c>
      <c r="K18" s="53">
        <v>16</v>
      </c>
      <c r="L18" s="53">
        <v>8</v>
      </c>
      <c r="M18" s="53"/>
      <c r="N18" s="53"/>
    </row>
    <row r="19" spans="1:15" ht="30" x14ac:dyDescent="0.25">
      <c r="A19" s="77" t="s">
        <v>52</v>
      </c>
      <c r="B19" s="170"/>
      <c r="C19" s="140">
        <f>SUM(C9:C18)</f>
        <v>8.4</v>
      </c>
      <c r="D19" s="140">
        <f t="shared" ref="D19:N19" si="0">SUM(D9:D18)</f>
        <v>7.8999999999999995</v>
      </c>
      <c r="E19" s="140">
        <f t="shared" si="0"/>
        <v>9</v>
      </c>
      <c r="F19" s="140">
        <f t="shared" si="0"/>
        <v>23.099999999999998</v>
      </c>
      <c r="G19" s="140">
        <f t="shared" si="0"/>
        <v>61.6</v>
      </c>
      <c r="H19" s="140">
        <f t="shared" si="0"/>
        <v>62.599999999999994</v>
      </c>
      <c r="I19" s="140">
        <f t="shared" si="0"/>
        <v>77.900000000000006</v>
      </c>
      <c r="J19" s="140">
        <f t="shared" si="0"/>
        <v>78.3</v>
      </c>
      <c r="K19" s="140">
        <f t="shared" si="0"/>
        <v>87.399999999999991</v>
      </c>
      <c r="L19" s="140">
        <f t="shared" si="0"/>
        <v>71.5</v>
      </c>
      <c r="M19" s="140">
        <f t="shared" si="0"/>
        <v>17.5</v>
      </c>
      <c r="N19" s="140">
        <f t="shared" si="0"/>
        <v>14.399999999999999</v>
      </c>
    </row>
    <row r="20" spans="1:15" x14ac:dyDescent="0.25">
      <c r="A20" s="91" t="s">
        <v>45</v>
      </c>
      <c r="B20" s="92"/>
      <c r="C20" s="83"/>
      <c r="D20" s="83"/>
      <c r="E20" s="83"/>
      <c r="F20" s="83"/>
      <c r="G20" s="83"/>
      <c r="H20" s="83"/>
      <c r="I20" s="83"/>
      <c r="J20" s="83"/>
      <c r="K20" s="83"/>
      <c r="L20" s="83"/>
      <c r="M20" s="83"/>
      <c r="N20" s="83"/>
    </row>
    <row r="21" spans="1:15" x14ac:dyDescent="0.25">
      <c r="A21" s="93" t="s">
        <v>49</v>
      </c>
      <c r="B21" s="88"/>
      <c r="C21" s="94"/>
      <c r="D21" s="94"/>
      <c r="E21" s="94"/>
      <c r="F21" s="83"/>
      <c r="G21" s="83"/>
      <c r="H21" s="83"/>
      <c r="I21" s="83"/>
      <c r="J21" s="83"/>
      <c r="K21" s="83"/>
      <c r="L21" s="83"/>
      <c r="M21" s="83"/>
      <c r="N21" s="83"/>
    </row>
    <row r="22" spans="1:15" x14ac:dyDescent="0.25">
      <c r="A22" s="93" t="s">
        <v>51</v>
      </c>
      <c r="B22" s="95"/>
      <c r="C22"/>
      <c r="D22"/>
      <c r="E22"/>
      <c r="F22"/>
      <c r="G22"/>
      <c r="H22"/>
      <c r="I22"/>
      <c r="J22"/>
      <c r="K22"/>
      <c r="L22"/>
      <c r="M22"/>
      <c r="N22"/>
    </row>
    <row r="23" spans="1:15" x14ac:dyDescent="0.25">
      <c r="B23" s="95"/>
      <c r="C23" s="12"/>
      <c r="D23" s="12"/>
      <c r="E23" s="12"/>
      <c r="F23" s="12"/>
      <c r="G23" s="12"/>
      <c r="H23" s="12"/>
      <c r="I23" s="12"/>
      <c r="J23" s="12"/>
      <c r="K23" s="12"/>
      <c r="L23" s="12"/>
      <c r="M23" s="12"/>
      <c r="N23" s="12"/>
    </row>
    <row r="24" spans="1:15" x14ac:dyDescent="0.25">
      <c r="A24" s="96" t="s">
        <v>55</v>
      </c>
      <c r="C24" s="83"/>
      <c r="D24" s="83"/>
      <c r="E24" s="83"/>
      <c r="F24" s="83"/>
      <c r="G24" s="83"/>
      <c r="H24" s="83"/>
      <c r="I24" s="83"/>
      <c r="J24" s="83"/>
      <c r="K24" s="83"/>
      <c r="L24" s="83"/>
      <c r="M24" s="83"/>
      <c r="N24" s="83"/>
    </row>
    <row r="25" spans="1:15" x14ac:dyDescent="0.25">
      <c r="A25" s="96" t="s">
        <v>57</v>
      </c>
      <c r="C25" s="83"/>
      <c r="D25" s="83"/>
      <c r="E25" s="83"/>
      <c r="F25" s="83"/>
      <c r="G25" s="83"/>
      <c r="H25" s="83"/>
      <c r="I25" s="83"/>
      <c r="J25" s="83"/>
      <c r="K25" s="83"/>
      <c r="L25" s="83"/>
      <c r="M25" s="83"/>
      <c r="N25" s="83"/>
    </row>
    <row r="26" spans="1:15" x14ac:dyDescent="0.25">
      <c r="A26" s="97"/>
      <c r="B26" s="96"/>
      <c r="C26" s="83"/>
      <c r="D26" s="83"/>
      <c r="E26" s="83"/>
      <c r="F26" s="83"/>
      <c r="G26" s="103"/>
      <c r="H26" s="83"/>
      <c r="I26" s="103"/>
      <c r="J26" s="83"/>
      <c r="K26" s="103"/>
      <c r="L26" s="83"/>
      <c r="M26" s="83"/>
      <c r="N26" s="83"/>
    </row>
    <row r="27" spans="1:15" x14ac:dyDescent="0.25">
      <c r="C27" s="83"/>
      <c r="D27" s="83"/>
      <c r="E27" s="83"/>
      <c r="F27" s="83"/>
      <c r="G27" s="103"/>
      <c r="H27" s="83"/>
      <c r="I27" s="103"/>
      <c r="J27" s="83"/>
      <c r="K27" s="103"/>
      <c r="L27" s="83"/>
      <c r="M27" s="83"/>
      <c r="N27" s="83"/>
    </row>
    <row r="28" spans="1:15" x14ac:dyDescent="0.25">
      <c r="C28" s="83"/>
      <c r="D28" s="83"/>
      <c r="E28" s="83"/>
      <c r="F28" s="83"/>
      <c r="G28" s="103"/>
      <c r="H28" s="83"/>
      <c r="I28" s="103"/>
      <c r="J28" s="83"/>
      <c r="K28" s="103"/>
      <c r="L28" s="83"/>
      <c r="M28" s="83"/>
      <c r="N28" s="83"/>
    </row>
    <row r="29" spans="1:15" x14ac:dyDescent="0.25">
      <c r="C29" s="83"/>
      <c r="D29" s="83"/>
      <c r="E29" s="83"/>
      <c r="F29" s="83"/>
      <c r="G29" s="103"/>
      <c r="H29" s="83"/>
      <c r="I29" s="103"/>
      <c r="J29" s="83"/>
      <c r="K29" s="103"/>
      <c r="L29" s="83"/>
      <c r="M29" s="83"/>
      <c r="N29" s="83"/>
    </row>
    <row r="30" spans="1:15" x14ac:dyDescent="0.25">
      <c r="C30" s="83"/>
      <c r="D30" s="83"/>
      <c r="E30" s="83"/>
      <c r="F30" s="83"/>
      <c r="G30" s="103"/>
      <c r="H30" s="83"/>
      <c r="I30" s="103"/>
      <c r="J30" s="83"/>
      <c r="K30" s="103"/>
      <c r="L30" s="83"/>
      <c r="M30" s="83"/>
      <c r="N30" s="83"/>
    </row>
    <row r="31" spans="1:15" x14ac:dyDescent="0.25">
      <c r="C31" s="83"/>
      <c r="D31" s="83"/>
      <c r="E31" s="83"/>
      <c r="F31" s="83"/>
      <c r="G31" s="103"/>
      <c r="H31" s="83"/>
      <c r="I31" s="103"/>
      <c r="J31" s="83"/>
      <c r="K31" s="103"/>
      <c r="L31" s="83"/>
      <c r="M31" s="83"/>
      <c r="N31" s="83"/>
    </row>
    <row r="32" spans="1:15" x14ac:dyDescent="0.25">
      <c r="C32" s="83"/>
      <c r="D32" s="83"/>
      <c r="E32" s="83"/>
      <c r="F32" s="83"/>
      <c r="G32" s="103"/>
      <c r="H32" s="83"/>
      <c r="I32" s="103"/>
      <c r="J32" s="83"/>
      <c r="K32" s="103"/>
      <c r="L32" s="83"/>
      <c r="M32" s="83"/>
      <c r="N32" s="83"/>
    </row>
    <row r="33" spans="3:14" x14ac:dyDescent="0.25">
      <c r="C33" s="83"/>
      <c r="D33" s="83"/>
      <c r="E33" s="83"/>
      <c r="F33" s="83"/>
      <c r="G33" s="103"/>
      <c r="H33" s="83"/>
      <c r="I33" s="103"/>
      <c r="J33" s="83"/>
      <c r="K33" s="103"/>
      <c r="L33" s="103"/>
      <c r="M33" s="83"/>
      <c r="N33" s="83"/>
    </row>
    <row r="34" spans="3:14" x14ac:dyDescent="0.25">
      <c r="C34" s="83"/>
      <c r="D34" s="83"/>
      <c r="E34" s="83"/>
      <c r="F34" s="83"/>
      <c r="G34" s="103"/>
      <c r="H34" s="83"/>
      <c r="I34" s="103"/>
      <c r="J34" s="83"/>
      <c r="K34" s="103"/>
      <c r="L34" s="83"/>
      <c r="M34" s="83"/>
      <c r="N34" s="83"/>
    </row>
    <row r="35" spans="3:14" x14ac:dyDescent="0.25">
      <c r="C35" s="83"/>
      <c r="D35" s="83"/>
      <c r="E35" s="83"/>
      <c r="F35" s="83"/>
      <c r="G35" s="103"/>
      <c r="H35" s="83"/>
      <c r="I35" s="103"/>
      <c r="J35" s="83"/>
      <c r="K35" s="103"/>
      <c r="L35" s="83"/>
      <c r="M35" s="83"/>
      <c r="N35" s="83"/>
    </row>
    <row r="36" spans="3:14" x14ac:dyDescent="0.25">
      <c r="C36" s="83"/>
      <c r="D36" s="83"/>
      <c r="E36" s="83"/>
      <c r="F36" s="83"/>
      <c r="G36" s="83"/>
      <c r="H36" s="83"/>
      <c r="I36" s="83"/>
      <c r="J36" s="83"/>
      <c r="K36" s="83"/>
      <c r="L36" s="83"/>
      <c r="M36" s="83"/>
      <c r="N36" s="83"/>
    </row>
    <row r="37" spans="3:14" x14ac:dyDescent="0.25">
      <c r="C37" s="83"/>
      <c r="D37" s="83"/>
      <c r="E37" s="83"/>
      <c r="F37" s="83"/>
      <c r="G37" s="83"/>
      <c r="H37" s="83"/>
      <c r="I37" s="83"/>
      <c r="J37" s="83"/>
      <c r="K37" s="83"/>
      <c r="L37" s="83"/>
      <c r="M37" s="83"/>
      <c r="N37" s="83"/>
    </row>
    <row r="38" spans="3:14" x14ac:dyDescent="0.25">
      <c r="C38" s="83"/>
      <c r="D38" s="83"/>
      <c r="E38" s="83"/>
      <c r="F38" s="83"/>
      <c r="G38" s="83"/>
      <c r="H38" s="83"/>
      <c r="I38" s="83"/>
      <c r="J38" s="83"/>
      <c r="K38" s="83"/>
      <c r="L38" s="83"/>
      <c r="M38" s="83"/>
      <c r="N38" s="83"/>
    </row>
    <row r="39" spans="3:14" x14ac:dyDescent="0.25">
      <c r="C39" s="83"/>
      <c r="D39" s="83"/>
      <c r="E39" s="83"/>
      <c r="F39" s="83"/>
      <c r="G39" s="83"/>
      <c r="H39" s="83"/>
      <c r="I39" s="83"/>
      <c r="J39" s="83"/>
      <c r="K39" s="83"/>
      <c r="L39" s="83"/>
      <c r="M39" s="83"/>
      <c r="N39" s="83"/>
    </row>
    <row r="40" spans="3:14" x14ac:dyDescent="0.25">
      <c r="C40" s="83"/>
      <c r="D40" s="83"/>
      <c r="E40" s="83"/>
      <c r="F40" s="83"/>
      <c r="G40" s="83"/>
      <c r="H40" s="83"/>
      <c r="I40" s="83"/>
      <c r="J40" s="83"/>
      <c r="K40" s="83"/>
      <c r="L40" s="83"/>
      <c r="M40" s="83"/>
      <c r="N40" s="83"/>
    </row>
    <row r="41" spans="3:14" x14ac:dyDescent="0.25">
      <c r="C41" s="83"/>
      <c r="D41" s="83"/>
      <c r="E41" s="83"/>
      <c r="F41" s="83"/>
      <c r="G41" s="83"/>
      <c r="H41" s="83"/>
      <c r="I41" s="83"/>
      <c r="J41" s="83"/>
      <c r="K41" s="83"/>
      <c r="L41" s="83"/>
      <c r="M41" s="83"/>
      <c r="N41" s="83"/>
    </row>
  </sheetData>
  <mergeCells count="4">
    <mergeCell ref="C6:N6"/>
    <mergeCell ref="C7:N7"/>
    <mergeCell ref="B5:N5"/>
    <mergeCell ref="B4:N4"/>
  </mergeCells>
  <phoneticPr fontId="37" type="noConversion"/>
  <pageMargins left="0.7" right="0.7" top="0.75" bottom="0.75" header="0.3" footer="0.3"/>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14"/>
  <sheetViews>
    <sheetView zoomScale="85" zoomScaleNormal="85" zoomScalePageLayoutView="85" workbookViewId="0">
      <selection activeCell="D116" sqref="D116"/>
    </sheetView>
  </sheetViews>
  <sheetFormatPr defaultColWidth="8.85546875" defaultRowHeight="15" x14ac:dyDescent="0.25"/>
  <cols>
    <col min="1" max="1" width="13.42578125" style="171" customWidth="1"/>
    <col min="2" max="2" width="8.85546875" style="171"/>
    <col min="3" max="3" width="11.140625" style="171" customWidth="1"/>
    <col min="4" max="4" width="10.28515625" style="171" bestFit="1" customWidth="1"/>
    <col min="5" max="16384" width="8.85546875" style="171"/>
  </cols>
  <sheetData>
    <row r="1" spans="1:27" x14ac:dyDescent="0.25">
      <c r="A1" s="177"/>
      <c r="B1" s="177"/>
      <c r="C1" s="177"/>
      <c r="D1" s="177"/>
      <c r="E1" s="177"/>
      <c r="F1" s="177"/>
      <c r="G1" s="177"/>
      <c r="H1" s="177"/>
      <c r="I1" s="177"/>
      <c r="J1" s="177"/>
      <c r="K1" s="177"/>
      <c r="L1" s="177"/>
      <c r="M1" s="177"/>
      <c r="N1" s="177"/>
      <c r="O1" s="177"/>
    </row>
    <row r="2" spans="1:27" x14ac:dyDescent="0.25">
      <c r="A2" s="177"/>
      <c r="B2" s="177"/>
      <c r="C2" s="172"/>
      <c r="D2" s="172"/>
      <c r="E2" s="172"/>
      <c r="F2" s="172"/>
      <c r="G2" s="172"/>
      <c r="H2" s="172"/>
      <c r="I2" s="172"/>
      <c r="J2" s="172"/>
      <c r="K2" s="172"/>
      <c r="L2" s="172"/>
      <c r="M2" s="172"/>
      <c r="N2" s="172"/>
      <c r="O2" s="172"/>
    </row>
    <row r="3" spans="1:27" x14ac:dyDescent="0.25">
      <c r="A3" s="177"/>
      <c r="B3" s="177"/>
    </row>
    <row r="4" spans="1:27" ht="20.25" x14ac:dyDescent="0.3">
      <c r="A4" s="177"/>
      <c r="B4" s="177"/>
      <c r="C4" s="332" t="s">
        <v>75</v>
      </c>
      <c r="D4" s="332"/>
      <c r="E4" s="332"/>
      <c r="F4" s="332"/>
      <c r="G4" s="332"/>
      <c r="H4" s="332"/>
      <c r="I4" s="332"/>
      <c r="J4" s="332"/>
      <c r="K4" s="332"/>
      <c r="L4" s="332"/>
      <c r="M4" s="332"/>
      <c r="N4" s="332"/>
      <c r="O4" s="332"/>
    </row>
    <row r="5" spans="1:27" ht="19.5" thickBot="1" x14ac:dyDescent="0.35">
      <c r="A5" s="177"/>
      <c r="B5" s="177"/>
      <c r="C5" s="319" t="s">
        <v>53</v>
      </c>
      <c r="D5" s="319"/>
      <c r="E5" s="319"/>
      <c r="F5" s="319"/>
      <c r="G5" s="319"/>
      <c r="H5" s="319"/>
      <c r="I5" s="319"/>
      <c r="J5" s="319"/>
      <c r="K5" s="319"/>
      <c r="L5" s="319"/>
      <c r="M5" s="319"/>
      <c r="N5" s="319"/>
      <c r="O5" s="319"/>
    </row>
    <row r="6" spans="1:27" ht="16.5" thickBot="1" x14ac:dyDescent="0.3">
      <c r="A6" s="178"/>
      <c r="B6" s="179"/>
      <c r="C6" s="180"/>
      <c r="D6" s="355" t="s">
        <v>28</v>
      </c>
      <c r="E6" s="355"/>
      <c r="F6" s="355"/>
      <c r="G6" s="355"/>
      <c r="H6" s="355"/>
      <c r="I6" s="355"/>
      <c r="J6" s="355"/>
      <c r="K6" s="355"/>
      <c r="L6" s="355"/>
      <c r="M6" s="355"/>
      <c r="N6" s="355"/>
      <c r="O6" s="355"/>
    </row>
    <row r="7" spans="1:27" ht="17.25" thickTop="1" thickBot="1" x14ac:dyDescent="0.3">
      <c r="A7" s="181"/>
      <c r="B7" s="181"/>
      <c r="C7" s="181"/>
      <c r="D7" s="321" t="s">
        <v>0</v>
      </c>
      <c r="E7" s="322"/>
      <c r="F7" s="322"/>
      <c r="G7" s="322"/>
      <c r="H7" s="322"/>
      <c r="I7" s="322"/>
      <c r="J7" s="322"/>
      <c r="K7" s="322"/>
      <c r="L7" s="322"/>
      <c r="M7" s="322"/>
      <c r="N7" s="322"/>
      <c r="O7" s="323"/>
    </row>
    <row r="8" spans="1:27" ht="27" thickTop="1" thickBot="1" x14ac:dyDescent="0.3">
      <c r="A8" s="182" t="s">
        <v>29</v>
      </c>
      <c r="B8" s="183" t="s">
        <v>30</v>
      </c>
      <c r="C8" s="183" t="s">
        <v>31</v>
      </c>
      <c r="D8" s="184">
        <v>41640</v>
      </c>
      <c r="E8" s="184">
        <v>41671</v>
      </c>
      <c r="F8" s="184">
        <v>41699</v>
      </c>
      <c r="G8" s="184">
        <v>41730</v>
      </c>
      <c r="H8" s="184">
        <v>41760</v>
      </c>
      <c r="I8" s="184">
        <v>41791</v>
      </c>
      <c r="J8" s="184">
        <v>41821</v>
      </c>
      <c r="K8" s="184">
        <v>41852</v>
      </c>
      <c r="L8" s="184">
        <v>41883</v>
      </c>
      <c r="M8" s="184">
        <v>41913</v>
      </c>
      <c r="N8" s="184">
        <v>41944</v>
      </c>
      <c r="O8" s="184">
        <v>41974</v>
      </c>
      <c r="Q8" s="185"/>
      <c r="R8" s="185"/>
      <c r="S8" s="185"/>
      <c r="T8" s="185"/>
      <c r="U8" s="185"/>
      <c r="V8" s="185"/>
      <c r="W8" s="185"/>
      <c r="X8" s="185"/>
      <c r="Y8" s="185"/>
      <c r="Z8" s="185"/>
      <c r="AA8" s="185"/>
    </row>
    <row r="9" spans="1:27" ht="27" thickTop="1" x14ac:dyDescent="0.25">
      <c r="A9" s="336" t="s">
        <v>46</v>
      </c>
      <c r="B9" s="339" t="s">
        <v>58</v>
      </c>
      <c r="C9" s="211" t="s">
        <v>1</v>
      </c>
      <c r="D9" s="221">
        <v>16.693370000000002</v>
      </c>
      <c r="E9" s="221">
        <v>16.896550000000001</v>
      </c>
      <c r="F9" s="221">
        <v>16.771820000000002</v>
      </c>
      <c r="G9" s="221">
        <v>21.04992</v>
      </c>
      <c r="H9" s="221">
        <v>20.813659999999999</v>
      </c>
      <c r="I9" s="221">
        <v>27.7028</v>
      </c>
      <c r="J9" s="221">
        <v>27.99841</v>
      </c>
      <c r="K9" s="221">
        <v>28.111730000000001</v>
      </c>
      <c r="L9" s="221">
        <v>27.257339999999999</v>
      </c>
      <c r="M9" s="221">
        <v>29.965890000000002</v>
      </c>
      <c r="N9" s="221">
        <v>20.845739999999999</v>
      </c>
      <c r="O9" s="221">
        <v>18.807040000000001</v>
      </c>
      <c r="Q9" s="185"/>
      <c r="R9" s="185"/>
      <c r="S9" s="185"/>
      <c r="T9" s="185"/>
      <c r="U9" s="185"/>
      <c r="V9" s="185"/>
      <c r="W9" s="185"/>
      <c r="X9" s="185"/>
      <c r="Y9" s="185"/>
      <c r="Z9" s="185"/>
      <c r="AA9" s="185"/>
    </row>
    <row r="10" spans="1:27" ht="26.25" x14ac:dyDescent="0.25">
      <c r="A10" s="337"/>
      <c r="B10" s="340"/>
      <c r="C10" s="211" t="s">
        <v>2</v>
      </c>
      <c r="D10" s="221">
        <v>5.8895650000000002</v>
      </c>
      <c r="E10" s="221">
        <v>5.3884239999999997</v>
      </c>
      <c r="F10" s="221">
        <v>5.6588659999999997</v>
      </c>
      <c r="G10" s="221">
        <v>5.9945760000000003</v>
      </c>
      <c r="H10" s="221">
        <v>6.0756050000000004</v>
      </c>
      <c r="I10" s="221">
        <v>6.3746749999999999</v>
      </c>
      <c r="J10" s="221">
        <v>5.9213480000000001</v>
      </c>
      <c r="K10" s="221">
        <v>6.0638110000000003</v>
      </c>
      <c r="L10" s="221">
        <v>6.3992579999999997</v>
      </c>
      <c r="M10" s="221">
        <v>6.108314</v>
      </c>
      <c r="N10" s="221">
        <v>5.776891</v>
      </c>
      <c r="O10" s="221">
        <v>5.7669839999999999</v>
      </c>
      <c r="Q10" s="185"/>
      <c r="R10" s="185"/>
      <c r="S10" s="185"/>
      <c r="T10" s="185"/>
      <c r="U10" s="185"/>
      <c r="V10" s="185"/>
      <c r="W10" s="185"/>
      <c r="X10" s="185"/>
      <c r="Y10" s="185"/>
      <c r="Z10" s="185"/>
      <c r="AA10" s="185"/>
    </row>
    <row r="11" spans="1:27" x14ac:dyDescent="0.25">
      <c r="A11" s="337"/>
      <c r="B11" s="340"/>
      <c r="C11" s="211" t="s">
        <v>3</v>
      </c>
      <c r="D11" s="221">
        <v>2.8222179999999999</v>
      </c>
      <c r="E11" s="221">
        <v>3.167163</v>
      </c>
      <c r="F11" s="221">
        <v>3.306314</v>
      </c>
      <c r="G11" s="221">
        <v>4.6012430000000002</v>
      </c>
      <c r="H11" s="221">
        <v>4.2799449999999997</v>
      </c>
      <c r="I11" s="221">
        <v>4.2278890000000002</v>
      </c>
      <c r="J11" s="221">
        <v>4.4338579999999999</v>
      </c>
      <c r="K11" s="221">
        <v>3.8793479999999998</v>
      </c>
      <c r="L11" s="221">
        <v>3.5094069999999999</v>
      </c>
      <c r="M11" s="221">
        <v>3.8196599999999998</v>
      </c>
      <c r="N11" s="221">
        <v>3.1253609999999998</v>
      </c>
      <c r="O11" s="221">
        <v>3.0793509999999999</v>
      </c>
      <c r="Q11" s="185"/>
      <c r="R11" s="185"/>
      <c r="S11" s="185"/>
      <c r="T11" s="185"/>
      <c r="U11" s="185"/>
      <c r="V11" s="185"/>
      <c r="W11" s="185"/>
      <c r="X11" s="185"/>
      <c r="Y11" s="185"/>
      <c r="Z11" s="185"/>
      <c r="AA11" s="185"/>
    </row>
    <row r="12" spans="1:27" x14ac:dyDescent="0.25">
      <c r="A12" s="337"/>
      <c r="B12" s="340"/>
      <c r="C12" s="211" t="s">
        <v>4</v>
      </c>
      <c r="D12" s="221">
        <v>16.605840000000001</v>
      </c>
      <c r="E12" s="221">
        <v>15.123570000000001</v>
      </c>
      <c r="F12" s="221">
        <v>16.666650000000001</v>
      </c>
      <c r="G12" s="221">
        <v>17.30162</v>
      </c>
      <c r="H12" s="221">
        <v>16.424499999999998</v>
      </c>
      <c r="I12" s="221">
        <v>17.026350000000001</v>
      </c>
      <c r="J12" s="221">
        <v>16.24579</v>
      </c>
      <c r="K12" s="221">
        <v>15.602270000000001</v>
      </c>
      <c r="L12" s="221">
        <v>17.234919999999999</v>
      </c>
      <c r="M12" s="221">
        <v>18.806979999999999</v>
      </c>
      <c r="N12" s="221">
        <v>17.028099999999998</v>
      </c>
      <c r="O12" s="221">
        <v>18.818709999999999</v>
      </c>
      <c r="Q12" s="185"/>
      <c r="R12" s="185"/>
      <c r="S12" s="185"/>
      <c r="T12" s="185"/>
      <c r="U12" s="185"/>
      <c r="V12" s="185"/>
      <c r="W12" s="185"/>
      <c r="X12" s="185"/>
      <c r="Y12" s="185"/>
      <c r="Z12" s="185"/>
      <c r="AA12" s="185"/>
    </row>
    <row r="13" spans="1:27" ht="26.25" x14ac:dyDescent="0.25">
      <c r="A13" s="337"/>
      <c r="B13" s="340"/>
      <c r="C13" s="211" t="s">
        <v>5</v>
      </c>
      <c r="D13" s="221">
        <v>6.8158300000000001</v>
      </c>
      <c r="E13" s="221">
        <v>7.4574299999999996</v>
      </c>
      <c r="F13" s="221">
        <v>8.8592130000000004</v>
      </c>
      <c r="G13" s="221">
        <v>11.48578</v>
      </c>
      <c r="H13" s="221">
        <v>9.6110910000000001</v>
      </c>
      <c r="I13" s="221">
        <v>10.20956</v>
      </c>
      <c r="J13" s="221">
        <v>9.1937610000000003</v>
      </c>
      <c r="K13" s="221">
        <v>10.418850000000001</v>
      </c>
      <c r="L13" s="221">
        <v>10.2776</v>
      </c>
      <c r="M13" s="221">
        <v>11.35202</v>
      </c>
      <c r="N13" s="221">
        <v>8.4712680000000002</v>
      </c>
      <c r="O13" s="221">
        <v>8.1104629999999993</v>
      </c>
      <c r="Q13" s="185"/>
      <c r="R13" s="185"/>
      <c r="S13" s="185"/>
      <c r="T13" s="185"/>
      <c r="U13" s="185"/>
      <c r="V13" s="185"/>
      <c r="W13" s="185"/>
      <c r="X13" s="185"/>
      <c r="Y13" s="185"/>
      <c r="Z13" s="185"/>
      <c r="AA13" s="185"/>
    </row>
    <row r="14" spans="1:27" x14ac:dyDescent="0.25">
      <c r="A14" s="337"/>
      <c r="B14" s="340"/>
      <c r="C14" s="211" t="s">
        <v>6</v>
      </c>
      <c r="D14" s="221">
        <v>5.6431769999999997</v>
      </c>
      <c r="E14" s="221">
        <v>5.6432900000000004</v>
      </c>
      <c r="F14" s="221">
        <v>5.6211500000000001</v>
      </c>
      <c r="G14" s="221">
        <v>6.63863</v>
      </c>
      <c r="H14" s="221">
        <v>7.5130179999999998</v>
      </c>
      <c r="I14" s="221">
        <v>7.4056249999999997</v>
      </c>
      <c r="J14" s="221">
        <v>7.6875210000000003</v>
      </c>
      <c r="K14" s="221">
        <v>7.684247</v>
      </c>
      <c r="L14" s="221">
        <v>7.9563610000000002</v>
      </c>
      <c r="M14" s="221">
        <v>7.4868569999999997</v>
      </c>
      <c r="N14" s="221">
        <v>6.2592889999999999</v>
      </c>
      <c r="O14" s="221">
        <v>6.2603429999999998</v>
      </c>
      <c r="Q14" s="185"/>
      <c r="R14" s="185"/>
      <c r="S14" s="185"/>
      <c r="T14" s="185"/>
      <c r="U14" s="185"/>
      <c r="V14" s="185"/>
      <c r="W14" s="185"/>
      <c r="X14" s="185"/>
      <c r="Y14" s="185"/>
      <c r="Z14" s="185"/>
      <c r="AA14" s="185"/>
    </row>
    <row r="15" spans="1:27" x14ac:dyDescent="0.25">
      <c r="A15" s="337"/>
      <c r="B15" s="340"/>
      <c r="C15" s="211" t="s">
        <v>7</v>
      </c>
      <c r="D15" s="221">
        <v>2.4186939999999999</v>
      </c>
      <c r="E15" s="221">
        <v>2.1009009999999999</v>
      </c>
      <c r="F15" s="221">
        <v>2.371124</v>
      </c>
      <c r="G15" s="221">
        <v>3.3637769999999998</v>
      </c>
      <c r="H15" s="221">
        <v>3.4134950000000002</v>
      </c>
      <c r="I15" s="221">
        <v>3.067069</v>
      </c>
      <c r="J15" s="221">
        <v>3.6173829999999998</v>
      </c>
      <c r="K15" s="221">
        <v>4.2800240000000001</v>
      </c>
      <c r="L15" s="221">
        <v>4.4433590000000001</v>
      </c>
      <c r="M15" s="221">
        <v>3.0379870000000002</v>
      </c>
      <c r="N15" s="221">
        <v>2.1563020000000002</v>
      </c>
      <c r="O15" s="221">
        <v>2.1026760000000002</v>
      </c>
      <c r="Q15" s="185"/>
      <c r="R15" s="185"/>
      <c r="S15" s="185"/>
      <c r="T15" s="185"/>
      <c r="U15" s="185"/>
      <c r="V15" s="185"/>
      <c r="W15" s="185"/>
      <c r="X15" s="185"/>
      <c r="Y15" s="185"/>
      <c r="Z15" s="185"/>
      <c r="AA15" s="185"/>
    </row>
    <row r="16" spans="1:27" x14ac:dyDescent="0.25">
      <c r="A16" s="337"/>
      <c r="B16" s="340"/>
      <c r="C16" s="212" t="s">
        <v>34</v>
      </c>
      <c r="D16" s="221">
        <v>159.90780000000001</v>
      </c>
      <c r="E16" s="221">
        <v>168.2244</v>
      </c>
      <c r="F16" s="221">
        <v>162.8235</v>
      </c>
      <c r="G16" s="221">
        <v>186.8742</v>
      </c>
      <c r="H16" s="221">
        <v>184.8888</v>
      </c>
      <c r="I16" s="221">
        <v>195.78059999999999</v>
      </c>
      <c r="J16" s="221">
        <v>189.1019</v>
      </c>
      <c r="K16" s="221">
        <v>199.7826</v>
      </c>
      <c r="L16" s="221">
        <v>196.28210000000001</v>
      </c>
      <c r="M16" s="221">
        <v>181.67310000000001</v>
      </c>
      <c r="N16" s="221">
        <v>189.15729999999999</v>
      </c>
      <c r="O16" s="221">
        <v>190.75960000000001</v>
      </c>
      <c r="Q16" s="185"/>
      <c r="R16" s="185"/>
      <c r="S16" s="185"/>
      <c r="T16" s="185"/>
      <c r="U16" s="185"/>
      <c r="V16" s="185"/>
      <c r="W16" s="185"/>
      <c r="X16" s="185"/>
      <c r="Y16" s="185"/>
      <c r="Z16" s="185"/>
      <c r="AA16" s="185"/>
    </row>
    <row r="17" spans="1:31" ht="27" thickBot="1" x14ac:dyDescent="0.3">
      <c r="A17" s="338"/>
      <c r="B17" s="341"/>
      <c r="C17" s="211" t="s">
        <v>35</v>
      </c>
      <c r="D17" s="221">
        <f>SUM(D9:D16)</f>
        <v>216.796494</v>
      </c>
      <c r="E17" s="221">
        <f t="shared" ref="E17:O17" si="0">SUM(E9:E16)</f>
        <v>224.00172800000001</v>
      </c>
      <c r="F17" s="221">
        <f t="shared" si="0"/>
        <v>222.07863699999999</v>
      </c>
      <c r="G17" s="221">
        <f t="shared" si="0"/>
        <v>257.30974600000002</v>
      </c>
      <c r="H17" s="221">
        <f t="shared" si="0"/>
        <v>253.02011400000001</v>
      </c>
      <c r="I17" s="221">
        <f t="shared" si="0"/>
        <v>271.79456800000003</v>
      </c>
      <c r="J17" s="221">
        <f t="shared" si="0"/>
        <v>264.19997100000001</v>
      </c>
      <c r="K17" s="221">
        <f t="shared" si="0"/>
        <v>275.82288</v>
      </c>
      <c r="L17" s="221">
        <f t="shared" si="0"/>
        <v>273.36034500000005</v>
      </c>
      <c r="M17" s="221">
        <f t="shared" si="0"/>
        <v>262.25080800000001</v>
      </c>
      <c r="N17" s="221">
        <f t="shared" si="0"/>
        <v>252.82025099999998</v>
      </c>
      <c r="O17" s="221">
        <f t="shared" si="0"/>
        <v>253.70516700000002</v>
      </c>
      <c r="Q17" s="185"/>
      <c r="R17" s="185"/>
      <c r="S17" s="185"/>
      <c r="T17" s="185"/>
      <c r="U17" s="185"/>
      <c r="V17" s="185"/>
      <c r="W17" s="185"/>
      <c r="X17" s="185"/>
      <c r="Y17" s="185"/>
      <c r="Z17" s="185"/>
      <c r="AA17" s="185"/>
    </row>
    <row r="18" spans="1:31" ht="27" thickTop="1" x14ac:dyDescent="0.25">
      <c r="A18" s="356" t="s">
        <v>59</v>
      </c>
      <c r="B18" s="348" t="s">
        <v>58</v>
      </c>
      <c r="C18" s="232" t="s">
        <v>1</v>
      </c>
      <c r="D18" s="233">
        <v>0</v>
      </c>
      <c r="E18" s="233">
        <v>0</v>
      </c>
      <c r="F18" s="233">
        <v>0</v>
      </c>
      <c r="G18" s="233">
        <v>0</v>
      </c>
      <c r="H18" s="233">
        <v>10.19819</v>
      </c>
      <c r="I18" s="233">
        <v>22.016639999999999</v>
      </c>
      <c r="J18" s="233">
        <v>31.02251</v>
      </c>
      <c r="K18" s="233">
        <v>23.56739</v>
      </c>
      <c r="L18" s="233">
        <v>21.78745</v>
      </c>
      <c r="M18" s="233">
        <v>15.165649999999999</v>
      </c>
      <c r="N18" s="233">
        <v>0</v>
      </c>
      <c r="O18" s="233">
        <v>0</v>
      </c>
      <c r="P18" s="186"/>
      <c r="Q18" s="187"/>
      <c r="R18" s="187"/>
      <c r="S18" s="187"/>
      <c r="T18" s="187"/>
      <c r="U18" s="187"/>
      <c r="V18" s="187"/>
      <c r="W18" s="187"/>
      <c r="X18" s="187"/>
      <c r="Y18" s="187"/>
      <c r="Z18" s="187"/>
      <c r="AA18" s="188"/>
      <c r="AB18" s="188"/>
      <c r="AC18" s="188"/>
      <c r="AD18" s="188"/>
      <c r="AE18" s="188"/>
    </row>
    <row r="19" spans="1:31" ht="26.25" x14ac:dyDescent="0.25">
      <c r="A19" s="357"/>
      <c r="B19" s="348"/>
      <c r="C19" s="232" t="s">
        <v>2</v>
      </c>
      <c r="D19" s="233">
        <v>0</v>
      </c>
      <c r="E19" s="233">
        <v>0</v>
      </c>
      <c r="F19" s="233">
        <v>0</v>
      </c>
      <c r="G19" s="233">
        <v>0</v>
      </c>
      <c r="H19" s="233">
        <v>17.01923</v>
      </c>
      <c r="I19" s="233">
        <v>13.96292</v>
      </c>
      <c r="J19" s="233">
        <v>22.263739999999999</v>
      </c>
      <c r="K19" s="233">
        <v>17.166180000000001</v>
      </c>
      <c r="L19" s="233">
        <v>19.614180000000001</v>
      </c>
      <c r="M19" s="233">
        <v>8.830667</v>
      </c>
      <c r="N19" s="233">
        <v>0</v>
      </c>
      <c r="O19" s="233">
        <v>0</v>
      </c>
      <c r="P19" s="189"/>
      <c r="Q19" s="185"/>
      <c r="R19" s="185"/>
      <c r="S19" s="185"/>
      <c r="T19" s="185"/>
      <c r="U19" s="185"/>
      <c r="V19" s="185"/>
      <c r="W19" s="185"/>
      <c r="X19" s="185"/>
      <c r="Y19" s="185"/>
      <c r="Z19" s="185"/>
      <c r="AA19" s="188"/>
      <c r="AB19" s="188"/>
      <c r="AC19" s="188"/>
      <c r="AD19" s="188"/>
      <c r="AE19" s="188"/>
    </row>
    <row r="20" spans="1:31" x14ac:dyDescent="0.25">
      <c r="A20" s="357"/>
      <c r="B20" s="348"/>
      <c r="C20" s="232" t="s">
        <v>3</v>
      </c>
      <c r="D20" s="233">
        <v>0</v>
      </c>
      <c r="E20" s="233">
        <v>0</v>
      </c>
      <c r="F20" s="233">
        <v>0</v>
      </c>
      <c r="G20" s="233">
        <v>0</v>
      </c>
      <c r="H20" s="233">
        <v>0</v>
      </c>
      <c r="I20" s="233">
        <v>0</v>
      </c>
      <c r="J20" s="233">
        <v>0</v>
      </c>
      <c r="K20" s="233">
        <v>0</v>
      </c>
      <c r="L20" s="233">
        <v>0</v>
      </c>
      <c r="M20" s="233">
        <v>0</v>
      </c>
      <c r="N20" s="233">
        <v>0</v>
      </c>
      <c r="O20" s="233">
        <v>0</v>
      </c>
      <c r="P20" s="173"/>
      <c r="Q20" s="188"/>
      <c r="R20" s="188"/>
      <c r="S20" s="188"/>
      <c r="T20" s="188"/>
      <c r="U20" s="188"/>
      <c r="V20" s="188"/>
      <c r="W20" s="188"/>
      <c r="X20" s="188"/>
      <c r="Y20" s="188"/>
      <c r="Z20" s="188"/>
      <c r="AA20" s="188"/>
      <c r="AB20" s="188"/>
      <c r="AC20" s="188"/>
      <c r="AD20" s="188"/>
      <c r="AE20" s="188"/>
    </row>
    <row r="21" spans="1:31" x14ac:dyDescent="0.25">
      <c r="A21" s="357"/>
      <c r="B21" s="348"/>
      <c r="C21" s="232" t="s">
        <v>4</v>
      </c>
      <c r="D21" s="233">
        <v>0</v>
      </c>
      <c r="E21" s="233">
        <v>0</v>
      </c>
      <c r="F21" s="233">
        <v>0</v>
      </c>
      <c r="G21" s="233">
        <v>0</v>
      </c>
      <c r="H21" s="233">
        <v>4.2402959999999998</v>
      </c>
      <c r="I21" s="233">
        <v>3.9496380000000002</v>
      </c>
      <c r="J21" s="233">
        <v>5.4283650000000003</v>
      </c>
      <c r="K21" s="233">
        <v>4.8979590000000002</v>
      </c>
      <c r="L21" s="233">
        <v>4.435244</v>
      </c>
      <c r="M21" s="233">
        <v>2.426939</v>
      </c>
      <c r="N21" s="233">
        <v>0</v>
      </c>
      <c r="O21" s="233">
        <v>0</v>
      </c>
      <c r="P21" s="173"/>
      <c r="Q21" s="188"/>
      <c r="R21" s="188"/>
      <c r="S21" s="188"/>
      <c r="T21" s="188"/>
      <c r="U21" s="188"/>
      <c r="V21" s="188"/>
      <c r="W21" s="188"/>
      <c r="X21" s="188"/>
      <c r="Y21" s="188"/>
      <c r="Z21" s="188"/>
      <c r="AA21" s="188"/>
      <c r="AB21" s="188"/>
      <c r="AC21" s="188"/>
      <c r="AD21" s="188"/>
      <c r="AE21" s="188"/>
    </row>
    <row r="22" spans="1:31" ht="26.25" x14ac:dyDescent="0.25">
      <c r="A22" s="357"/>
      <c r="B22" s="348"/>
      <c r="C22" s="232" t="s">
        <v>5</v>
      </c>
      <c r="D22" s="233">
        <v>0</v>
      </c>
      <c r="E22" s="233">
        <v>0</v>
      </c>
      <c r="F22" s="233">
        <v>0</v>
      </c>
      <c r="G22" s="233">
        <v>0</v>
      </c>
      <c r="H22" s="233">
        <v>0.89731780000000005</v>
      </c>
      <c r="I22" s="233">
        <v>3.3470209999999998</v>
      </c>
      <c r="J22" s="233">
        <v>4.841621</v>
      </c>
      <c r="K22" s="233">
        <v>3.3040980000000002</v>
      </c>
      <c r="L22" s="233">
        <v>2.2982320000000001</v>
      </c>
      <c r="M22" s="233">
        <v>1.799706</v>
      </c>
      <c r="N22" s="233">
        <v>0</v>
      </c>
      <c r="O22" s="233">
        <v>0</v>
      </c>
      <c r="P22" s="173"/>
      <c r="Q22" s="188"/>
      <c r="R22" s="188"/>
      <c r="S22" s="188"/>
      <c r="T22" s="188"/>
      <c r="U22" s="188"/>
      <c r="V22" s="188"/>
      <c r="W22" s="188"/>
      <c r="X22" s="188"/>
      <c r="Y22" s="188"/>
      <c r="Z22" s="188"/>
      <c r="AA22" s="188"/>
      <c r="AB22" s="188"/>
      <c r="AC22" s="188"/>
      <c r="AD22" s="188"/>
      <c r="AE22" s="188"/>
    </row>
    <row r="23" spans="1:31" x14ac:dyDescent="0.25">
      <c r="A23" s="357"/>
      <c r="B23" s="348"/>
      <c r="C23" s="232" t="s">
        <v>6</v>
      </c>
      <c r="D23" s="233">
        <v>0</v>
      </c>
      <c r="E23" s="233">
        <v>0</v>
      </c>
      <c r="F23" s="233">
        <v>0</v>
      </c>
      <c r="G23" s="233">
        <v>0</v>
      </c>
      <c r="H23" s="233">
        <v>7.9230349999999996</v>
      </c>
      <c r="I23" s="233">
        <v>7.6148350000000002</v>
      </c>
      <c r="J23" s="233">
        <v>12.170070000000001</v>
      </c>
      <c r="K23" s="233">
        <v>9.1823589999999999</v>
      </c>
      <c r="L23" s="233">
        <v>11.38344</v>
      </c>
      <c r="M23" s="233">
        <v>4.5922289999999997</v>
      </c>
      <c r="N23" s="233">
        <v>0</v>
      </c>
      <c r="O23" s="233">
        <v>0</v>
      </c>
      <c r="P23" s="173"/>
      <c r="Q23" s="188"/>
      <c r="R23" s="188"/>
      <c r="S23" s="188"/>
      <c r="T23" s="188"/>
      <c r="U23" s="188"/>
      <c r="V23" s="188"/>
      <c r="W23" s="188"/>
      <c r="X23" s="188"/>
      <c r="Y23" s="188"/>
      <c r="Z23" s="188"/>
      <c r="AA23" s="188"/>
      <c r="AB23" s="188"/>
      <c r="AC23" s="188"/>
      <c r="AD23" s="188"/>
      <c r="AE23" s="188"/>
    </row>
    <row r="24" spans="1:31" x14ac:dyDescent="0.25">
      <c r="A24" s="357"/>
      <c r="B24" s="348"/>
      <c r="C24" s="232" t="s">
        <v>7</v>
      </c>
      <c r="D24" s="233">
        <v>0</v>
      </c>
      <c r="E24" s="233">
        <v>0</v>
      </c>
      <c r="F24" s="233">
        <v>0</v>
      </c>
      <c r="G24" s="233">
        <v>0</v>
      </c>
      <c r="H24" s="233">
        <v>6.204885</v>
      </c>
      <c r="I24" s="233">
        <v>6.3583030000000003</v>
      </c>
      <c r="J24" s="233">
        <v>8.9479749999999996</v>
      </c>
      <c r="K24" s="233">
        <v>7.3702030000000001</v>
      </c>
      <c r="L24" s="233">
        <v>7.4314650000000002</v>
      </c>
      <c r="M24" s="233">
        <v>4.3174950000000001</v>
      </c>
      <c r="N24" s="233">
        <v>0</v>
      </c>
      <c r="O24" s="233">
        <v>0</v>
      </c>
      <c r="P24" s="173"/>
      <c r="Q24" s="188"/>
      <c r="R24" s="188"/>
      <c r="S24" s="188"/>
      <c r="T24" s="188"/>
      <c r="U24" s="188"/>
      <c r="V24" s="188"/>
      <c r="W24" s="188"/>
      <c r="X24" s="188"/>
      <c r="Y24" s="188"/>
      <c r="Z24" s="188"/>
      <c r="AA24" s="188"/>
      <c r="AB24" s="188"/>
      <c r="AC24" s="188"/>
      <c r="AD24" s="188"/>
      <c r="AE24" s="188"/>
    </row>
    <row r="25" spans="1:31" x14ac:dyDescent="0.25">
      <c r="A25" s="357"/>
      <c r="B25" s="348"/>
      <c r="C25" s="234" t="s">
        <v>34</v>
      </c>
      <c r="D25" s="235">
        <v>0</v>
      </c>
      <c r="E25" s="235">
        <v>0</v>
      </c>
      <c r="F25" s="235">
        <v>0</v>
      </c>
      <c r="G25" s="235">
        <v>0</v>
      </c>
      <c r="H25" s="235">
        <v>12.89973</v>
      </c>
      <c r="I25" s="235">
        <v>13.725149999999999</v>
      </c>
      <c r="J25" s="235">
        <v>19.930060000000001</v>
      </c>
      <c r="K25" s="235">
        <v>16.185310000000001</v>
      </c>
      <c r="L25" s="235">
        <v>16.10539</v>
      </c>
      <c r="M25" s="235">
        <v>8.1697380000000006</v>
      </c>
      <c r="N25" s="235">
        <v>0</v>
      </c>
      <c r="O25" s="235">
        <v>0</v>
      </c>
      <c r="P25" s="173"/>
      <c r="Q25" s="188"/>
      <c r="R25" s="188"/>
      <c r="S25" s="188"/>
      <c r="T25" s="188"/>
      <c r="U25" s="188"/>
      <c r="V25" s="188"/>
      <c r="W25" s="188"/>
      <c r="X25" s="188"/>
      <c r="Y25" s="188"/>
      <c r="Z25" s="188"/>
      <c r="AA25" s="188"/>
      <c r="AB25" s="188"/>
      <c r="AC25" s="188"/>
      <c r="AD25" s="188"/>
      <c r="AE25" s="188"/>
    </row>
    <row r="26" spans="1:31" ht="27" thickBot="1" x14ac:dyDescent="0.3">
      <c r="A26" s="358"/>
      <c r="B26" s="349"/>
      <c r="C26" s="232" t="s">
        <v>35</v>
      </c>
      <c r="D26" s="236">
        <f>SUM(D18:D25)</f>
        <v>0</v>
      </c>
      <c r="E26" s="236">
        <f t="shared" ref="E26:O26" si="1">SUM(E18:E25)</f>
        <v>0</v>
      </c>
      <c r="F26" s="236">
        <f t="shared" si="1"/>
        <v>0</v>
      </c>
      <c r="G26" s="236">
        <f t="shared" si="1"/>
        <v>0</v>
      </c>
      <c r="H26" s="236">
        <f t="shared" si="1"/>
        <v>59.382683799999995</v>
      </c>
      <c r="I26" s="236">
        <f t="shared" si="1"/>
        <v>70.974506999999988</v>
      </c>
      <c r="J26" s="236">
        <f t="shared" si="1"/>
        <v>104.60434099999999</v>
      </c>
      <c r="K26" s="236">
        <f t="shared" si="1"/>
        <v>81.673499000000007</v>
      </c>
      <c r="L26" s="236">
        <f t="shared" si="1"/>
        <v>83.055400999999989</v>
      </c>
      <c r="M26" s="236">
        <f t="shared" si="1"/>
        <v>45.302424000000002</v>
      </c>
      <c r="N26" s="236">
        <f t="shared" si="1"/>
        <v>0</v>
      </c>
      <c r="O26" s="236">
        <f t="shared" si="1"/>
        <v>0</v>
      </c>
      <c r="P26" s="173"/>
      <c r="Q26" s="190"/>
      <c r="R26" s="190"/>
      <c r="S26" s="190"/>
      <c r="T26" s="190"/>
      <c r="U26" s="190"/>
      <c r="V26" s="190"/>
      <c r="W26" s="188"/>
      <c r="X26" s="188"/>
      <c r="Y26" s="188"/>
      <c r="Z26" s="188"/>
      <c r="AA26" s="188"/>
      <c r="AB26" s="188"/>
      <c r="AC26" s="188"/>
      <c r="AD26" s="188"/>
      <c r="AE26" s="188"/>
    </row>
    <row r="27" spans="1:31" ht="27" thickTop="1" x14ac:dyDescent="0.25">
      <c r="A27" s="342" t="s">
        <v>60</v>
      </c>
      <c r="B27" s="342" t="s">
        <v>58</v>
      </c>
      <c r="C27" s="211" t="s">
        <v>1</v>
      </c>
      <c r="D27" s="219">
        <v>0</v>
      </c>
      <c r="E27" s="219">
        <v>0</v>
      </c>
      <c r="F27" s="219">
        <v>0</v>
      </c>
      <c r="G27" s="219">
        <v>0</v>
      </c>
      <c r="H27" s="219">
        <v>0.36741119999999999</v>
      </c>
      <c r="I27" s="219">
        <v>0.82823340000000001</v>
      </c>
      <c r="J27" s="219">
        <v>1.0706260000000001</v>
      </c>
      <c r="K27" s="219">
        <v>0.8248799</v>
      </c>
      <c r="L27" s="219">
        <v>0.69453690000000001</v>
      </c>
      <c r="M27" s="219">
        <v>0.65145649999999999</v>
      </c>
      <c r="N27" s="219">
        <v>0</v>
      </c>
      <c r="O27" s="219">
        <v>0</v>
      </c>
      <c r="P27" s="173"/>
      <c r="Q27" s="188"/>
      <c r="R27" s="188"/>
      <c r="S27" s="188"/>
      <c r="T27" s="188"/>
      <c r="U27" s="188"/>
      <c r="V27" s="188"/>
      <c r="W27" s="188"/>
      <c r="X27" s="188"/>
      <c r="Y27" s="188"/>
      <c r="Z27" s="188"/>
      <c r="AA27" s="188"/>
      <c r="AB27" s="188"/>
      <c r="AC27" s="188"/>
      <c r="AD27" s="188"/>
      <c r="AE27" s="188"/>
    </row>
    <row r="28" spans="1:31" ht="26.25" x14ac:dyDescent="0.25">
      <c r="A28" s="343"/>
      <c r="B28" s="345"/>
      <c r="C28" s="211" t="s">
        <v>2</v>
      </c>
      <c r="D28" s="219">
        <v>0</v>
      </c>
      <c r="E28" s="219">
        <v>0</v>
      </c>
      <c r="F28" s="219">
        <v>0</v>
      </c>
      <c r="G28" s="219">
        <v>0</v>
      </c>
      <c r="H28" s="219">
        <v>0.44533529999999999</v>
      </c>
      <c r="I28" s="219">
        <v>0.29623549999999998</v>
      </c>
      <c r="J28" s="219">
        <v>0.59647989999999995</v>
      </c>
      <c r="K28" s="219">
        <v>0.43556850000000003</v>
      </c>
      <c r="L28" s="219">
        <v>0.56200749999999999</v>
      </c>
      <c r="M28" s="219">
        <v>0.15891640000000001</v>
      </c>
      <c r="N28" s="219">
        <v>0</v>
      </c>
      <c r="O28" s="219">
        <v>0</v>
      </c>
      <c r="P28" s="173"/>
      <c r="Q28" s="188"/>
      <c r="R28" s="188"/>
      <c r="S28" s="188"/>
      <c r="T28" s="188"/>
      <c r="U28" s="188"/>
      <c r="V28" s="188"/>
      <c r="W28" s="188"/>
      <c r="X28" s="188"/>
      <c r="Y28" s="188"/>
      <c r="Z28" s="188"/>
      <c r="AA28" s="188"/>
      <c r="AB28" s="188"/>
      <c r="AC28" s="188"/>
      <c r="AD28" s="188"/>
      <c r="AE28" s="188"/>
    </row>
    <row r="29" spans="1:31" x14ac:dyDescent="0.25">
      <c r="A29" s="343"/>
      <c r="B29" s="345"/>
      <c r="C29" s="211" t="s">
        <v>3</v>
      </c>
      <c r="D29" s="219">
        <v>0</v>
      </c>
      <c r="E29" s="219">
        <v>0</v>
      </c>
      <c r="F29" s="219">
        <v>0</v>
      </c>
      <c r="G29" s="219">
        <v>0</v>
      </c>
      <c r="H29" s="219">
        <v>0</v>
      </c>
      <c r="I29" s="219">
        <v>0</v>
      </c>
      <c r="J29" s="219">
        <v>0</v>
      </c>
      <c r="K29" s="219">
        <v>0</v>
      </c>
      <c r="L29" s="219">
        <v>0</v>
      </c>
      <c r="M29" s="219">
        <v>0</v>
      </c>
      <c r="N29" s="219">
        <v>0</v>
      </c>
      <c r="O29" s="219">
        <v>0</v>
      </c>
      <c r="P29" s="173"/>
      <c r="Q29" s="188"/>
      <c r="R29" s="188"/>
      <c r="S29" s="188"/>
      <c r="T29" s="188"/>
      <c r="U29" s="188"/>
      <c r="V29" s="188"/>
      <c r="W29" s="188"/>
      <c r="X29" s="188"/>
      <c r="Y29" s="188"/>
      <c r="Z29" s="188"/>
      <c r="AA29" s="188"/>
      <c r="AB29" s="188"/>
      <c r="AC29" s="188"/>
      <c r="AD29" s="188"/>
      <c r="AE29" s="188"/>
    </row>
    <row r="30" spans="1:31" x14ac:dyDescent="0.25">
      <c r="A30" s="343"/>
      <c r="B30" s="345"/>
      <c r="C30" s="211" t="s">
        <v>4</v>
      </c>
      <c r="D30" s="219">
        <v>0</v>
      </c>
      <c r="E30" s="219">
        <v>0</v>
      </c>
      <c r="F30" s="219">
        <v>0</v>
      </c>
      <c r="G30" s="219">
        <v>0</v>
      </c>
      <c r="H30" s="219">
        <v>0.13246340000000001</v>
      </c>
      <c r="I30" s="219">
        <v>0.12838459999999999</v>
      </c>
      <c r="J30" s="219">
        <v>0.1865077</v>
      </c>
      <c r="K30" s="219">
        <v>0.15479879999999999</v>
      </c>
      <c r="L30" s="219">
        <v>0.1483382</v>
      </c>
      <c r="M30" s="219">
        <v>7.1870799999999999E-2</v>
      </c>
      <c r="N30" s="219">
        <v>0</v>
      </c>
      <c r="O30" s="219">
        <v>0</v>
      </c>
      <c r="P30" s="173"/>
      <c r="Q30" s="188"/>
      <c r="R30" s="188"/>
      <c r="S30" s="188"/>
      <c r="T30" s="188"/>
      <c r="U30" s="188"/>
      <c r="V30" s="188"/>
      <c r="W30" s="188"/>
      <c r="X30" s="188"/>
      <c r="Y30" s="188"/>
      <c r="Z30" s="188"/>
      <c r="AA30" s="188"/>
      <c r="AB30" s="188"/>
      <c r="AC30" s="188"/>
      <c r="AD30" s="188"/>
      <c r="AE30" s="188"/>
    </row>
    <row r="31" spans="1:31" ht="26.25" x14ac:dyDescent="0.25">
      <c r="A31" s="343"/>
      <c r="B31" s="345"/>
      <c r="C31" s="211" t="s">
        <v>5</v>
      </c>
      <c r="D31" s="219">
        <v>0</v>
      </c>
      <c r="E31" s="219">
        <v>0</v>
      </c>
      <c r="F31" s="219">
        <v>0</v>
      </c>
      <c r="G31" s="219">
        <v>0</v>
      </c>
      <c r="H31" s="219">
        <v>8.2204200000000005E-2</v>
      </c>
      <c r="I31" s="219">
        <v>0.2017515</v>
      </c>
      <c r="J31" s="219">
        <v>0.28184940000000003</v>
      </c>
      <c r="K31" s="219">
        <v>0.19584209999999999</v>
      </c>
      <c r="L31" s="219">
        <v>0.1484211</v>
      </c>
      <c r="M31" s="219">
        <v>0.14431959999999999</v>
      </c>
      <c r="N31" s="219">
        <v>0</v>
      </c>
      <c r="O31" s="219">
        <v>0</v>
      </c>
      <c r="P31" s="173"/>
      <c r="Q31" s="188"/>
      <c r="R31" s="188"/>
      <c r="S31" s="188"/>
      <c r="T31" s="188"/>
      <c r="U31" s="188"/>
      <c r="V31" s="188"/>
      <c r="W31" s="188"/>
      <c r="X31" s="188"/>
      <c r="Y31" s="188"/>
      <c r="Z31" s="188"/>
      <c r="AA31" s="188"/>
      <c r="AB31" s="188"/>
      <c r="AC31" s="188"/>
      <c r="AD31" s="188"/>
      <c r="AE31" s="188"/>
    </row>
    <row r="32" spans="1:31" x14ac:dyDescent="0.25">
      <c r="A32" s="343"/>
      <c r="B32" s="345"/>
      <c r="C32" s="211" t="s">
        <v>6</v>
      </c>
      <c r="D32" s="219">
        <v>0</v>
      </c>
      <c r="E32" s="219">
        <v>0</v>
      </c>
      <c r="F32" s="219">
        <v>0</v>
      </c>
      <c r="G32" s="219">
        <v>0</v>
      </c>
      <c r="H32" s="219">
        <v>0.16949510000000001</v>
      </c>
      <c r="I32" s="219">
        <v>0.1664429</v>
      </c>
      <c r="J32" s="219">
        <v>0.27346540000000003</v>
      </c>
      <c r="K32" s="219">
        <v>0.2003114</v>
      </c>
      <c r="L32" s="219">
        <v>0.239513</v>
      </c>
      <c r="M32" s="219">
        <v>7.9986600000000005E-2</v>
      </c>
      <c r="N32" s="219">
        <v>0</v>
      </c>
      <c r="O32" s="219">
        <v>0</v>
      </c>
      <c r="P32" s="173"/>
      <c r="Q32" s="188"/>
      <c r="R32" s="188"/>
      <c r="S32" s="188"/>
      <c r="T32" s="188"/>
      <c r="U32" s="188"/>
      <c r="V32" s="188"/>
      <c r="W32" s="188"/>
      <c r="X32" s="188"/>
      <c r="Y32" s="188"/>
      <c r="Z32" s="188"/>
      <c r="AA32" s="188"/>
      <c r="AB32" s="188"/>
      <c r="AC32" s="188"/>
      <c r="AD32" s="188"/>
      <c r="AE32" s="188"/>
    </row>
    <row r="33" spans="1:35" x14ac:dyDescent="0.25">
      <c r="A33" s="343"/>
      <c r="B33" s="345"/>
      <c r="C33" s="211" t="s">
        <v>7</v>
      </c>
      <c r="D33" s="219">
        <v>0</v>
      </c>
      <c r="E33" s="219">
        <v>0</v>
      </c>
      <c r="F33" s="219">
        <v>0</v>
      </c>
      <c r="G33" s="219">
        <v>0</v>
      </c>
      <c r="H33" s="219">
        <v>0.15184130000000001</v>
      </c>
      <c r="I33" s="219">
        <v>0.15279599999999999</v>
      </c>
      <c r="J33" s="219">
        <v>0.1726471</v>
      </c>
      <c r="K33" s="219">
        <v>0.15604750000000001</v>
      </c>
      <c r="L33" s="219">
        <v>0.15567210000000001</v>
      </c>
      <c r="M33" s="219">
        <v>9.33784E-2</v>
      </c>
      <c r="N33" s="219">
        <v>0</v>
      </c>
      <c r="O33" s="219">
        <v>0</v>
      </c>
      <c r="P33" s="173"/>
      <c r="Q33" s="188"/>
      <c r="R33" s="188"/>
      <c r="S33" s="188"/>
      <c r="T33" s="188"/>
      <c r="U33" s="188"/>
      <c r="V33" s="188"/>
      <c r="W33" s="188"/>
      <c r="X33" s="188"/>
      <c r="Y33" s="188"/>
      <c r="Z33" s="188"/>
      <c r="AA33" s="188"/>
      <c r="AB33" s="188"/>
      <c r="AC33" s="188"/>
      <c r="AD33" s="188"/>
      <c r="AE33" s="188"/>
    </row>
    <row r="34" spans="1:35" x14ac:dyDescent="0.25">
      <c r="A34" s="343"/>
      <c r="B34" s="345"/>
      <c r="C34" s="212" t="s">
        <v>34</v>
      </c>
      <c r="D34" s="222">
        <v>0</v>
      </c>
      <c r="E34" s="222">
        <v>0</v>
      </c>
      <c r="F34" s="222">
        <v>0</v>
      </c>
      <c r="G34" s="222">
        <v>0</v>
      </c>
      <c r="H34" s="222">
        <v>0.47386509999999998</v>
      </c>
      <c r="I34" s="222">
        <v>0.4849521</v>
      </c>
      <c r="J34" s="222">
        <v>0.75723280000000004</v>
      </c>
      <c r="K34" s="222">
        <v>0.64800800000000003</v>
      </c>
      <c r="L34" s="222">
        <v>0.49571159999999997</v>
      </c>
      <c r="M34" s="222">
        <v>0.32238739999999999</v>
      </c>
      <c r="N34" s="222">
        <v>0</v>
      </c>
      <c r="O34" s="222">
        <v>0</v>
      </c>
      <c r="P34" s="191"/>
      <c r="Q34" s="192"/>
      <c r="R34" s="192"/>
      <c r="S34" s="192"/>
      <c r="T34" s="192"/>
      <c r="U34" s="192"/>
      <c r="V34" s="192"/>
      <c r="W34" s="185"/>
      <c r="X34" s="185"/>
      <c r="Y34" s="185"/>
      <c r="Z34" s="185"/>
      <c r="AA34" s="185"/>
      <c r="AB34" s="185"/>
      <c r="AC34" s="188"/>
      <c r="AD34" s="188"/>
      <c r="AE34" s="188"/>
    </row>
    <row r="35" spans="1:35" ht="27" thickBot="1" x14ac:dyDescent="0.3">
      <c r="A35" s="344"/>
      <c r="B35" s="346"/>
      <c r="C35" s="211" t="s">
        <v>35</v>
      </c>
      <c r="D35" s="225">
        <f>SUM(D27:D34)</f>
        <v>0</v>
      </c>
      <c r="E35" s="225">
        <f t="shared" ref="E35:O35" si="2">SUM(E27:E34)</f>
        <v>0</v>
      </c>
      <c r="F35" s="225">
        <f t="shared" si="2"/>
        <v>0</v>
      </c>
      <c r="G35" s="225">
        <f t="shared" si="2"/>
        <v>0</v>
      </c>
      <c r="H35" s="225">
        <f t="shared" si="2"/>
        <v>1.8226156000000002</v>
      </c>
      <c r="I35" s="225">
        <f t="shared" si="2"/>
        <v>2.2587960000000002</v>
      </c>
      <c r="J35" s="225">
        <f t="shared" si="2"/>
        <v>3.3388083000000002</v>
      </c>
      <c r="K35" s="225">
        <f t="shared" si="2"/>
        <v>2.6154561999999997</v>
      </c>
      <c r="L35" s="225">
        <f t="shared" si="2"/>
        <v>2.4442004000000002</v>
      </c>
      <c r="M35" s="225">
        <f t="shared" si="2"/>
        <v>1.5223156999999998</v>
      </c>
      <c r="N35" s="225">
        <f t="shared" si="2"/>
        <v>0</v>
      </c>
      <c r="O35" s="225">
        <f t="shared" si="2"/>
        <v>0</v>
      </c>
      <c r="P35" s="173"/>
      <c r="Q35" s="188"/>
      <c r="R35" s="188"/>
      <c r="S35" s="188"/>
      <c r="T35" s="188"/>
      <c r="U35" s="188"/>
      <c r="V35" s="188"/>
      <c r="W35" s="188"/>
      <c r="X35" s="188"/>
      <c r="Y35" s="188"/>
      <c r="Z35" s="188"/>
      <c r="AA35" s="188"/>
      <c r="AB35" s="188"/>
      <c r="AC35" s="188"/>
      <c r="AD35" s="188"/>
      <c r="AE35" s="188"/>
    </row>
    <row r="36" spans="1:35" ht="27" thickTop="1" x14ac:dyDescent="0.25">
      <c r="A36" s="347" t="s">
        <v>61</v>
      </c>
      <c r="B36" s="347" t="s">
        <v>58</v>
      </c>
      <c r="C36" s="237" t="s">
        <v>1</v>
      </c>
      <c r="D36" s="238">
        <v>0</v>
      </c>
      <c r="E36" s="238">
        <v>0</v>
      </c>
      <c r="F36" s="238">
        <v>0</v>
      </c>
      <c r="G36" s="238">
        <v>0</v>
      </c>
      <c r="H36" s="239">
        <v>16.78588207042776</v>
      </c>
      <c r="I36" s="239">
        <v>16.78588207042776</v>
      </c>
      <c r="J36" s="239">
        <v>16.78588207042776</v>
      </c>
      <c r="K36" s="239">
        <v>16.78588207042776</v>
      </c>
      <c r="L36" s="239">
        <v>16.78588207042776</v>
      </c>
      <c r="M36" s="239">
        <v>16.78588207042776</v>
      </c>
      <c r="N36" s="238">
        <v>0</v>
      </c>
      <c r="O36" s="238">
        <v>0</v>
      </c>
      <c r="P36" s="173"/>
      <c r="Q36" s="188"/>
      <c r="R36" s="188"/>
      <c r="S36" s="188"/>
      <c r="T36" s="188"/>
      <c r="U36" s="188"/>
      <c r="V36" s="188"/>
      <c r="W36" s="188"/>
      <c r="X36" s="188"/>
      <c r="Y36" s="188"/>
      <c r="Z36" s="188"/>
      <c r="AA36" s="188"/>
      <c r="AB36" s="188"/>
      <c r="AC36" s="188"/>
      <c r="AD36" s="188"/>
      <c r="AE36" s="188"/>
    </row>
    <row r="37" spans="1:35" ht="26.25" x14ac:dyDescent="0.25">
      <c r="A37" s="348"/>
      <c r="B37" s="350"/>
      <c r="C37" s="237" t="s">
        <v>2</v>
      </c>
      <c r="D37" s="238">
        <v>0</v>
      </c>
      <c r="E37" s="238">
        <v>0</v>
      </c>
      <c r="F37" s="238">
        <v>0</v>
      </c>
      <c r="G37" s="238">
        <v>0</v>
      </c>
      <c r="H37" s="239">
        <v>23.795292543643153</v>
      </c>
      <c r="I37" s="239">
        <v>23.795292543643153</v>
      </c>
      <c r="J37" s="239">
        <v>23.795292543643153</v>
      </c>
      <c r="K37" s="239">
        <v>23.795292543643153</v>
      </c>
      <c r="L37" s="239">
        <v>23.795292543643153</v>
      </c>
      <c r="M37" s="239">
        <v>23.795292543643153</v>
      </c>
      <c r="N37" s="238">
        <v>0</v>
      </c>
      <c r="O37" s="238">
        <v>0</v>
      </c>
      <c r="P37" s="173"/>
      <c r="Q37" s="188"/>
      <c r="R37" s="188"/>
      <c r="S37" s="188"/>
      <c r="T37" s="188"/>
      <c r="U37" s="188"/>
      <c r="V37" s="188"/>
      <c r="W37" s="188"/>
      <c r="X37" s="188"/>
      <c r="Y37" s="188"/>
      <c r="Z37" s="188"/>
      <c r="AA37" s="188"/>
      <c r="AB37" s="188"/>
      <c r="AC37" s="188"/>
      <c r="AD37" s="188"/>
      <c r="AE37" s="188"/>
    </row>
    <row r="38" spans="1:35" x14ac:dyDescent="0.25">
      <c r="A38" s="348"/>
      <c r="B38" s="350"/>
      <c r="C38" s="237" t="s">
        <v>3</v>
      </c>
      <c r="D38" s="238">
        <v>0</v>
      </c>
      <c r="E38" s="238">
        <v>0</v>
      </c>
      <c r="F38" s="238">
        <v>0</v>
      </c>
      <c r="G38" s="238">
        <v>0</v>
      </c>
      <c r="H38" s="239">
        <v>0</v>
      </c>
      <c r="I38" s="239">
        <v>0</v>
      </c>
      <c r="J38" s="239">
        <v>0</v>
      </c>
      <c r="K38" s="239">
        <v>0</v>
      </c>
      <c r="L38" s="239">
        <v>0</v>
      </c>
      <c r="M38" s="239">
        <v>0</v>
      </c>
      <c r="N38" s="238">
        <v>0</v>
      </c>
      <c r="O38" s="238">
        <v>0</v>
      </c>
      <c r="P38" s="173"/>
      <c r="Q38" s="188"/>
      <c r="R38" s="188"/>
      <c r="S38" s="188"/>
      <c r="T38" s="188"/>
      <c r="U38" s="188"/>
      <c r="V38" s="188"/>
      <c r="W38" s="188"/>
      <c r="X38" s="188"/>
      <c r="Y38" s="188"/>
      <c r="Z38" s="188"/>
      <c r="AA38" s="188"/>
      <c r="AB38" s="188"/>
      <c r="AC38" s="188"/>
      <c r="AD38" s="188"/>
      <c r="AE38" s="188"/>
    </row>
    <row r="39" spans="1:35" x14ac:dyDescent="0.25">
      <c r="A39" s="348"/>
      <c r="B39" s="350"/>
      <c r="C39" s="237" t="s">
        <v>4</v>
      </c>
      <c r="D39" s="238">
        <v>0</v>
      </c>
      <c r="E39" s="238">
        <v>0</v>
      </c>
      <c r="F39" s="238">
        <v>0</v>
      </c>
      <c r="G39" s="238">
        <v>0</v>
      </c>
      <c r="H39" s="239">
        <v>0.74470583234797227</v>
      </c>
      <c r="I39" s="239">
        <v>0.74470583234797227</v>
      </c>
      <c r="J39" s="239">
        <v>0.74470583234797227</v>
      </c>
      <c r="K39" s="239">
        <v>0.74470583234797227</v>
      </c>
      <c r="L39" s="239">
        <v>0.74470583234797227</v>
      </c>
      <c r="M39" s="239">
        <v>0.74470583234797227</v>
      </c>
      <c r="N39" s="238">
        <v>0</v>
      </c>
      <c r="O39" s="238">
        <v>0</v>
      </c>
      <c r="P39" s="173"/>
      <c r="Q39" s="188"/>
      <c r="R39" s="188"/>
      <c r="S39" s="188"/>
      <c r="T39" s="188"/>
      <c r="U39" s="188"/>
      <c r="V39" s="188"/>
      <c r="W39" s="188"/>
      <c r="X39" s="188"/>
      <c r="Y39" s="188"/>
      <c r="Z39" s="188"/>
      <c r="AA39" s="188"/>
      <c r="AB39" s="188"/>
      <c r="AC39" s="188"/>
      <c r="AD39" s="188"/>
      <c r="AE39" s="188"/>
    </row>
    <row r="40" spans="1:35" ht="26.25" x14ac:dyDescent="0.25">
      <c r="A40" s="348"/>
      <c r="B40" s="350"/>
      <c r="C40" s="237" t="s">
        <v>5</v>
      </c>
      <c r="D40" s="238">
        <v>0</v>
      </c>
      <c r="E40" s="238">
        <v>0</v>
      </c>
      <c r="F40" s="238">
        <v>0</v>
      </c>
      <c r="G40" s="238">
        <v>0</v>
      </c>
      <c r="H40" s="239">
        <v>5.0670587175525723</v>
      </c>
      <c r="I40" s="239">
        <v>5.0670587175525723</v>
      </c>
      <c r="J40" s="239">
        <v>5.0670587175525723</v>
      </c>
      <c r="K40" s="239">
        <v>5.0670587175525723</v>
      </c>
      <c r="L40" s="239">
        <v>5.0670587175525723</v>
      </c>
      <c r="M40" s="239">
        <v>5.0670587175525723</v>
      </c>
      <c r="N40" s="238">
        <v>0</v>
      </c>
      <c r="O40" s="238">
        <v>0</v>
      </c>
      <c r="P40" s="173"/>
      <c r="Q40" s="188"/>
      <c r="R40" s="188"/>
      <c r="S40" s="188"/>
      <c r="T40" s="188"/>
      <c r="U40" s="188"/>
      <c r="V40" s="188"/>
      <c r="W40" s="188"/>
      <c r="X40" s="188"/>
      <c r="Y40" s="188"/>
      <c r="Z40" s="188"/>
      <c r="AA40" s="188"/>
      <c r="AB40" s="188"/>
      <c r="AC40" s="188"/>
      <c r="AD40" s="188"/>
      <c r="AE40" s="188"/>
    </row>
    <row r="41" spans="1:35" x14ac:dyDescent="0.25">
      <c r="A41" s="348"/>
      <c r="B41" s="350"/>
      <c r="C41" s="237" t="s">
        <v>6</v>
      </c>
      <c r="D41" s="238">
        <v>0</v>
      </c>
      <c r="E41" s="238">
        <v>0</v>
      </c>
      <c r="F41" s="238">
        <v>0</v>
      </c>
      <c r="G41" s="238">
        <v>0</v>
      </c>
      <c r="H41" s="239">
        <v>1.8658824384387116</v>
      </c>
      <c r="I41" s="239">
        <v>1.8658824384387116</v>
      </c>
      <c r="J41" s="239">
        <v>1.8658824384387116</v>
      </c>
      <c r="K41" s="239">
        <v>1.8658824384387116</v>
      </c>
      <c r="L41" s="239">
        <v>1.8658824384387116</v>
      </c>
      <c r="M41" s="239">
        <v>1.8658824384387116</v>
      </c>
      <c r="N41" s="238">
        <v>0</v>
      </c>
      <c r="O41" s="238">
        <v>0</v>
      </c>
      <c r="P41" s="173"/>
      <c r="Q41" s="188"/>
      <c r="R41" s="188"/>
      <c r="S41" s="188"/>
      <c r="T41" s="188"/>
      <c r="U41" s="188"/>
      <c r="V41" s="188"/>
      <c r="W41" s="188"/>
      <c r="X41" s="188"/>
      <c r="Y41" s="188"/>
      <c r="Z41" s="188"/>
      <c r="AA41" s="188"/>
      <c r="AB41" s="188"/>
      <c r="AC41" s="188"/>
      <c r="AD41" s="188"/>
      <c r="AE41" s="188"/>
      <c r="AF41" s="173"/>
      <c r="AG41" s="173"/>
      <c r="AH41" s="173"/>
      <c r="AI41" s="173"/>
    </row>
    <row r="42" spans="1:35" x14ac:dyDescent="0.25">
      <c r="A42" s="348"/>
      <c r="B42" s="350"/>
      <c r="C42" s="237" t="s">
        <v>7</v>
      </c>
      <c r="D42" s="238">
        <v>0</v>
      </c>
      <c r="E42" s="238">
        <v>0</v>
      </c>
      <c r="F42" s="238">
        <v>0</v>
      </c>
      <c r="G42" s="238">
        <v>0</v>
      </c>
      <c r="H42" s="239">
        <v>4.8529407353256833</v>
      </c>
      <c r="I42" s="239">
        <v>4.8529407353256833</v>
      </c>
      <c r="J42" s="239">
        <v>4.8529407353256833</v>
      </c>
      <c r="K42" s="239">
        <v>4.8529407353256833</v>
      </c>
      <c r="L42" s="239">
        <v>4.8529407353256833</v>
      </c>
      <c r="M42" s="239">
        <v>4.8529407353256833</v>
      </c>
      <c r="N42" s="238">
        <v>0</v>
      </c>
      <c r="O42" s="238">
        <v>0</v>
      </c>
      <c r="P42" s="173"/>
      <c r="Q42" s="188"/>
      <c r="R42" s="188"/>
      <c r="S42" s="188"/>
      <c r="T42" s="188"/>
      <c r="U42" s="188"/>
      <c r="V42" s="188"/>
      <c r="W42" s="188"/>
      <c r="X42" s="188"/>
      <c r="Y42" s="188"/>
      <c r="Z42" s="188"/>
      <c r="AA42" s="188"/>
      <c r="AB42" s="188"/>
      <c r="AC42" s="188"/>
      <c r="AD42" s="188"/>
      <c r="AE42" s="188"/>
      <c r="AF42" s="173"/>
      <c r="AG42" s="173"/>
      <c r="AH42" s="173"/>
      <c r="AI42" s="173"/>
    </row>
    <row r="43" spans="1:35" x14ac:dyDescent="0.25">
      <c r="A43" s="348"/>
      <c r="B43" s="350"/>
      <c r="C43" s="240" t="s">
        <v>34</v>
      </c>
      <c r="D43" s="238">
        <v>0</v>
      </c>
      <c r="E43" s="238">
        <v>0</v>
      </c>
      <c r="F43" s="238">
        <v>0</v>
      </c>
      <c r="G43" s="238">
        <v>0</v>
      </c>
      <c r="H43" s="238">
        <v>31.75882342235418</v>
      </c>
      <c r="I43" s="238">
        <v>31.75882342235418</v>
      </c>
      <c r="J43" s="238">
        <v>31.75882342235418</v>
      </c>
      <c r="K43" s="238">
        <v>31.75882342235418</v>
      </c>
      <c r="L43" s="238">
        <v>31.75882342235418</v>
      </c>
      <c r="M43" s="238">
        <v>31.75882342235418</v>
      </c>
      <c r="N43" s="238">
        <v>0</v>
      </c>
      <c r="O43" s="238">
        <v>0</v>
      </c>
      <c r="P43" s="173"/>
      <c r="Q43" s="192"/>
      <c r="R43" s="192"/>
      <c r="S43" s="192"/>
      <c r="T43" s="192"/>
      <c r="U43" s="192"/>
      <c r="V43" s="192"/>
      <c r="W43" s="185"/>
      <c r="X43" s="185"/>
      <c r="Y43" s="185"/>
      <c r="Z43" s="185"/>
      <c r="AA43" s="185"/>
      <c r="AB43" s="185"/>
      <c r="AC43" s="188"/>
      <c r="AD43" s="188"/>
      <c r="AE43" s="188"/>
      <c r="AF43" s="173"/>
      <c r="AG43" s="173"/>
      <c r="AH43" s="173"/>
      <c r="AI43" s="173"/>
    </row>
    <row r="44" spans="1:35" ht="27" thickBot="1" x14ac:dyDescent="0.3">
      <c r="A44" s="349"/>
      <c r="B44" s="351"/>
      <c r="C44" s="237" t="s">
        <v>35</v>
      </c>
      <c r="D44" s="238">
        <f>SUM(D36:D43)</f>
        <v>0</v>
      </c>
      <c r="E44" s="238">
        <f t="shared" ref="E44:O44" si="3">SUM(E36:E43)</f>
        <v>0</v>
      </c>
      <c r="F44" s="238">
        <f t="shared" si="3"/>
        <v>0</v>
      </c>
      <c r="G44" s="238">
        <f t="shared" si="3"/>
        <v>0</v>
      </c>
      <c r="H44" s="238">
        <f t="shared" si="3"/>
        <v>84.870585760090037</v>
      </c>
      <c r="I44" s="238">
        <f t="shared" si="3"/>
        <v>84.870585760090037</v>
      </c>
      <c r="J44" s="238">
        <f t="shared" si="3"/>
        <v>84.870585760090037</v>
      </c>
      <c r="K44" s="238">
        <f t="shared" si="3"/>
        <v>84.870585760090037</v>
      </c>
      <c r="L44" s="238">
        <f t="shared" si="3"/>
        <v>84.870585760090037</v>
      </c>
      <c r="M44" s="238">
        <f t="shared" si="3"/>
        <v>84.870585760090037</v>
      </c>
      <c r="N44" s="238">
        <f t="shared" si="3"/>
        <v>0</v>
      </c>
      <c r="O44" s="238">
        <f t="shared" si="3"/>
        <v>0</v>
      </c>
      <c r="P44" s="173"/>
      <c r="Q44" s="188"/>
      <c r="R44" s="229"/>
      <c r="S44" s="229"/>
      <c r="T44" s="229"/>
      <c r="U44" s="229"/>
      <c r="V44" s="229"/>
      <c r="W44" s="188"/>
      <c r="X44" s="188"/>
      <c r="Y44" s="188"/>
      <c r="Z44" s="188"/>
      <c r="AA44" s="188"/>
      <c r="AB44" s="188"/>
      <c r="AC44" s="188"/>
      <c r="AD44" s="188"/>
      <c r="AE44" s="188"/>
      <c r="AF44" s="173"/>
      <c r="AG44" s="173"/>
      <c r="AH44" s="173"/>
      <c r="AI44" s="173"/>
    </row>
    <row r="45" spans="1:35" ht="27" thickTop="1" x14ac:dyDescent="0.25">
      <c r="A45" s="342" t="s">
        <v>62</v>
      </c>
      <c r="B45" s="342" t="s">
        <v>58</v>
      </c>
      <c r="C45" s="211" t="s">
        <v>1</v>
      </c>
      <c r="D45" s="222">
        <v>0</v>
      </c>
      <c r="E45" s="222">
        <v>0</v>
      </c>
      <c r="F45" s="222">
        <v>0</v>
      </c>
      <c r="G45" s="222">
        <v>0</v>
      </c>
      <c r="H45" s="219">
        <v>38.869560106843707</v>
      </c>
      <c r="I45" s="219">
        <v>36.133173789642754</v>
      </c>
      <c r="J45" s="219">
        <v>34.068374898750335</v>
      </c>
      <c r="K45" s="219">
        <v>32.455016191769388</v>
      </c>
      <c r="L45" s="219">
        <v>33.474867944139987</v>
      </c>
      <c r="M45" s="219">
        <v>36.441632146574555</v>
      </c>
      <c r="N45" s="222">
        <v>0</v>
      </c>
      <c r="O45" s="222">
        <v>0</v>
      </c>
      <c r="P45" s="173"/>
      <c r="Q45" s="188"/>
      <c r="R45" s="229"/>
      <c r="S45" s="229"/>
      <c r="T45" s="229"/>
      <c r="U45" s="229"/>
      <c r="V45" s="229"/>
      <c r="W45" s="188"/>
      <c r="X45" s="188"/>
      <c r="Y45" s="188"/>
      <c r="Z45" s="188"/>
      <c r="AA45" s="188"/>
      <c r="AB45" s="188"/>
      <c r="AC45" s="188"/>
      <c r="AD45" s="188"/>
      <c r="AE45" s="188"/>
      <c r="AF45" s="173"/>
      <c r="AG45" s="173"/>
      <c r="AH45" s="173"/>
      <c r="AI45" s="173"/>
    </row>
    <row r="46" spans="1:35" ht="26.25" x14ac:dyDescent="0.25">
      <c r="A46" s="343"/>
      <c r="B46" s="345"/>
      <c r="C46" s="211" t="s">
        <v>2</v>
      </c>
      <c r="D46" s="222">
        <v>0</v>
      </c>
      <c r="E46" s="222">
        <v>0</v>
      </c>
      <c r="F46" s="222">
        <v>0</v>
      </c>
      <c r="G46" s="222">
        <v>0</v>
      </c>
      <c r="H46" s="219">
        <v>45.90922537446022</v>
      </c>
      <c r="I46" s="219">
        <v>48.157376718521121</v>
      </c>
      <c r="J46" s="219">
        <v>49.95277650356293</v>
      </c>
      <c r="K46" s="219">
        <v>54.664162564277646</v>
      </c>
      <c r="L46" s="219">
        <v>53.904827141761778</v>
      </c>
      <c r="M46" s="219">
        <v>52.050010240077974</v>
      </c>
      <c r="N46" s="222">
        <v>0</v>
      </c>
      <c r="O46" s="222">
        <v>0</v>
      </c>
      <c r="P46" s="173"/>
      <c r="Q46" s="188"/>
      <c r="R46" s="229"/>
      <c r="S46" s="229"/>
      <c r="T46" s="229"/>
      <c r="U46" s="229"/>
      <c r="V46" s="229"/>
      <c r="W46" s="188"/>
      <c r="X46" s="188"/>
      <c r="Y46" s="188"/>
      <c r="Z46" s="188"/>
      <c r="AA46" s="188"/>
      <c r="AB46" s="188"/>
      <c r="AC46" s="188"/>
      <c r="AD46" s="188"/>
      <c r="AE46" s="188"/>
      <c r="AF46" s="173"/>
      <c r="AG46" s="173"/>
      <c r="AH46" s="173"/>
      <c r="AI46" s="173"/>
    </row>
    <row r="47" spans="1:35" x14ac:dyDescent="0.25">
      <c r="A47" s="343"/>
      <c r="B47" s="345"/>
      <c r="C47" s="211" t="s">
        <v>3</v>
      </c>
      <c r="D47" s="222">
        <v>0</v>
      </c>
      <c r="E47" s="222">
        <v>0</v>
      </c>
      <c r="F47" s="222">
        <v>0</v>
      </c>
      <c r="G47" s="222">
        <v>0</v>
      </c>
      <c r="H47" s="222">
        <v>0</v>
      </c>
      <c r="I47" s="222">
        <v>0</v>
      </c>
      <c r="J47" s="222">
        <v>0</v>
      </c>
      <c r="K47" s="222">
        <v>0</v>
      </c>
      <c r="L47" s="222">
        <v>0</v>
      </c>
      <c r="M47" s="222">
        <v>0</v>
      </c>
      <c r="N47" s="222">
        <v>0</v>
      </c>
      <c r="O47" s="222">
        <v>0</v>
      </c>
      <c r="P47" s="173"/>
      <c r="Q47" s="185"/>
      <c r="R47" s="185"/>
      <c r="S47" s="185"/>
      <c r="T47" s="185"/>
      <c r="U47" s="185"/>
      <c r="V47" s="185"/>
      <c r="W47" s="188"/>
      <c r="X47" s="188"/>
      <c r="Y47" s="188"/>
      <c r="Z47" s="188"/>
      <c r="AA47" s="188"/>
      <c r="AB47" s="188"/>
      <c r="AC47" s="188"/>
      <c r="AD47" s="188"/>
      <c r="AE47" s="188"/>
      <c r="AF47" s="173"/>
      <c r="AG47" s="173"/>
      <c r="AH47" s="173"/>
      <c r="AI47" s="173"/>
    </row>
    <row r="48" spans="1:35" x14ac:dyDescent="0.25">
      <c r="A48" s="343"/>
      <c r="B48" s="345"/>
      <c r="C48" s="211" t="s">
        <v>4</v>
      </c>
      <c r="D48" s="222">
        <v>0</v>
      </c>
      <c r="E48" s="222">
        <v>0</v>
      </c>
      <c r="F48" s="222">
        <v>0</v>
      </c>
      <c r="G48" s="222">
        <v>0</v>
      </c>
      <c r="H48" s="222">
        <v>59.822034317255017</v>
      </c>
      <c r="I48" s="222">
        <v>63.875519970059393</v>
      </c>
      <c r="J48" s="222">
        <v>65.455890616774553</v>
      </c>
      <c r="K48" s="222">
        <v>62.897933119535445</v>
      </c>
      <c r="L48" s="222">
        <v>61.765918007493021</v>
      </c>
      <c r="M48" s="222">
        <v>61.103177401423451</v>
      </c>
      <c r="N48" s="222">
        <v>0</v>
      </c>
      <c r="O48" s="222">
        <v>0</v>
      </c>
      <c r="P48" s="173"/>
      <c r="Q48" s="185"/>
      <c r="R48" s="185"/>
      <c r="S48" s="185"/>
      <c r="T48" s="185"/>
      <c r="U48" s="185"/>
      <c r="V48" s="185"/>
      <c r="W48" s="188"/>
      <c r="X48" s="188"/>
      <c r="Y48" s="188"/>
      <c r="Z48" s="188"/>
      <c r="AA48" s="188"/>
      <c r="AB48" s="188"/>
      <c r="AC48" s="188"/>
      <c r="AD48" s="188"/>
      <c r="AE48" s="188"/>
      <c r="AF48" s="173"/>
      <c r="AG48" s="173"/>
      <c r="AH48" s="173"/>
      <c r="AI48" s="173"/>
    </row>
    <row r="49" spans="1:36" ht="26.25" x14ac:dyDescent="0.25">
      <c r="A49" s="343"/>
      <c r="B49" s="345"/>
      <c r="C49" s="211" t="s">
        <v>5</v>
      </c>
      <c r="D49" s="222">
        <v>0</v>
      </c>
      <c r="E49" s="222">
        <v>0</v>
      </c>
      <c r="F49" s="222">
        <v>0</v>
      </c>
      <c r="G49" s="222">
        <v>0</v>
      </c>
      <c r="H49" s="219">
        <v>4.021315440349281</v>
      </c>
      <c r="I49" s="219">
        <v>4.021315440349281</v>
      </c>
      <c r="J49" s="219">
        <v>3.5851680806139483</v>
      </c>
      <c r="K49" s="219">
        <v>3.3667030037380754</v>
      </c>
      <c r="L49" s="219">
        <v>3.4881624341476707</v>
      </c>
      <c r="M49" s="219">
        <v>4.021315440349281</v>
      </c>
      <c r="N49" s="222">
        <v>0</v>
      </c>
      <c r="O49" s="222">
        <v>0</v>
      </c>
      <c r="P49" s="173"/>
      <c r="Q49" s="188"/>
      <c r="R49" s="188"/>
      <c r="S49" s="188"/>
      <c r="T49" s="188"/>
      <c r="U49" s="188"/>
      <c r="V49" s="188"/>
      <c r="W49" s="188"/>
      <c r="X49" s="188"/>
      <c r="Y49" s="188"/>
      <c r="Z49" s="188"/>
      <c r="AA49" s="188"/>
      <c r="AB49" s="188"/>
      <c r="AC49" s="188"/>
      <c r="AD49" s="188"/>
      <c r="AE49" s="188"/>
      <c r="AF49" s="173"/>
      <c r="AG49" s="173"/>
      <c r="AH49" s="173"/>
      <c r="AI49" s="173"/>
    </row>
    <row r="50" spans="1:36" x14ac:dyDescent="0.25">
      <c r="A50" s="343"/>
      <c r="B50" s="345"/>
      <c r="C50" s="211" t="s">
        <v>6</v>
      </c>
      <c r="D50" s="222">
        <v>0</v>
      </c>
      <c r="E50" s="222">
        <v>0</v>
      </c>
      <c r="F50" s="222">
        <v>0</v>
      </c>
      <c r="G50" s="222">
        <v>0</v>
      </c>
      <c r="H50" s="219">
        <v>0</v>
      </c>
      <c r="I50" s="219">
        <v>0</v>
      </c>
      <c r="J50" s="219">
        <v>0</v>
      </c>
      <c r="K50" s="219">
        <v>0</v>
      </c>
      <c r="L50" s="219">
        <v>0</v>
      </c>
      <c r="M50" s="219">
        <v>0</v>
      </c>
      <c r="N50" s="222">
        <v>0</v>
      </c>
      <c r="O50" s="222">
        <v>0</v>
      </c>
      <c r="P50" s="173"/>
      <c r="Q50" s="188"/>
      <c r="R50" s="188"/>
      <c r="S50" s="188"/>
      <c r="T50" s="188"/>
      <c r="U50" s="188"/>
      <c r="V50" s="188"/>
      <c r="W50" s="188"/>
      <c r="X50" s="188"/>
      <c r="Y50" s="188"/>
      <c r="Z50" s="188"/>
      <c r="AA50" s="188"/>
      <c r="AB50" s="188"/>
      <c r="AC50" s="188"/>
      <c r="AD50" s="188"/>
      <c r="AE50" s="188"/>
      <c r="AF50" s="173"/>
      <c r="AG50" s="173"/>
      <c r="AH50" s="173"/>
      <c r="AI50" s="173"/>
    </row>
    <row r="51" spans="1:36" x14ac:dyDescent="0.25">
      <c r="A51" s="343"/>
      <c r="B51" s="345"/>
      <c r="C51" s="211" t="s">
        <v>7</v>
      </c>
      <c r="D51" s="222">
        <v>0</v>
      </c>
      <c r="E51" s="222">
        <v>0</v>
      </c>
      <c r="F51" s="222">
        <v>0</v>
      </c>
      <c r="G51" s="222">
        <v>0</v>
      </c>
      <c r="H51" s="219">
        <v>8.0426304280757908</v>
      </c>
      <c r="I51" s="219">
        <v>8.0426304280757908</v>
      </c>
      <c r="J51" s="219">
        <v>7.1703358530998234</v>
      </c>
      <c r="K51" s="219">
        <v>6.733405661582947</v>
      </c>
      <c r="L51" s="219">
        <v>6.9763243019580843</v>
      </c>
      <c r="M51" s="219">
        <v>8.0426304280757908</v>
      </c>
      <c r="N51" s="222">
        <v>0</v>
      </c>
      <c r="O51" s="222">
        <v>0</v>
      </c>
      <c r="P51" s="173"/>
      <c r="Q51" s="188"/>
      <c r="R51" s="188"/>
      <c r="S51" s="188"/>
      <c r="T51" s="188"/>
      <c r="U51" s="188"/>
      <c r="V51" s="188"/>
      <c r="W51" s="188"/>
      <c r="X51" s="188"/>
      <c r="Y51" s="188"/>
      <c r="Z51" s="188"/>
      <c r="AA51" s="188"/>
      <c r="AB51" s="188"/>
      <c r="AC51" s="188"/>
      <c r="AD51" s="188"/>
      <c r="AE51" s="188"/>
      <c r="AF51" s="173"/>
      <c r="AG51" s="173"/>
      <c r="AH51" s="173"/>
      <c r="AI51" s="173"/>
    </row>
    <row r="52" spans="1:36" x14ac:dyDescent="0.25">
      <c r="A52" s="343"/>
      <c r="B52" s="345"/>
      <c r="C52" s="212" t="s">
        <v>34</v>
      </c>
      <c r="D52" s="222">
        <v>0</v>
      </c>
      <c r="E52" s="222">
        <v>0</v>
      </c>
      <c r="F52" s="222">
        <v>0</v>
      </c>
      <c r="G52" s="222">
        <v>0</v>
      </c>
      <c r="H52" s="222">
        <v>25.335231431201102</v>
      </c>
      <c r="I52" s="222">
        <v>21.769980716519058</v>
      </c>
      <c r="J52" s="222">
        <v>21.767452006042003</v>
      </c>
      <c r="K52" s="222">
        <v>21.882775818556546</v>
      </c>
      <c r="L52" s="222">
        <v>22.389897338673471</v>
      </c>
      <c r="M52" s="222">
        <v>20.341231213882565</v>
      </c>
      <c r="N52" s="222">
        <v>0</v>
      </c>
      <c r="O52" s="222">
        <v>0</v>
      </c>
      <c r="P52" s="173"/>
      <c r="Q52" s="192"/>
      <c r="R52" s="192"/>
      <c r="S52" s="192"/>
      <c r="T52" s="192"/>
      <c r="U52" s="192"/>
      <c r="V52" s="192"/>
      <c r="W52" s="188"/>
      <c r="X52" s="185"/>
      <c r="Y52" s="185"/>
      <c r="Z52" s="185"/>
      <c r="AA52" s="185"/>
      <c r="AB52" s="185"/>
      <c r="AC52" s="185"/>
      <c r="AD52" s="188"/>
      <c r="AE52" s="188"/>
      <c r="AF52" s="173"/>
      <c r="AG52" s="173"/>
      <c r="AH52" s="173"/>
      <c r="AI52" s="173"/>
    </row>
    <row r="53" spans="1:36" ht="27" thickBot="1" x14ac:dyDescent="0.3">
      <c r="A53" s="344"/>
      <c r="B53" s="346"/>
      <c r="C53" s="211" t="s">
        <v>35</v>
      </c>
      <c r="D53" s="222">
        <f>SUM(D45:D52)</f>
        <v>0</v>
      </c>
      <c r="E53" s="222">
        <f t="shared" ref="E53:O53" si="4">SUM(E45:E52)</f>
        <v>0</v>
      </c>
      <c r="F53" s="222">
        <f t="shared" si="4"/>
        <v>0</v>
      </c>
      <c r="G53" s="222">
        <f t="shared" si="4"/>
        <v>0</v>
      </c>
      <c r="H53" s="222">
        <f t="shared" si="4"/>
        <v>181.9999970981851</v>
      </c>
      <c r="I53" s="222">
        <f t="shared" si="4"/>
        <v>181.9999970631674</v>
      </c>
      <c r="J53" s="222">
        <f t="shared" si="4"/>
        <v>181.99999795884361</v>
      </c>
      <c r="K53" s="222">
        <f t="shared" si="4"/>
        <v>181.99999635946006</v>
      </c>
      <c r="L53" s="222">
        <f t="shared" si="4"/>
        <v>181.99999716817402</v>
      </c>
      <c r="M53" s="222">
        <f t="shared" si="4"/>
        <v>181.99999687038363</v>
      </c>
      <c r="N53" s="222">
        <f t="shared" si="4"/>
        <v>0</v>
      </c>
      <c r="O53" s="222">
        <f t="shared" si="4"/>
        <v>0</v>
      </c>
      <c r="P53" s="173"/>
      <c r="Q53" s="188"/>
      <c r="R53" s="188"/>
      <c r="S53" s="188"/>
      <c r="T53" s="188"/>
      <c r="U53" s="188"/>
      <c r="V53" s="188"/>
      <c r="W53" s="188"/>
      <c r="X53" s="193"/>
      <c r="Y53" s="193"/>
      <c r="Z53" s="193"/>
      <c r="AA53" s="193"/>
      <c r="AB53" s="193"/>
      <c r="AC53" s="193"/>
      <c r="AD53" s="188"/>
      <c r="AE53" s="188"/>
      <c r="AF53" s="188"/>
      <c r="AG53" s="188"/>
      <c r="AH53" s="188"/>
      <c r="AI53" s="188"/>
      <c r="AJ53" s="152"/>
    </row>
    <row r="54" spans="1:36" ht="27" thickTop="1" x14ac:dyDescent="0.25">
      <c r="A54" s="347" t="s">
        <v>63</v>
      </c>
      <c r="B54" s="347" t="s">
        <v>58</v>
      </c>
      <c r="C54" s="237" t="s">
        <v>1</v>
      </c>
      <c r="D54" s="238">
        <v>1.2222409999999999</v>
      </c>
      <c r="E54" s="238">
        <v>1.200618</v>
      </c>
      <c r="F54" s="238">
        <v>1.1903999999999999</v>
      </c>
      <c r="G54" s="238">
        <v>1.4809639999999999</v>
      </c>
      <c r="H54" s="239">
        <v>1.519963</v>
      </c>
      <c r="I54" s="239">
        <v>1.795507</v>
      </c>
      <c r="J54" s="239">
        <v>1.810109</v>
      </c>
      <c r="K54" s="239">
        <v>1.813221</v>
      </c>
      <c r="L54" s="239">
        <v>1.752796</v>
      </c>
      <c r="M54" s="239">
        <v>1.786948</v>
      </c>
      <c r="N54" s="238">
        <v>1.2703040000000001</v>
      </c>
      <c r="O54" s="238">
        <v>1.1213820000000001</v>
      </c>
      <c r="P54" s="173"/>
      <c r="Q54" s="188"/>
      <c r="R54" s="188"/>
      <c r="S54" s="188"/>
      <c r="T54" s="188"/>
      <c r="U54" s="188"/>
      <c r="V54" s="188"/>
      <c r="W54" s="188"/>
      <c r="X54" s="194"/>
      <c r="Y54" s="194"/>
      <c r="Z54" s="194"/>
      <c r="AA54" s="194"/>
      <c r="AB54" s="194"/>
      <c r="AC54" s="194"/>
      <c r="AD54" s="195"/>
      <c r="AE54" s="195"/>
      <c r="AF54" s="195"/>
      <c r="AG54" s="195"/>
      <c r="AH54" s="195"/>
      <c r="AI54" s="195"/>
      <c r="AJ54" s="152"/>
    </row>
    <row r="55" spans="1:36" ht="26.25" x14ac:dyDescent="0.25">
      <c r="A55" s="348"/>
      <c r="B55" s="350"/>
      <c r="C55" s="237" t="s">
        <v>2</v>
      </c>
      <c r="D55" s="238">
        <v>0.40393040000000002</v>
      </c>
      <c r="E55" s="238">
        <v>0.49478689999999997</v>
      </c>
      <c r="F55" s="238">
        <v>0.48072930000000003</v>
      </c>
      <c r="G55" s="238">
        <v>0.46041369999999998</v>
      </c>
      <c r="H55" s="239">
        <v>0.50959310000000002</v>
      </c>
      <c r="I55" s="239">
        <v>0.66277810000000004</v>
      </c>
      <c r="J55" s="239">
        <v>0.71284499999999995</v>
      </c>
      <c r="K55" s="239">
        <v>0.65420009999999995</v>
      </c>
      <c r="L55" s="239">
        <v>0.58192339999999998</v>
      </c>
      <c r="M55" s="239">
        <v>0.52360320000000005</v>
      </c>
      <c r="N55" s="238">
        <v>0.53492649999999997</v>
      </c>
      <c r="O55" s="238">
        <v>0.48580139999999999</v>
      </c>
      <c r="P55" s="173"/>
      <c r="Q55" s="188"/>
      <c r="R55" s="188"/>
      <c r="S55" s="188"/>
      <c r="T55" s="188"/>
      <c r="U55" s="188"/>
      <c r="V55" s="188"/>
      <c r="W55" s="188"/>
      <c r="X55" s="194"/>
      <c r="Y55" s="194"/>
      <c r="Z55" s="194"/>
      <c r="AA55" s="194"/>
      <c r="AB55" s="194"/>
      <c r="AC55" s="194"/>
      <c r="AD55" s="195"/>
      <c r="AE55" s="195"/>
      <c r="AF55" s="195"/>
      <c r="AG55" s="195"/>
      <c r="AH55" s="195"/>
      <c r="AI55" s="195"/>
      <c r="AJ55" s="152"/>
    </row>
    <row r="56" spans="1:36" x14ac:dyDescent="0.25">
      <c r="A56" s="348"/>
      <c r="B56" s="350"/>
      <c r="C56" s="237" t="s">
        <v>3</v>
      </c>
      <c r="D56" s="238">
        <v>0</v>
      </c>
      <c r="E56" s="238">
        <v>0</v>
      </c>
      <c r="F56" s="238">
        <v>0</v>
      </c>
      <c r="G56" s="238">
        <v>0</v>
      </c>
      <c r="H56" s="239">
        <v>0</v>
      </c>
      <c r="I56" s="239">
        <v>0</v>
      </c>
      <c r="J56" s="239">
        <v>0</v>
      </c>
      <c r="K56" s="239">
        <v>0</v>
      </c>
      <c r="L56" s="239">
        <v>0</v>
      </c>
      <c r="M56" s="239">
        <v>0</v>
      </c>
      <c r="N56" s="238">
        <v>0</v>
      </c>
      <c r="O56" s="238">
        <v>0</v>
      </c>
      <c r="P56" s="173"/>
      <c r="Q56" s="188"/>
      <c r="R56" s="188"/>
      <c r="S56" s="188"/>
      <c r="T56" s="188"/>
      <c r="U56" s="188"/>
      <c r="V56" s="188"/>
      <c r="W56" s="188"/>
      <c r="X56" s="188"/>
      <c r="Y56" s="188"/>
      <c r="Z56" s="188"/>
      <c r="AA56" s="188"/>
      <c r="AB56" s="188"/>
      <c r="AC56" s="188"/>
      <c r="AD56" s="188"/>
      <c r="AE56" s="188"/>
      <c r="AF56" s="188"/>
      <c r="AG56" s="188"/>
      <c r="AH56" s="188"/>
      <c r="AI56" s="188"/>
      <c r="AJ56" s="152"/>
    </row>
    <row r="57" spans="1:36" x14ac:dyDescent="0.25">
      <c r="A57" s="348"/>
      <c r="B57" s="350"/>
      <c r="C57" s="237" t="s">
        <v>4</v>
      </c>
      <c r="D57" s="238">
        <v>4.3155699999999998E-2</v>
      </c>
      <c r="E57" s="238">
        <v>3.32584E-2</v>
      </c>
      <c r="F57" s="238">
        <v>0.17602129999999999</v>
      </c>
      <c r="G57" s="238">
        <v>0.2457993</v>
      </c>
      <c r="H57" s="239">
        <v>0.28952870000000003</v>
      </c>
      <c r="I57" s="239">
        <v>0.34499730000000001</v>
      </c>
      <c r="J57" s="239">
        <v>0.37314180000000002</v>
      </c>
      <c r="K57" s="239">
        <v>0.33810610000000002</v>
      </c>
      <c r="L57" s="239">
        <v>0.26791959999999998</v>
      </c>
      <c r="M57" s="239">
        <v>0.21793309999999999</v>
      </c>
      <c r="N57" s="238">
        <v>0.20802670000000001</v>
      </c>
      <c r="O57" s="238">
        <v>5.2350000000000001E-2</v>
      </c>
      <c r="P57" s="173"/>
      <c r="Q57" s="188"/>
      <c r="R57" s="188"/>
      <c r="S57" s="188"/>
      <c r="T57" s="188"/>
      <c r="U57" s="188"/>
      <c r="V57" s="188"/>
      <c r="W57" s="188"/>
      <c r="X57" s="196"/>
      <c r="Y57" s="196"/>
      <c r="Z57" s="196"/>
      <c r="AA57" s="196"/>
      <c r="AB57" s="196"/>
      <c r="AC57" s="196"/>
      <c r="AD57" s="188"/>
      <c r="AE57" s="188"/>
      <c r="AF57" s="188"/>
      <c r="AG57" s="188"/>
      <c r="AH57" s="188"/>
      <c r="AI57" s="188"/>
      <c r="AJ57" s="152"/>
    </row>
    <row r="58" spans="1:36" ht="26.25" x14ac:dyDescent="0.25">
      <c r="A58" s="348"/>
      <c r="B58" s="350"/>
      <c r="C58" s="237" t="s">
        <v>5</v>
      </c>
      <c r="D58" s="238">
        <v>0.22566620000000001</v>
      </c>
      <c r="E58" s="238">
        <v>0.2074019</v>
      </c>
      <c r="F58" s="238">
        <v>0.21017159999999999</v>
      </c>
      <c r="G58" s="238">
        <v>0.17723050000000001</v>
      </c>
      <c r="H58" s="239">
        <v>4.7179699999999998E-2</v>
      </c>
      <c r="I58" s="239">
        <v>2.4628500000000001E-2</v>
      </c>
      <c r="J58" s="239">
        <v>2.90499E-2</v>
      </c>
      <c r="K58" s="239">
        <v>3.1963400000000003E-2</v>
      </c>
      <c r="L58" s="239">
        <v>4.4191099999999997E-2</v>
      </c>
      <c r="M58" s="239">
        <v>4.4693700000000003E-2</v>
      </c>
      <c r="N58" s="238">
        <v>0.20869289999999999</v>
      </c>
      <c r="O58" s="238">
        <v>0.22380530000000001</v>
      </c>
      <c r="P58" s="173"/>
      <c r="Q58" s="188"/>
      <c r="R58" s="188"/>
      <c r="S58" s="188"/>
      <c r="T58" s="188"/>
      <c r="U58" s="188"/>
      <c r="V58" s="188"/>
      <c r="W58" s="188"/>
      <c r="X58" s="197"/>
      <c r="Y58" s="197"/>
      <c r="Z58" s="197"/>
      <c r="AA58" s="197"/>
      <c r="AB58" s="197"/>
      <c r="AC58" s="197"/>
      <c r="AD58" s="188"/>
      <c r="AE58" s="188"/>
      <c r="AF58" s="188"/>
      <c r="AG58" s="188"/>
      <c r="AH58" s="188"/>
      <c r="AI58" s="188"/>
      <c r="AJ58" s="152"/>
    </row>
    <row r="59" spans="1:36" x14ac:dyDescent="0.25">
      <c r="A59" s="348"/>
      <c r="B59" s="350"/>
      <c r="C59" s="237" t="s">
        <v>6</v>
      </c>
      <c r="D59" s="238">
        <v>0</v>
      </c>
      <c r="E59" s="238">
        <v>0</v>
      </c>
      <c r="F59" s="238">
        <v>0</v>
      </c>
      <c r="G59" s="238">
        <v>0</v>
      </c>
      <c r="H59" s="239">
        <v>0</v>
      </c>
      <c r="I59" s="239">
        <v>0</v>
      </c>
      <c r="J59" s="239">
        <v>0</v>
      </c>
      <c r="K59" s="239">
        <v>0</v>
      </c>
      <c r="L59" s="239">
        <v>0</v>
      </c>
      <c r="M59" s="239">
        <v>0</v>
      </c>
      <c r="N59" s="238">
        <v>0</v>
      </c>
      <c r="O59" s="238">
        <v>0</v>
      </c>
      <c r="P59" s="173"/>
      <c r="Q59" s="188"/>
      <c r="R59" s="188"/>
      <c r="S59" s="188"/>
      <c r="T59" s="188"/>
      <c r="U59" s="188"/>
      <c r="V59" s="188"/>
      <c r="W59" s="188"/>
      <c r="X59" s="188"/>
      <c r="Y59" s="188"/>
      <c r="Z59" s="188"/>
      <c r="AA59" s="188"/>
      <c r="AB59" s="188"/>
      <c r="AC59" s="188"/>
      <c r="AD59" s="188"/>
      <c r="AE59" s="188"/>
      <c r="AF59" s="188"/>
      <c r="AG59" s="188"/>
      <c r="AH59" s="188"/>
      <c r="AI59" s="188"/>
      <c r="AJ59" s="152"/>
    </row>
    <row r="60" spans="1:36" x14ac:dyDescent="0.25">
      <c r="A60" s="348"/>
      <c r="B60" s="350"/>
      <c r="C60" s="237" t="s">
        <v>7</v>
      </c>
      <c r="D60" s="238">
        <v>0</v>
      </c>
      <c r="E60" s="238">
        <v>0</v>
      </c>
      <c r="F60" s="238">
        <v>0</v>
      </c>
      <c r="G60" s="238">
        <v>0</v>
      </c>
      <c r="H60" s="239">
        <v>0</v>
      </c>
      <c r="I60" s="239">
        <v>0</v>
      </c>
      <c r="J60" s="239">
        <v>0</v>
      </c>
      <c r="K60" s="239">
        <v>0</v>
      </c>
      <c r="L60" s="239">
        <v>0</v>
      </c>
      <c r="M60" s="239">
        <v>0</v>
      </c>
      <c r="N60" s="238">
        <v>0</v>
      </c>
      <c r="O60" s="238">
        <v>0</v>
      </c>
      <c r="P60" s="173"/>
      <c r="Q60" s="188"/>
      <c r="R60" s="188"/>
      <c r="S60" s="188"/>
      <c r="T60" s="188"/>
      <c r="U60" s="188"/>
      <c r="V60" s="188"/>
      <c r="W60" s="188"/>
      <c r="X60" s="188"/>
      <c r="Y60" s="188"/>
      <c r="Z60" s="188"/>
      <c r="AA60" s="188"/>
      <c r="AB60" s="188"/>
      <c r="AC60" s="188"/>
      <c r="AD60" s="188"/>
      <c r="AE60" s="188"/>
      <c r="AF60" s="188"/>
      <c r="AG60" s="188"/>
      <c r="AH60" s="188"/>
      <c r="AI60" s="188"/>
      <c r="AJ60" s="152"/>
    </row>
    <row r="61" spans="1:36" x14ac:dyDescent="0.25">
      <c r="A61" s="348"/>
      <c r="B61" s="350"/>
      <c r="C61" s="240" t="s">
        <v>34</v>
      </c>
      <c r="D61" s="238">
        <v>0.69239620000000002</v>
      </c>
      <c r="E61" s="238">
        <v>0.55215190000000003</v>
      </c>
      <c r="F61" s="238">
        <v>0.59453440000000002</v>
      </c>
      <c r="G61" s="238">
        <v>1.934715</v>
      </c>
      <c r="H61" s="238">
        <v>1.5903400000000001</v>
      </c>
      <c r="I61" s="238">
        <v>0.71576689999999998</v>
      </c>
      <c r="J61" s="238">
        <v>0.57172840000000003</v>
      </c>
      <c r="K61" s="238">
        <v>0</v>
      </c>
      <c r="L61" s="238">
        <v>2.3599039999999998</v>
      </c>
      <c r="M61" s="238">
        <v>1.8269550000000001</v>
      </c>
      <c r="N61" s="238">
        <v>0.83829010000000004</v>
      </c>
      <c r="O61" s="238">
        <v>0.745587</v>
      </c>
      <c r="P61" s="173"/>
      <c r="Q61" s="192"/>
      <c r="R61" s="192"/>
      <c r="S61" s="192"/>
      <c r="T61" s="192"/>
      <c r="U61" s="192"/>
      <c r="V61" s="192"/>
      <c r="W61" s="188"/>
      <c r="X61" s="188"/>
      <c r="Y61" s="188"/>
      <c r="Z61" s="188"/>
      <c r="AA61" s="188"/>
      <c r="AB61" s="188"/>
      <c r="AC61" s="188"/>
      <c r="AD61" s="188"/>
      <c r="AE61" s="188"/>
      <c r="AF61" s="188"/>
      <c r="AG61" s="188"/>
      <c r="AH61" s="188"/>
      <c r="AI61" s="188"/>
      <c r="AJ61" s="152"/>
    </row>
    <row r="62" spans="1:36" ht="27" thickBot="1" x14ac:dyDescent="0.3">
      <c r="A62" s="349"/>
      <c r="B62" s="351"/>
      <c r="C62" s="237" t="s">
        <v>35</v>
      </c>
      <c r="D62" s="239">
        <f>SUM(D54:D61)</f>
        <v>2.5873895</v>
      </c>
      <c r="E62" s="239">
        <f t="shared" ref="E62:O62" si="5">SUM(E54:E61)</f>
        <v>2.4882171</v>
      </c>
      <c r="F62" s="239">
        <f t="shared" si="5"/>
        <v>2.6518565999999999</v>
      </c>
      <c r="G62" s="239">
        <f t="shared" si="5"/>
        <v>4.2991224999999993</v>
      </c>
      <c r="H62" s="239">
        <f t="shared" si="5"/>
        <v>3.9566045000000001</v>
      </c>
      <c r="I62" s="239">
        <f t="shared" si="5"/>
        <v>3.5436778000000002</v>
      </c>
      <c r="J62" s="239">
        <f t="shared" si="5"/>
        <v>3.4968740999999999</v>
      </c>
      <c r="K62" s="239">
        <f t="shared" si="5"/>
        <v>2.8374906000000002</v>
      </c>
      <c r="L62" s="239">
        <f t="shared" si="5"/>
        <v>5.0067340999999992</v>
      </c>
      <c r="M62" s="239">
        <f t="shared" si="5"/>
        <v>4.4001329999999994</v>
      </c>
      <c r="N62" s="239">
        <f t="shared" si="5"/>
        <v>3.0602402</v>
      </c>
      <c r="O62" s="239">
        <f t="shared" si="5"/>
        <v>2.6289256999999999</v>
      </c>
      <c r="P62" s="173"/>
      <c r="Q62" s="193"/>
      <c r="R62" s="193"/>
      <c r="S62" s="193"/>
      <c r="T62" s="193"/>
      <c r="U62" s="193"/>
      <c r="V62" s="188"/>
      <c r="W62" s="188"/>
      <c r="X62" s="188"/>
      <c r="Y62" s="188"/>
      <c r="Z62" s="188"/>
      <c r="AA62" s="188"/>
      <c r="AB62" s="188"/>
      <c r="AC62" s="188"/>
      <c r="AD62" s="188"/>
      <c r="AE62" s="188"/>
      <c r="AF62" s="173"/>
      <c r="AG62" s="173"/>
      <c r="AH62" s="173"/>
      <c r="AI62" s="173"/>
    </row>
    <row r="63" spans="1:36" ht="27" thickTop="1" x14ac:dyDescent="0.25">
      <c r="A63" s="352" t="s">
        <v>64</v>
      </c>
      <c r="B63" s="342" t="s">
        <v>58</v>
      </c>
      <c r="C63" s="211" t="s">
        <v>1</v>
      </c>
      <c r="D63" s="220">
        <v>0</v>
      </c>
      <c r="E63" s="220">
        <v>0</v>
      </c>
      <c r="F63" s="220">
        <v>0</v>
      </c>
      <c r="G63" s="220">
        <v>0</v>
      </c>
      <c r="H63" s="220">
        <v>11.163897016370818</v>
      </c>
      <c r="I63" s="220">
        <v>12.685416858416271</v>
      </c>
      <c r="J63" s="220">
        <v>12.54275534235323</v>
      </c>
      <c r="K63" s="220">
        <v>12.798922614049831</v>
      </c>
      <c r="L63" s="220">
        <v>10.253397279152768</v>
      </c>
      <c r="M63" s="220">
        <v>12.887027359679283</v>
      </c>
      <c r="N63" s="220">
        <v>0</v>
      </c>
      <c r="O63" s="220">
        <v>0</v>
      </c>
      <c r="P63" s="198"/>
      <c r="Q63" s="199"/>
      <c r="R63" s="199"/>
      <c r="S63" s="199"/>
      <c r="T63" s="199"/>
      <c r="U63" s="199"/>
      <c r="V63" s="199"/>
      <c r="W63" s="199"/>
      <c r="X63" s="199"/>
      <c r="Y63" s="199"/>
      <c r="Z63" s="199"/>
      <c r="AA63" s="199"/>
      <c r="AB63" s="200"/>
      <c r="AC63" s="200"/>
      <c r="AD63" s="200"/>
      <c r="AE63" s="200"/>
      <c r="AF63" s="198"/>
      <c r="AG63" s="198"/>
      <c r="AH63" s="198"/>
      <c r="AI63" s="198"/>
    </row>
    <row r="64" spans="1:36" ht="26.25" x14ac:dyDescent="0.25">
      <c r="A64" s="353"/>
      <c r="B64" s="343"/>
      <c r="C64" s="211" t="s">
        <v>2</v>
      </c>
      <c r="D64" s="220">
        <v>0</v>
      </c>
      <c r="E64" s="220">
        <v>0</v>
      </c>
      <c r="F64" s="220">
        <v>0</v>
      </c>
      <c r="G64" s="220">
        <v>0</v>
      </c>
      <c r="H64" s="220">
        <v>7.1641897670008712</v>
      </c>
      <c r="I64" s="220">
        <v>7.3474343129457029</v>
      </c>
      <c r="J64" s="220">
        <v>6.9215817317508384</v>
      </c>
      <c r="K64" s="220">
        <v>7.5558488762677296</v>
      </c>
      <c r="L64" s="220">
        <v>7.1115901487919828</v>
      </c>
      <c r="M64" s="220">
        <v>7.3896743368818623</v>
      </c>
      <c r="N64" s="220">
        <v>0</v>
      </c>
      <c r="O64" s="220">
        <v>0</v>
      </c>
      <c r="P64" s="198"/>
      <c r="Q64" s="199"/>
      <c r="R64" s="199"/>
      <c r="S64" s="199"/>
      <c r="T64" s="199"/>
      <c r="U64" s="199"/>
      <c r="V64" s="199"/>
      <c r="W64" s="199"/>
      <c r="X64" s="199"/>
      <c r="Y64" s="199"/>
      <c r="Z64" s="199"/>
      <c r="AA64" s="199"/>
      <c r="AB64" s="200"/>
      <c r="AC64" s="200"/>
      <c r="AD64" s="200"/>
      <c r="AE64" s="200"/>
      <c r="AF64" s="198"/>
      <c r="AG64" s="198"/>
      <c r="AH64" s="198"/>
      <c r="AI64" s="198"/>
    </row>
    <row r="65" spans="1:35" x14ac:dyDescent="0.25">
      <c r="A65" s="353"/>
      <c r="B65" s="343"/>
      <c r="C65" s="211" t="s">
        <v>3</v>
      </c>
      <c r="D65" s="220">
        <v>0</v>
      </c>
      <c r="E65" s="220">
        <v>0</v>
      </c>
      <c r="F65" s="220">
        <v>0</v>
      </c>
      <c r="G65" s="220">
        <v>0</v>
      </c>
      <c r="H65" s="220">
        <v>7.6896819453554241E-2</v>
      </c>
      <c r="I65" s="220">
        <v>7.9575352692153489E-2</v>
      </c>
      <c r="J65" s="220">
        <v>7.9387420734466307E-2</v>
      </c>
      <c r="K65" s="220">
        <v>8.0274167271474947E-2</v>
      </c>
      <c r="L65" s="220">
        <v>7.747953718645173E-2</v>
      </c>
      <c r="M65" s="220">
        <v>7.5165784255123658E-2</v>
      </c>
      <c r="N65" s="220">
        <v>0</v>
      </c>
      <c r="O65" s="220">
        <v>0</v>
      </c>
      <c r="P65" s="198"/>
      <c r="Q65" s="199"/>
      <c r="R65" s="199"/>
      <c r="S65" s="199"/>
      <c r="T65" s="199"/>
      <c r="U65" s="199"/>
      <c r="V65" s="199"/>
      <c r="W65" s="199"/>
      <c r="X65" s="199"/>
      <c r="Y65" s="199"/>
      <c r="Z65" s="199"/>
      <c r="AA65" s="199"/>
      <c r="AB65" s="200"/>
      <c r="AC65" s="200"/>
      <c r="AD65" s="200"/>
      <c r="AE65" s="200"/>
      <c r="AF65" s="198"/>
      <c r="AG65" s="198"/>
      <c r="AH65" s="198"/>
      <c r="AI65" s="198"/>
    </row>
    <row r="66" spans="1:35" x14ac:dyDescent="0.25">
      <c r="A66" s="353"/>
      <c r="B66" s="343"/>
      <c r="C66" s="211" t="s">
        <v>4</v>
      </c>
      <c r="D66" s="220">
        <v>0</v>
      </c>
      <c r="E66" s="220">
        <v>0</v>
      </c>
      <c r="F66" s="220">
        <v>0</v>
      </c>
      <c r="G66" s="220">
        <v>0</v>
      </c>
      <c r="H66" s="220">
        <v>2.4021695971117869</v>
      </c>
      <c r="I66" s="220">
        <v>2.3175009296864593</v>
      </c>
      <c r="J66" s="220">
        <v>2.5777326141522745</v>
      </c>
      <c r="K66" s="220">
        <v>2.6357799031334479</v>
      </c>
      <c r="L66" s="220">
        <v>2.1834278189423606</v>
      </c>
      <c r="M66" s="220">
        <v>2.3468024391398301</v>
      </c>
      <c r="N66" s="220">
        <v>0</v>
      </c>
      <c r="O66" s="220">
        <v>0</v>
      </c>
      <c r="P66" s="201"/>
      <c r="Q66" s="199"/>
      <c r="R66" s="199"/>
      <c r="S66" s="199"/>
      <c r="T66" s="199"/>
      <c r="U66" s="199"/>
      <c r="V66" s="199"/>
      <c r="W66" s="199"/>
      <c r="X66" s="199"/>
      <c r="Y66" s="199"/>
      <c r="Z66" s="199"/>
      <c r="AA66" s="199"/>
      <c r="AB66" s="200"/>
      <c r="AC66" s="200"/>
      <c r="AD66" s="200"/>
      <c r="AE66" s="200"/>
      <c r="AF66" s="201"/>
      <c r="AG66" s="201"/>
      <c r="AH66" s="201"/>
      <c r="AI66" s="201"/>
    </row>
    <row r="67" spans="1:35" ht="26.25" x14ac:dyDescent="0.25">
      <c r="A67" s="353"/>
      <c r="B67" s="343"/>
      <c r="C67" s="211" t="s">
        <v>5</v>
      </c>
      <c r="D67" s="220">
        <v>0</v>
      </c>
      <c r="E67" s="220">
        <v>0</v>
      </c>
      <c r="F67" s="220">
        <v>0</v>
      </c>
      <c r="G67" s="220">
        <v>0</v>
      </c>
      <c r="H67" s="220">
        <v>0.94222347595816658</v>
      </c>
      <c r="I67" s="220">
        <v>1.0952794112565059</v>
      </c>
      <c r="J67" s="220">
        <v>1.0889632056137202</v>
      </c>
      <c r="K67" s="220">
        <v>1.125966838633119</v>
      </c>
      <c r="L67" s="220">
        <v>1.0899673880031073</v>
      </c>
      <c r="M67" s="220">
        <v>1.0331689410923848</v>
      </c>
      <c r="N67" s="220">
        <v>0</v>
      </c>
      <c r="O67" s="220">
        <v>0</v>
      </c>
      <c r="P67" s="201"/>
      <c r="Q67" s="199"/>
      <c r="R67" s="199"/>
      <c r="S67" s="199"/>
      <c r="T67" s="199"/>
      <c r="U67" s="199"/>
      <c r="V67" s="199"/>
      <c r="W67" s="199"/>
      <c r="X67" s="199"/>
      <c r="Y67" s="199"/>
      <c r="Z67" s="199"/>
      <c r="AA67" s="199"/>
      <c r="AB67" s="200"/>
      <c r="AC67" s="200"/>
      <c r="AD67" s="200"/>
      <c r="AE67" s="200"/>
      <c r="AF67" s="201"/>
      <c r="AG67" s="201"/>
      <c r="AH67" s="201"/>
      <c r="AI67" s="201"/>
    </row>
    <row r="68" spans="1:35" x14ac:dyDescent="0.25">
      <c r="A68" s="353"/>
      <c r="B68" s="343"/>
      <c r="C68" s="211" t="s">
        <v>6</v>
      </c>
      <c r="D68" s="220">
        <v>0</v>
      </c>
      <c r="E68" s="220">
        <v>0</v>
      </c>
      <c r="F68" s="220">
        <v>0</v>
      </c>
      <c r="G68" s="220">
        <v>0</v>
      </c>
      <c r="H68" s="220">
        <v>0.75108554747586265</v>
      </c>
      <c r="I68" s="220">
        <v>0.75641458902770708</v>
      </c>
      <c r="J68" s="220">
        <v>0.81683039555399317</v>
      </c>
      <c r="K68" s="220">
        <v>0.73569006636988943</v>
      </c>
      <c r="L68" s="220">
        <v>0.72680347652496269</v>
      </c>
      <c r="M68" s="220">
        <v>0.71665511154404049</v>
      </c>
      <c r="N68" s="220">
        <v>0</v>
      </c>
      <c r="O68" s="220">
        <v>0</v>
      </c>
      <c r="P68" s="201"/>
      <c r="Q68" s="199"/>
      <c r="R68" s="199"/>
      <c r="S68" s="199"/>
      <c r="T68" s="199"/>
      <c r="U68" s="199"/>
      <c r="V68" s="199"/>
      <c r="W68" s="199"/>
      <c r="X68" s="199"/>
      <c r="Y68" s="199"/>
      <c r="Z68" s="199"/>
      <c r="AA68" s="199"/>
      <c r="AB68" s="200"/>
      <c r="AC68" s="200"/>
      <c r="AD68" s="200"/>
      <c r="AE68" s="200"/>
      <c r="AF68" s="201"/>
      <c r="AG68" s="201"/>
      <c r="AH68" s="201"/>
      <c r="AI68" s="201"/>
    </row>
    <row r="69" spans="1:35" x14ac:dyDescent="0.25">
      <c r="A69" s="353"/>
      <c r="B69" s="343"/>
      <c r="C69" s="211" t="s">
        <v>7</v>
      </c>
      <c r="D69" s="220">
        <v>0</v>
      </c>
      <c r="E69" s="220">
        <v>0</v>
      </c>
      <c r="F69" s="220">
        <v>0</v>
      </c>
      <c r="G69" s="220">
        <v>0</v>
      </c>
      <c r="H69" s="220">
        <v>0.63528316403003904</v>
      </c>
      <c r="I69" s="220">
        <v>0.67076745686843686</v>
      </c>
      <c r="J69" s="220">
        <v>0.71378712131563005</v>
      </c>
      <c r="K69" s="220">
        <v>0.69514231885406519</v>
      </c>
      <c r="L69" s="220">
        <v>0.68187281180935422</v>
      </c>
      <c r="M69" s="220">
        <v>0.61440860863052515</v>
      </c>
      <c r="N69" s="220">
        <v>0</v>
      </c>
      <c r="O69" s="220">
        <v>0</v>
      </c>
      <c r="P69" s="201"/>
      <c r="Q69" s="199"/>
      <c r="R69" s="199"/>
      <c r="S69" s="199"/>
      <c r="T69" s="199"/>
      <c r="U69" s="199"/>
      <c r="V69" s="199"/>
      <c r="W69" s="199"/>
      <c r="X69" s="199"/>
      <c r="Y69" s="199"/>
      <c r="Z69" s="199"/>
      <c r="AA69" s="199"/>
      <c r="AB69" s="200"/>
      <c r="AC69" s="200"/>
      <c r="AD69" s="200"/>
      <c r="AE69" s="200"/>
      <c r="AF69" s="201"/>
      <c r="AG69" s="201"/>
      <c r="AH69" s="201"/>
      <c r="AI69" s="201"/>
    </row>
    <row r="70" spans="1:35" x14ac:dyDescent="0.25">
      <c r="A70" s="353"/>
      <c r="B70" s="343"/>
      <c r="C70" s="213" t="s">
        <v>34</v>
      </c>
      <c r="D70" s="223">
        <v>0</v>
      </c>
      <c r="E70" s="223">
        <v>0</v>
      </c>
      <c r="F70" s="223">
        <v>0</v>
      </c>
      <c r="G70" s="223">
        <v>0</v>
      </c>
      <c r="H70" s="223">
        <v>3.7322378937209013</v>
      </c>
      <c r="I70" s="223">
        <v>3.7046138447267927</v>
      </c>
      <c r="J70" s="223">
        <v>3.5281232520982497</v>
      </c>
      <c r="K70" s="223">
        <v>3.4799267197526422</v>
      </c>
      <c r="L70" s="223">
        <v>3.7189395289905725</v>
      </c>
      <c r="M70" s="223">
        <v>3.9934974959120697</v>
      </c>
      <c r="N70" s="223">
        <v>0</v>
      </c>
      <c r="O70" s="223">
        <v>0</v>
      </c>
      <c r="P70" s="201"/>
      <c r="Q70" s="199"/>
      <c r="R70" s="199"/>
      <c r="S70" s="199"/>
      <c r="T70" s="199"/>
      <c r="U70" s="199"/>
      <c r="V70" s="199"/>
      <c r="W70" s="199"/>
      <c r="X70" s="199"/>
      <c r="Y70" s="199"/>
      <c r="Z70" s="199"/>
      <c r="AA70" s="199"/>
      <c r="AB70" s="200"/>
      <c r="AC70" s="200"/>
      <c r="AD70" s="200"/>
      <c r="AE70" s="200"/>
      <c r="AF70" s="201"/>
      <c r="AG70" s="201"/>
      <c r="AH70" s="201"/>
      <c r="AI70" s="201"/>
    </row>
    <row r="71" spans="1:35" ht="27" thickBot="1" x14ac:dyDescent="0.3">
      <c r="A71" s="354"/>
      <c r="B71" s="344"/>
      <c r="C71" s="211" t="s">
        <v>35</v>
      </c>
      <c r="D71" s="219">
        <f>SUM(D63:D70)</f>
        <v>0</v>
      </c>
      <c r="E71" s="219">
        <f t="shared" ref="E71:O71" si="6">SUM(E63:E70)</f>
        <v>0</v>
      </c>
      <c r="F71" s="219">
        <f t="shared" si="6"/>
        <v>0</v>
      </c>
      <c r="G71" s="219">
        <f t="shared" si="6"/>
        <v>0</v>
      </c>
      <c r="H71" s="288">
        <f t="shared" si="6"/>
        <v>26.867983281122001</v>
      </c>
      <c r="I71" s="288">
        <f t="shared" si="6"/>
        <v>28.657002755620031</v>
      </c>
      <c r="J71" s="288">
        <f t="shared" si="6"/>
        <v>28.269161083572403</v>
      </c>
      <c r="K71" s="288">
        <f t="shared" si="6"/>
        <v>29.1075515043322</v>
      </c>
      <c r="L71" s="288">
        <f t="shared" si="6"/>
        <v>25.84347798940156</v>
      </c>
      <c r="M71" s="288">
        <f t="shared" si="6"/>
        <v>29.05640007713512</v>
      </c>
      <c r="N71" s="219">
        <f t="shared" si="6"/>
        <v>0</v>
      </c>
      <c r="O71" s="219">
        <f t="shared" si="6"/>
        <v>0</v>
      </c>
      <c r="P71" s="201"/>
      <c r="Q71" s="199"/>
      <c r="R71" s="199"/>
      <c r="S71" s="199"/>
      <c r="T71" s="200"/>
      <c r="U71" s="200"/>
      <c r="V71" s="200"/>
      <c r="W71" s="200"/>
      <c r="X71" s="201"/>
      <c r="Y71" s="201"/>
      <c r="Z71" s="201"/>
      <c r="AA71" s="201"/>
    </row>
    <row r="72" spans="1:35" ht="27" thickTop="1" x14ac:dyDescent="0.25">
      <c r="A72" s="347" t="s">
        <v>65</v>
      </c>
      <c r="B72" s="347" t="s">
        <v>58</v>
      </c>
      <c r="C72" s="237" t="s">
        <v>1</v>
      </c>
      <c r="D72" s="238">
        <v>0</v>
      </c>
      <c r="E72" s="238">
        <v>0</v>
      </c>
      <c r="F72" s="238">
        <v>0</v>
      </c>
      <c r="G72" s="238">
        <v>0</v>
      </c>
      <c r="H72" s="239">
        <v>1.2033592939376829</v>
      </c>
      <c r="I72" s="239">
        <v>1.2169615448435878</v>
      </c>
      <c r="J72" s="239">
        <v>1.2369702768074351</v>
      </c>
      <c r="K72" s="239">
        <v>1.2308628767723939</v>
      </c>
      <c r="L72" s="239">
        <v>1.150225736054062</v>
      </c>
      <c r="M72" s="239">
        <v>1.2367622503262561</v>
      </c>
      <c r="N72" s="238">
        <v>0</v>
      </c>
      <c r="O72" s="238">
        <v>0</v>
      </c>
      <c r="P72" s="202"/>
      <c r="Q72" s="203"/>
      <c r="R72" s="203"/>
      <c r="S72" s="203"/>
      <c r="T72" s="203"/>
      <c r="U72" s="203"/>
      <c r="V72" s="203"/>
      <c r="W72" s="203"/>
      <c r="X72" s="198"/>
      <c r="Y72" s="198"/>
      <c r="Z72" s="198"/>
      <c r="AA72" s="198"/>
    </row>
    <row r="73" spans="1:35" ht="26.25" x14ac:dyDescent="0.25">
      <c r="A73" s="348"/>
      <c r="B73" s="350"/>
      <c r="C73" s="237" t="s">
        <v>2</v>
      </c>
      <c r="D73" s="238">
        <v>0</v>
      </c>
      <c r="E73" s="238">
        <v>0</v>
      </c>
      <c r="F73" s="238">
        <v>0</v>
      </c>
      <c r="G73" s="238">
        <v>0</v>
      </c>
      <c r="H73" s="239">
        <v>12.260955429077148</v>
      </c>
      <c r="I73" s="239">
        <v>15.711300008172708</v>
      </c>
      <c r="J73" s="239">
        <v>17.096494055481539</v>
      </c>
      <c r="K73" s="239">
        <v>13.234461704708226</v>
      </c>
      <c r="L73" s="239">
        <v>9.8223170671312321</v>
      </c>
      <c r="M73" s="239">
        <v>11.77659021432344</v>
      </c>
      <c r="N73" s="238">
        <v>0</v>
      </c>
      <c r="O73" s="238">
        <v>0</v>
      </c>
      <c r="P73" s="202"/>
      <c r="Q73" s="203"/>
      <c r="R73" s="203"/>
      <c r="S73" s="203"/>
      <c r="T73" s="203"/>
      <c r="U73" s="203"/>
      <c r="V73" s="203"/>
      <c r="W73" s="203"/>
    </row>
    <row r="74" spans="1:35" x14ac:dyDescent="0.25">
      <c r="A74" s="348"/>
      <c r="B74" s="350"/>
      <c r="C74" s="237" t="s">
        <v>3</v>
      </c>
      <c r="D74" s="238">
        <v>0</v>
      </c>
      <c r="E74" s="238">
        <v>0</v>
      </c>
      <c r="F74" s="238">
        <v>0</v>
      </c>
      <c r="G74" s="238">
        <v>0</v>
      </c>
      <c r="H74" s="239">
        <v>0</v>
      </c>
      <c r="I74" s="239">
        <v>0</v>
      </c>
      <c r="J74" s="239">
        <v>0</v>
      </c>
      <c r="K74" s="239">
        <v>0</v>
      </c>
      <c r="L74" s="239">
        <v>0</v>
      </c>
      <c r="M74" s="239">
        <v>0</v>
      </c>
      <c r="N74" s="238">
        <v>0</v>
      </c>
      <c r="O74" s="238">
        <v>0</v>
      </c>
      <c r="P74" s="202"/>
      <c r="Q74" s="203"/>
      <c r="R74" s="203"/>
      <c r="S74" s="203"/>
      <c r="T74" s="203"/>
      <c r="U74" s="203"/>
      <c r="V74" s="203"/>
      <c r="W74" s="203"/>
    </row>
    <row r="75" spans="1:35" x14ac:dyDescent="0.25">
      <c r="A75" s="348"/>
      <c r="B75" s="350"/>
      <c r="C75" s="237" t="s">
        <v>4</v>
      </c>
      <c r="D75" s="238">
        <v>0</v>
      </c>
      <c r="E75" s="238">
        <v>0</v>
      </c>
      <c r="F75" s="238">
        <v>0</v>
      </c>
      <c r="G75" s="238">
        <v>0</v>
      </c>
      <c r="H75" s="239">
        <v>1.5038115978240967</v>
      </c>
      <c r="I75" s="239">
        <v>1.6494612092866565</v>
      </c>
      <c r="J75" s="239">
        <v>1.6309604448301114</v>
      </c>
      <c r="K75" s="239">
        <v>1.5022789823001466</v>
      </c>
      <c r="L75" s="239">
        <v>1.4520066967160514</v>
      </c>
      <c r="M75" s="239">
        <v>1.5047018809018844</v>
      </c>
      <c r="N75" s="238">
        <v>0</v>
      </c>
      <c r="O75" s="238">
        <v>0</v>
      </c>
      <c r="P75" s="202"/>
      <c r="Q75" s="203"/>
      <c r="R75" s="203"/>
      <c r="S75" s="203"/>
      <c r="T75" s="203"/>
      <c r="U75" s="203"/>
      <c r="V75" s="203"/>
      <c r="W75" s="203"/>
    </row>
    <row r="76" spans="1:35" ht="26.25" x14ac:dyDescent="0.25">
      <c r="A76" s="348"/>
      <c r="B76" s="350"/>
      <c r="C76" s="237" t="s">
        <v>5</v>
      </c>
      <c r="D76" s="238">
        <v>0</v>
      </c>
      <c r="E76" s="238">
        <v>0</v>
      </c>
      <c r="F76" s="238">
        <v>0</v>
      </c>
      <c r="G76" s="238">
        <v>0</v>
      </c>
      <c r="H76" s="239">
        <v>0.11032693684101104</v>
      </c>
      <c r="I76" s="239">
        <v>0.13610699372137625</v>
      </c>
      <c r="J76" s="239">
        <v>0.14417302467046311</v>
      </c>
      <c r="K76" s="239">
        <v>0.14806207399928398</v>
      </c>
      <c r="L76" s="239">
        <v>0.13413367710780219</v>
      </c>
      <c r="M76" s="239">
        <v>0.12695823859929165</v>
      </c>
      <c r="N76" s="238">
        <v>0</v>
      </c>
      <c r="O76" s="238">
        <v>0</v>
      </c>
      <c r="P76" s="202"/>
      <c r="Q76" s="203"/>
      <c r="R76" s="203"/>
      <c r="S76" s="203"/>
      <c r="T76" s="203"/>
      <c r="U76" s="203"/>
      <c r="V76" s="203"/>
      <c r="W76" s="203"/>
    </row>
    <row r="77" spans="1:35" x14ac:dyDescent="0.25">
      <c r="A77" s="348"/>
      <c r="B77" s="350"/>
      <c r="C77" s="237" t="s">
        <v>6</v>
      </c>
      <c r="D77" s="238">
        <v>0</v>
      </c>
      <c r="E77" s="238">
        <v>0</v>
      </c>
      <c r="F77" s="238">
        <v>0</v>
      </c>
      <c r="G77" s="238">
        <v>0</v>
      </c>
      <c r="H77" s="239">
        <v>0</v>
      </c>
      <c r="I77" s="239">
        <v>0</v>
      </c>
      <c r="J77" s="239">
        <v>0</v>
      </c>
      <c r="K77" s="239">
        <v>0</v>
      </c>
      <c r="L77" s="239">
        <v>0</v>
      </c>
      <c r="M77" s="239">
        <v>0</v>
      </c>
      <c r="N77" s="238">
        <v>0</v>
      </c>
      <c r="O77" s="238">
        <v>0</v>
      </c>
      <c r="P77" s="202"/>
      <c r="Q77" s="203"/>
      <c r="R77" s="203"/>
      <c r="S77" s="203"/>
      <c r="T77" s="203"/>
      <c r="U77" s="203"/>
      <c r="V77" s="203"/>
      <c r="W77" s="203"/>
    </row>
    <row r="78" spans="1:35" x14ac:dyDescent="0.25">
      <c r="A78" s="348"/>
      <c r="B78" s="350"/>
      <c r="C78" s="237" t="s">
        <v>7</v>
      </c>
      <c r="D78" s="238">
        <v>0</v>
      </c>
      <c r="E78" s="238">
        <v>0</v>
      </c>
      <c r="F78" s="238">
        <v>0</v>
      </c>
      <c r="G78" s="238">
        <v>0</v>
      </c>
      <c r="H78" s="239">
        <v>0</v>
      </c>
      <c r="I78" s="239">
        <v>0</v>
      </c>
      <c r="J78" s="239">
        <v>0</v>
      </c>
      <c r="K78" s="239">
        <v>0</v>
      </c>
      <c r="L78" s="239">
        <v>0</v>
      </c>
      <c r="M78" s="239">
        <v>0</v>
      </c>
      <c r="N78" s="238">
        <v>0</v>
      </c>
      <c r="O78" s="238">
        <v>0</v>
      </c>
      <c r="P78" s="202"/>
      <c r="Q78" s="203"/>
      <c r="R78" s="203"/>
      <c r="S78" s="203"/>
      <c r="T78" s="203"/>
      <c r="U78" s="203"/>
      <c r="V78" s="203"/>
      <c r="W78" s="203"/>
    </row>
    <row r="79" spans="1:35" x14ac:dyDescent="0.25">
      <c r="A79" s="348"/>
      <c r="B79" s="350"/>
      <c r="C79" s="240" t="s">
        <v>34</v>
      </c>
      <c r="D79" s="238">
        <v>0</v>
      </c>
      <c r="E79" s="238">
        <v>0</v>
      </c>
      <c r="F79" s="238">
        <v>0</v>
      </c>
      <c r="G79" s="238">
        <v>0</v>
      </c>
      <c r="H79" s="238">
        <v>3.685052442550659</v>
      </c>
      <c r="I79" s="238">
        <v>3.8275256220495448</v>
      </c>
      <c r="J79" s="238">
        <v>4.0670400303211336</v>
      </c>
      <c r="K79" s="238">
        <v>3.9075135410103421</v>
      </c>
      <c r="L79" s="238">
        <v>3.7975395347483638</v>
      </c>
      <c r="M79" s="238">
        <v>3.7863072185140974</v>
      </c>
      <c r="N79" s="238">
        <v>0</v>
      </c>
      <c r="O79" s="238">
        <v>0</v>
      </c>
      <c r="P79" s="202"/>
      <c r="Q79" s="203"/>
      <c r="R79" s="203"/>
      <c r="S79" s="203"/>
      <c r="T79" s="203"/>
      <c r="U79" s="203"/>
      <c r="V79" s="203"/>
      <c r="W79" s="203"/>
    </row>
    <row r="80" spans="1:35" ht="27" thickBot="1" x14ac:dyDescent="0.3">
      <c r="A80" s="349"/>
      <c r="B80" s="351"/>
      <c r="C80" s="241" t="s">
        <v>35</v>
      </c>
      <c r="D80" s="238">
        <f>SUM(D72:D79)</f>
        <v>0</v>
      </c>
      <c r="E80" s="238">
        <f t="shared" ref="E80:O80" si="7">SUM(E72:E79)</f>
        <v>0</v>
      </c>
      <c r="F80" s="238">
        <f t="shared" si="7"/>
        <v>0</v>
      </c>
      <c r="G80" s="238">
        <f t="shared" si="7"/>
        <v>0</v>
      </c>
      <c r="H80" s="238">
        <f t="shared" si="7"/>
        <v>18.763505700230596</v>
      </c>
      <c r="I80" s="238">
        <f t="shared" si="7"/>
        <v>22.541355378073874</v>
      </c>
      <c r="J80" s="238">
        <f t="shared" si="7"/>
        <v>24.175637832110684</v>
      </c>
      <c r="K80" s="238">
        <f t="shared" si="7"/>
        <v>20.023179178790393</v>
      </c>
      <c r="L80" s="238">
        <f t="shared" si="7"/>
        <v>16.356222711757514</v>
      </c>
      <c r="M80" s="238">
        <f t="shared" si="7"/>
        <v>18.431319802664969</v>
      </c>
      <c r="N80" s="238">
        <f t="shared" si="7"/>
        <v>0</v>
      </c>
      <c r="O80" s="238">
        <f t="shared" si="7"/>
        <v>0</v>
      </c>
      <c r="P80" s="202"/>
      <c r="Q80" s="203"/>
      <c r="R80" s="203"/>
      <c r="S80" s="203"/>
      <c r="T80" s="203"/>
      <c r="U80" s="203"/>
      <c r="V80" s="203"/>
      <c r="W80" s="203"/>
    </row>
    <row r="81" spans="1:40" ht="27" thickTop="1" x14ac:dyDescent="0.25">
      <c r="A81" s="342" t="s">
        <v>66</v>
      </c>
      <c r="B81" s="342" t="s">
        <v>58</v>
      </c>
      <c r="C81" s="211" t="s">
        <v>1</v>
      </c>
      <c r="D81" s="222">
        <v>12.90019</v>
      </c>
      <c r="E81" s="222">
        <v>12.08784</v>
      </c>
      <c r="F81" s="222">
        <v>10.991820000000001</v>
      </c>
      <c r="G81" s="222">
        <v>11.71467</v>
      </c>
      <c r="H81" s="219">
        <v>11.632440000000001</v>
      </c>
      <c r="I81" s="219">
        <v>10.11393</v>
      </c>
      <c r="J81" s="219">
        <v>10.12979</v>
      </c>
      <c r="K81" s="219">
        <v>10.16404</v>
      </c>
      <c r="L81" s="242">
        <v>10.1839</v>
      </c>
      <c r="M81" s="242">
        <v>10.88842</v>
      </c>
      <c r="N81" s="243">
        <v>15.933949999999999</v>
      </c>
      <c r="O81" s="243">
        <v>15.712260000000001</v>
      </c>
      <c r="P81" s="202"/>
      <c r="Q81" s="203"/>
      <c r="R81" s="203"/>
      <c r="S81" s="203"/>
      <c r="T81" s="203"/>
      <c r="U81" s="203"/>
      <c r="V81" s="203"/>
      <c r="W81" s="203"/>
      <c r="X81" s="203"/>
      <c r="Y81" s="203"/>
      <c r="Z81" s="203"/>
      <c r="AA81" s="203"/>
      <c r="AB81" s="203"/>
      <c r="AC81" s="203"/>
      <c r="AD81" s="203"/>
      <c r="AE81" s="203"/>
    </row>
    <row r="82" spans="1:40" ht="26.25" x14ac:dyDescent="0.25">
      <c r="A82" s="343"/>
      <c r="B82" s="345"/>
      <c r="C82" s="211" t="s">
        <v>2</v>
      </c>
      <c r="D82" s="222">
        <v>4.0162259999999996</v>
      </c>
      <c r="E82" s="222">
        <v>3.884649</v>
      </c>
      <c r="F82" s="222">
        <v>4.1323699999999999</v>
      </c>
      <c r="G82" s="222">
        <v>4.0085519999999999</v>
      </c>
      <c r="H82" s="219">
        <v>3.4664999999999999</v>
      </c>
      <c r="I82" s="219">
        <v>3.7563589999999998</v>
      </c>
      <c r="J82" s="219">
        <v>2.6070509999999998</v>
      </c>
      <c r="K82" s="219">
        <v>4.1733729999999998</v>
      </c>
      <c r="L82" s="242">
        <v>3.2922169999999999</v>
      </c>
      <c r="M82" s="242">
        <v>3.88245</v>
      </c>
      <c r="N82" s="243">
        <v>5.213578</v>
      </c>
      <c r="O82" s="243">
        <v>8.3000410000000002</v>
      </c>
      <c r="P82" s="202"/>
      <c r="Q82" s="203"/>
      <c r="R82" s="203"/>
      <c r="S82" s="203"/>
      <c r="T82" s="203"/>
      <c r="U82" s="203"/>
      <c r="V82" s="203"/>
      <c r="W82" s="203"/>
      <c r="X82" s="203"/>
      <c r="Y82" s="203"/>
      <c r="Z82" s="203"/>
      <c r="AA82" s="203"/>
      <c r="AB82" s="203"/>
      <c r="AC82" s="203"/>
      <c r="AD82" s="203"/>
      <c r="AE82" s="203"/>
    </row>
    <row r="83" spans="1:40" x14ac:dyDescent="0.25">
      <c r="A83" s="343"/>
      <c r="B83" s="345"/>
      <c r="C83" s="211" t="s">
        <v>3</v>
      </c>
      <c r="D83" s="222">
        <v>0.8260381</v>
      </c>
      <c r="E83" s="222">
        <v>0.80328860000000002</v>
      </c>
      <c r="F83" s="222">
        <v>0.87603719999999996</v>
      </c>
      <c r="G83" s="222">
        <v>0.86879189999999995</v>
      </c>
      <c r="H83" s="219">
        <v>0.83281340000000004</v>
      </c>
      <c r="I83" s="219">
        <v>0.8259282</v>
      </c>
      <c r="J83" s="219">
        <v>0.8356517</v>
      </c>
      <c r="K83" s="219">
        <v>0.80798689999999995</v>
      </c>
      <c r="L83" s="219">
        <v>0.82383430000000002</v>
      </c>
      <c r="M83" s="219">
        <v>0.79496800000000001</v>
      </c>
      <c r="N83" s="222">
        <v>1.4563999999999999</v>
      </c>
      <c r="O83" s="222">
        <v>1.664917</v>
      </c>
      <c r="P83" s="202"/>
      <c r="Q83" s="203"/>
      <c r="R83" s="203"/>
      <c r="S83" s="203"/>
      <c r="T83" s="203"/>
      <c r="U83" s="203"/>
      <c r="V83" s="203"/>
      <c r="W83" s="203"/>
      <c r="X83" s="203"/>
      <c r="Y83" s="203"/>
      <c r="Z83" s="203"/>
      <c r="AA83" s="203"/>
      <c r="AB83" s="203"/>
      <c r="AC83" s="203"/>
      <c r="AD83" s="203"/>
      <c r="AE83" s="203"/>
    </row>
    <row r="84" spans="1:40" x14ac:dyDescent="0.25">
      <c r="A84" s="343"/>
      <c r="B84" s="345"/>
      <c r="C84" s="211" t="s">
        <v>4</v>
      </c>
      <c r="D84" s="222">
        <v>2.5568219999999999</v>
      </c>
      <c r="E84" s="222">
        <v>2.5636450000000002</v>
      </c>
      <c r="F84" s="222">
        <v>2.7331089999999998</v>
      </c>
      <c r="G84" s="222">
        <v>2.885418</v>
      </c>
      <c r="H84" s="219">
        <v>2.914507</v>
      </c>
      <c r="I84" s="219">
        <v>2.7755510000000001</v>
      </c>
      <c r="J84" s="219">
        <v>3.0116719999999999</v>
      </c>
      <c r="K84" s="219">
        <v>2.6978140000000002</v>
      </c>
      <c r="L84" s="219">
        <v>3.0073509999999999</v>
      </c>
      <c r="M84" s="219">
        <v>2.838514</v>
      </c>
      <c r="N84" s="222">
        <v>4.9822179999999996</v>
      </c>
      <c r="O84" s="222">
        <v>4.8308929999999997</v>
      </c>
      <c r="P84" s="202"/>
      <c r="Q84" s="203"/>
      <c r="R84" s="203"/>
      <c r="S84" s="203"/>
      <c r="T84" s="203"/>
      <c r="U84" s="203"/>
      <c r="V84" s="203"/>
      <c r="W84" s="203"/>
      <c r="X84" s="203"/>
      <c r="Y84" s="203"/>
      <c r="Z84" s="203"/>
      <c r="AA84" s="203"/>
      <c r="AB84" s="203"/>
      <c r="AC84" s="203"/>
      <c r="AD84" s="203"/>
      <c r="AE84" s="203"/>
    </row>
    <row r="85" spans="1:40" ht="26.25" x14ac:dyDescent="0.25">
      <c r="A85" s="343"/>
      <c r="B85" s="345"/>
      <c r="C85" s="211" t="s">
        <v>5</v>
      </c>
      <c r="D85" s="222">
        <v>1.5502199999999999</v>
      </c>
      <c r="E85" s="222">
        <v>1.564937</v>
      </c>
      <c r="F85" s="222">
        <v>1.6022069999999999</v>
      </c>
      <c r="G85" s="222">
        <v>1.737652</v>
      </c>
      <c r="H85" s="219">
        <v>1.4327829999999999</v>
      </c>
      <c r="I85" s="219">
        <v>2.0992160000000002</v>
      </c>
      <c r="J85" s="219">
        <v>2.189657</v>
      </c>
      <c r="K85" s="219">
        <v>1.951778</v>
      </c>
      <c r="L85" s="219">
        <v>1.305687</v>
      </c>
      <c r="M85" s="219">
        <v>1.871896</v>
      </c>
      <c r="N85" s="222">
        <v>3.7326519999999999</v>
      </c>
      <c r="O85" s="222">
        <v>3.807858</v>
      </c>
      <c r="P85" s="202"/>
      <c r="Q85" s="203"/>
      <c r="R85" s="203"/>
      <c r="S85" s="203"/>
      <c r="T85" s="203"/>
      <c r="U85" s="203"/>
      <c r="V85" s="203"/>
      <c r="W85" s="203"/>
      <c r="X85" s="203"/>
      <c r="Y85" s="203"/>
      <c r="Z85" s="203"/>
      <c r="AA85" s="203"/>
      <c r="AB85" s="203"/>
      <c r="AC85" s="203"/>
      <c r="AD85" s="203"/>
      <c r="AE85" s="203"/>
    </row>
    <row r="86" spans="1:40" x14ac:dyDescent="0.25">
      <c r="A86" s="343"/>
      <c r="B86" s="345"/>
      <c r="C86" s="211" t="s">
        <v>6</v>
      </c>
      <c r="D86" s="222">
        <v>2.0203169999999999</v>
      </c>
      <c r="E86" s="222">
        <v>2.0157150000000001</v>
      </c>
      <c r="F86" s="222">
        <v>2.0264039999999999</v>
      </c>
      <c r="G86" s="222">
        <v>2.037128</v>
      </c>
      <c r="H86" s="219">
        <v>2.0036619999999998</v>
      </c>
      <c r="I86" s="219">
        <v>1.977932</v>
      </c>
      <c r="J86" s="219">
        <v>1.8949579999999999</v>
      </c>
      <c r="K86" s="219">
        <v>1.9644269999999999</v>
      </c>
      <c r="L86" s="219">
        <v>1.993376</v>
      </c>
      <c r="M86" s="219">
        <v>2.0733600000000001</v>
      </c>
      <c r="N86" s="222">
        <v>4.3451240000000002</v>
      </c>
      <c r="O86" s="222">
        <v>4.3089820000000003</v>
      </c>
      <c r="P86" s="202"/>
      <c r="Q86" s="203"/>
      <c r="R86" s="203"/>
      <c r="S86" s="203"/>
      <c r="T86" s="203"/>
      <c r="U86" s="203"/>
      <c r="V86" s="203"/>
      <c r="W86" s="203"/>
      <c r="X86" s="203"/>
      <c r="Y86" s="203"/>
      <c r="Z86" s="203"/>
      <c r="AA86" s="203"/>
      <c r="AB86" s="203"/>
      <c r="AC86" s="203"/>
      <c r="AD86" s="203"/>
      <c r="AE86" s="203"/>
    </row>
    <row r="87" spans="1:40" x14ac:dyDescent="0.25">
      <c r="A87" s="343"/>
      <c r="B87" s="345"/>
      <c r="C87" s="211" t="s">
        <v>7</v>
      </c>
      <c r="D87" s="222">
        <v>1.222472</v>
      </c>
      <c r="E87" s="222">
        <v>0.74593810000000005</v>
      </c>
      <c r="F87" s="222">
        <v>0.90080389999999999</v>
      </c>
      <c r="G87" s="222">
        <v>0</v>
      </c>
      <c r="H87" s="219">
        <v>0.87025240000000004</v>
      </c>
      <c r="I87" s="219">
        <v>0.88198909999999997</v>
      </c>
      <c r="J87" s="219">
        <v>1.2259580000000001</v>
      </c>
      <c r="K87" s="219">
        <v>0.93983819999999996</v>
      </c>
      <c r="L87" s="219">
        <v>1.0705519999999999</v>
      </c>
      <c r="M87" s="219">
        <v>0.77626499999999998</v>
      </c>
      <c r="N87" s="222">
        <v>2.6823760000000001</v>
      </c>
      <c r="O87" s="222">
        <v>2.7818770000000002</v>
      </c>
      <c r="P87" s="202"/>
      <c r="Q87" s="203"/>
      <c r="R87" s="203"/>
      <c r="S87" s="203"/>
      <c r="T87" s="203"/>
      <c r="U87" s="203"/>
      <c r="V87" s="203"/>
      <c r="W87" s="203"/>
      <c r="X87" s="203"/>
      <c r="Y87" s="203"/>
      <c r="Z87" s="203"/>
      <c r="AA87" s="203"/>
      <c r="AB87" s="203"/>
      <c r="AC87" s="203"/>
      <c r="AD87" s="203"/>
      <c r="AE87" s="203"/>
    </row>
    <row r="88" spans="1:40" x14ac:dyDescent="0.25">
      <c r="A88" s="343"/>
      <c r="B88" s="345"/>
      <c r="C88" s="212" t="s">
        <v>34</v>
      </c>
      <c r="D88" s="222">
        <v>6.7514909999999997</v>
      </c>
      <c r="E88" s="222">
        <v>6.8823299999999996</v>
      </c>
      <c r="F88" s="222">
        <v>7.3338789999999996</v>
      </c>
      <c r="G88" s="222">
        <v>6.7972929999999998</v>
      </c>
      <c r="H88" s="222">
        <v>7.3527490000000002</v>
      </c>
      <c r="I88" s="222">
        <v>7.3029109999999999</v>
      </c>
      <c r="J88" s="222">
        <v>7.7309080000000003</v>
      </c>
      <c r="K88" s="222">
        <v>7.130655</v>
      </c>
      <c r="L88" s="222">
        <v>7.0797860000000004</v>
      </c>
      <c r="M88" s="222">
        <v>6.8726690000000001</v>
      </c>
      <c r="N88" s="222">
        <v>11.45044</v>
      </c>
      <c r="O88" s="222">
        <v>11.88843</v>
      </c>
      <c r="P88" s="202"/>
      <c r="Q88" s="203"/>
      <c r="R88" s="203"/>
      <c r="S88" s="203"/>
      <c r="T88" s="203"/>
      <c r="U88" s="203"/>
      <c r="V88" s="203"/>
      <c r="W88" s="203"/>
      <c r="X88" s="203"/>
      <c r="Y88" s="203"/>
      <c r="Z88" s="203"/>
      <c r="AA88" s="203"/>
      <c r="AB88" s="203"/>
      <c r="AC88" s="203"/>
      <c r="AD88" s="203"/>
      <c r="AE88" s="203"/>
    </row>
    <row r="89" spans="1:40" ht="27" thickBot="1" x14ac:dyDescent="0.3">
      <c r="A89" s="344"/>
      <c r="B89" s="346"/>
      <c r="C89" s="211" t="s">
        <v>35</v>
      </c>
      <c r="D89" s="222">
        <f>SUM(D81:D88)</f>
        <v>31.843776099999999</v>
      </c>
      <c r="E89" s="222">
        <f t="shared" ref="E89:O89" si="8">SUM(E81:E88)</f>
        <v>30.548342699999999</v>
      </c>
      <c r="F89" s="222">
        <f t="shared" si="8"/>
        <v>30.596630099999999</v>
      </c>
      <c r="G89" s="222">
        <f t="shared" si="8"/>
        <v>30.049504900000002</v>
      </c>
      <c r="H89" s="222">
        <f t="shared" si="8"/>
        <v>30.505706800000002</v>
      </c>
      <c r="I89" s="222">
        <f t="shared" si="8"/>
        <v>29.733816299999994</v>
      </c>
      <c r="J89" s="222">
        <f t="shared" si="8"/>
        <v>29.625645699999996</v>
      </c>
      <c r="K89" s="222">
        <f t="shared" si="8"/>
        <v>29.829912100000001</v>
      </c>
      <c r="L89" s="222">
        <f t="shared" si="8"/>
        <v>28.756703299999998</v>
      </c>
      <c r="M89" s="222">
        <f t="shared" si="8"/>
        <v>29.998542</v>
      </c>
      <c r="N89" s="222">
        <f t="shared" si="8"/>
        <v>49.796737999999998</v>
      </c>
      <c r="O89" s="222">
        <f t="shared" si="8"/>
        <v>53.295258000000004</v>
      </c>
      <c r="P89" s="202"/>
      <c r="Q89" s="203"/>
      <c r="R89" s="203"/>
      <c r="S89" s="203"/>
      <c r="T89" s="203"/>
      <c r="U89" s="203"/>
      <c r="V89" s="203"/>
      <c r="W89" s="203"/>
      <c r="X89" s="203"/>
      <c r="Y89" s="203"/>
      <c r="Z89" s="203"/>
      <c r="AA89" s="203"/>
      <c r="AB89" s="203"/>
      <c r="AC89" s="203"/>
      <c r="AD89" s="203"/>
      <c r="AE89" s="203"/>
    </row>
    <row r="90" spans="1:40" ht="27" thickTop="1" x14ac:dyDescent="0.25">
      <c r="A90" s="347" t="s">
        <v>67</v>
      </c>
      <c r="B90" s="347" t="s">
        <v>58</v>
      </c>
      <c r="C90" s="237" t="s">
        <v>1</v>
      </c>
      <c r="D90" s="239">
        <v>0</v>
      </c>
      <c r="E90" s="239">
        <v>0</v>
      </c>
      <c r="F90" s="239">
        <v>0</v>
      </c>
      <c r="G90" s="239">
        <v>0</v>
      </c>
      <c r="H90" s="239">
        <v>1.077583</v>
      </c>
      <c r="I90" s="239">
        <v>5.7344660000000003</v>
      </c>
      <c r="J90" s="239">
        <v>7.0715430000000001</v>
      </c>
      <c r="K90" s="239">
        <v>5.5899749999999999</v>
      </c>
      <c r="L90" s="239">
        <v>4.6009260000000003</v>
      </c>
      <c r="M90" s="239">
        <v>4.1930449999999997</v>
      </c>
      <c r="N90" s="239">
        <v>0</v>
      </c>
      <c r="O90" s="239">
        <v>0</v>
      </c>
      <c r="P90" s="202"/>
      <c r="Q90" s="185"/>
      <c r="R90" s="185"/>
      <c r="S90" s="185"/>
      <c r="T90" s="185"/>
      <c r="U90" s="185"/>
      <c r="V90" s="185"/>
      <c r="W90" s="185"/>
      <c r="X90" s="185"/>
      <c r="Y90" s="185"/>
      <c r="Z90" s="185"/>
      <c r="AA90" s="185"/>
      <c r="AB90" s="203"/>
      <c r="AC90" s="204"/>
      <c r="AD90" s="204"/>
      <c r="AE90" s="204"/>
      <c r="AF90" s="205">
        <v>65.965149822854656</v>
      </c>
      <c r="AG90" s="205">
        <v>28.122425142406055</v>
      </c>
      <c r="AH90" s="205">
        <v>31.0799257723416</v>
      </c>
      <c r="AI90" s="205">
        <v>31.900166925888556</v>
      </c>
      <c r="AJ90" s="205">
        <v>31.915233884227998</v>
      </c>
      <c r="AK90" s="205">
        <v>31.745849361670398</v>
      </c>
      <c r="AL90" s="205">
        <v>31.716525337215</v>
      </c>
      <c r="AM90" s="205">
        <v>96.838297139728596</v>
      </c>
      <c r="AN90" s="205">
        <v>97.390953649379995</v>
      </c>
    </row>
    <row r="91" spans="1:40" ht="26.25" x14ac:dyDescent="0.25">
      <c r="A91" s="348"/>
      <c r="B91" s="350"/>
      <c r="C91" s="237" t="s">
        <v>2</v>
      </c>
      <c r="D91" s="239">
        <v>0</v>
      </c>
      <c r="E91" s="239">
        <v>0</v>
      </c>
      <c r="F91" s="239">
        <v>0</v>
      </c>
      <c r="G91" s="239">
        <v>0</v>
      </c>
      <c r="H91" s="239">
        <v>1.0735870000000001</v>
      </c>
      <c r="I91" s="239">
        <v>1.021604</v>
      </c>
      <c r="J91" s="239">
        <v>1.164458</v>
      </c>
      <c r="K91" s="239">
        <v>1.062055</v>
      </c>
      <c r="L91" s="239">
        <v>1.0842499999999999</v>
      </c>
      <c r="M91" s="239">
        <v>0.92951799999999996</v>
      </c>
      <c r="N91" s="239">
        <v>0</v>
      </c>
      <c r="O91" s="239">
        <v>0</v>
      </c>
      <c r="P91" s="202"/>
      <c r="Q91" s="185"/>
      <c r="R91" s="185"/>
      <c r="S91" s="185"/>
      <c r="T91" s="185"/>
      <c r="U91" s="185"/>
      <c r="V91" s="185"/>
      <c r="W91" s="185"/>
      <c r="X91" s="185"/>
      <c r="Y91" s="185"/>
      <c r="Z91" s="185"/>
      <c r="AA91" s="185"/>
      <c r="AB91" s="203"/>
      <c r="AC91" s="206"/>
      <c r="AD91" s="206"/>
      <c r="AE91" s="206"/>
      <c r="AF91" s="207"/>
      <c r="AG91" s="207"/>
      <c r="AH91" s="207"/>
      <c r="AI91" s="207"/>
      <c r="AJ91" s="207"/>
      <c r="AK91" s="207"/>
      <c r="AL91" s="207"/>
      <c r="AM91" s="207"/>
      <c r="AN91" s="207"/>
    </row>
    <row r="92" spans="1:40" x14ac:dyDescent="0.25">
      <c r="A92" s="348"/>
      <c r="B92" s="350"/>
      <c r="C92" s="237" t="s">
        <v>3</v>
      </c>
      <c r="D92" s="239">
        <v>0</v>
      </c>
      <c r="E92" s="239">
        <v>0</v>
      </c>
      <c r="F92" s="239">
        <v>0</v>
      </c>
      <c r="G92" s="239">
        <v>0</v>
      </c>
      <c r="H92" s="239">
        <v>0</v>
      </c>
      <c r="I92" s="239">
        <v>0</v>
      </c>
      <c r="J92" s="239">
        <v>0</v>
      </c>
      <c r="K92" s="239">
        <v>0</v>
      </c>
      <c r="L92" s="239">
        <v>0</v>
      </c>
      <c r="M92" s="239">
        <v>0</v>
      </c>
      <c r="N92" s="239">
        <v>0</v>
      </c>
      <c r="O92" s="239">
        <v>0</v>
      </c>
      <c r="P92" s="202"/>
      <c r="Q92" s="185"/>
      <c r="R92" s="185"/>
      <c r="S92" s="185"/>
      <c r="T92" s="185"/>
      <c r="U92" s="185"/>
      <c r="V92" s="185"/>
      <c r="W92" s="185"/>
      <c r="X92" s="185"/>
      <c r="Y92" s="185"/>
      <c r="Z92" s="185"/>
      <c r="AA92" s="185"/>
      <c r="AB92" s="203"/>
      <c r="AC92" s="203"/>
      <c r="AD92" s="203"/>
      <c r="AE92" s="203"/>
      <c r="AF92" s="173"/>
      <c r="AG92" s="173"/>
      <c r="AH92" s="173"/>
      <c r="AI92" s="173"/>
      <c r="AJ92" s="173"/>
      <c r="AK92" s="173"/>
      <c r="AL92" s="173"/>
      <c r="AM92" s="173"/>
      <c r="AN92" s="173"/>
    </row>
    <row r="93" spans="1:40" x14ac:dyDescent="0.25">
      <c r="A93" s="348"/>
      <c r="B93" s="350"/>
      <c r="C93" s="237" t="s">
        <v>4</v>
      </c>
      <c r="D93" s="239">
        <v>0</v>
      </c>
      <c r="E93" s="239">
        <v>0</v>
      </c>
      <c r="F93" s="239">
        <v>0</v>
      </c>
      <c r="G93" s="239">
        <v>0</v>
      </c>
      <c r="H93" s="239">
        <v>2.4060459999999999</v>
      </c>
      <c r="I93" s="239">
        <v>2.1162930000000002</v>
      </c>
      <c r="J93" s="239">
        <v>3.5322680000000002</v>
      </c>
      <c r="K93" s="239">
        <v>3.0403150000000001</v>
      </c>
      <c r="L93" s="239">
        <v>2.5970439999999999</v>
      </c>
      <c r="M93" s="239">
        <v>0.48492639999999998</v>
      </c>
      <c r="N93" s="239">
        <v>0</v>
      </c>
      <c r="O93" s="239">
        <v>0</v>
      </c>
      <c r="P93" s="202"/>
      <c r="Q93" s="185"/>
      <c r="R93" s="185"/>
      <c r="S93" s="185"/>
      <c r="T93" s="185"/>
      <c r="U93" s="185"/>
      <c r="V93" s="185"/>
      <c r="W93" s="185"/>
      <c r="X93" s="185"/>
      <c r="Y93" s="185"/>
      <c r="Z93" s="185"/>
      <c r="AA93" s="185"/>
      <c r="AB93" s="203"/>
      <c r="AC93" s="203"/>
      <c r="AD93" s="203"/>
      <c r="AE93" s="203"/>
      <c r="AF93" s="173"/>
      <c r="AG93" s="173"/>
      <c r="AH93" s="173"/>
      <c r="AI93" s="173"/>
      <c r="AJ93" s="173"/>
      <c r="AK93" s="173"/>
      <c r="AL93" s="173"/>
      <c r="AM93" s="173"/>
      <c r="AN93" s="173"/>
    </row>
    <row r="94" spans="1:40" ht="26.25" x14ac:dyDescent="0.25">
      <c r="A94" s="348"/>
      <c r="B94" s="350"/>
      <c r="C94" s="237" t="s">
        <v>5</v>
      </c>
      <c r="D94" s="239">
        <v>0</v>
      </c>
      <c r="E94" s="239">
        <v>0</v>
      </c>
      <c r="F94" s="239">
        <v>0</v>
      </c>
      <c r="G94" s="239">
        <v>0</v>
      </c>
      <c r="H94" s="239">
        <v>0.61599000000000004</v>
      </c>
      <c r="I94" s="239">
        <v>1.2581359999999999</v>
      </c>
      <c r="J94" s="239">
        <v>1.598754</v>
      </c>
      <c r="K94" s="239">
        <v>1.229452</v>
      </c>
      <c r="L94" s="239">
        <v>1.0042340000000001</v>
      </c>
      <c r="M94" s="239">
        <v>0.85439779999999999</v>
      </c>
      <c r="N94" s="239">
        <v>0</v>
      </c>
      <c r="O94" s="239">
        <v>0</v>
      </c>
      <c r="P94" s="202"/>
      <c r="Q94" s="185"/>
      <c r="R94" s="185"/>
      <c r="S94" s="185"/>
      <c r="T94" s="185"/>
      <c r="U94" s="185"/>
      <c r="V94" s="185"/>
      <c r="W94" s="185"/>
      <c r="X94" s="185"/>
      <c r="Y94" s="185"/>
      <c r="Z94" s="185"/>
      <c r="AA94" s="185"/>
      <c r="AB94" s="203"/>
      <c r="AC94" s="203"/>
      <c r="AD94" s="203"/>
      <c r="AE94" s="203"/>
      <c r="AF94" s="173"/>
      <c r="AG94" s="173"/>
      <c r="AH94" s="173"/>
      <c r="AI94" s="173"/>
      <c r="AJ94" s="173"/>
      <c r="AK94" s="173"/>
      <c r="AL94" s="173"/>
      <c r="AM94" s="173"/>
      <c r="AN94" s="173"/>
    </row>
    <row r="95" spans="1:40" x14ac:dyDescent="0.25">
      <c r="A95" s="348"/>
      <c r="B95" s="350"/>
      <c r="C95" s="237" t="s">
        <v>6</v>
      </c>
      <c r="D95" s="239">
        <v>0</v>
      </c>
      <c r="E95" s="239">
        <v>0</v>
      </c>
      <c r="F95" s="239">
        <v>0</v>
      </c>
      <c r="G95" s="239">
        <v>0</v>
      </c>
      <c r="H95" s="239">
        <v>0.73567930000000004</v>
      </c>
      <c r="I95" s="239">
        <v>0.75315279999999996</v>
      </c>
      <c r="J95" s="239">
        <v>0.93701959999999995</v>
      </c>
      <c r="K95" s="239">
        <v>0.65401169999999997</v>
      </c>
      <c r="L95" s="239">
        <v>0.8727741</v>
      </c>
      <c r="M95" s="239">
        <v>0.93754649999999995</v>
      </c>
      <c r="N95" s="239">
        <v>0</v>
      </c>
      <c r="O95" s="239">
        <v>0</v>
      </c>
      <c r="P95" s="202"/>
      <c r="Q95" s="185"/>
      <c r="R95" s="185"/>
      <c r="S95" s="185"/>
      <c r="T95" s="185"/>
      <c r="U95" s="185"/>
      <c r="V95" s="185"/>
      <c r="W95" s="185"/>
      <c r="X95" s="185"/>
      <c r="Y95" s="185"/>
      <c r="Z95" s="185"/>
      <c r="AA95" s="185"/>
      <c r="AB95" s="203"/>
      <c r="AC95" s="203"/>
      <c r="AD95" s="203"/>
      <c r="AE95" s="203"/>
      <c r="AF95" s="173"/>
      <c r="AG95" s="173"/>
      <c r="AH95" s="173"/>
      <c r="AI95" s="173"/>
      <c r="AJ95" s="173"/>
      <c r="AK95" s="173"/>
      <c r="AL95" s="173"/>
      <c r="AM95" s="173"/>
      <c r="AN95" s="173"/>
    </row>
    <row r="96" spans="1:40" x14ac:dyDescent="0.25">
      <c r="A96" s="348"/>
      <c r="B96" s="350"/>
      <c r="C96" s="237" t="s">
        <v>7</v>
      </c>
      <c r="D96" s="239">
        <v>0</v>
      </c>
      <c r="E96" s="239">
        <v>0</v>
      </c>
      <c r="F96" s="239">
        <v>0</v>
      </c>
      <c r="G96" s="239">
        <v>0</v>
      </c>
      <c r="H96" s="239">
        <v>2.6674190000000002</v>
      </c>
      <c r="I96" s="239">
        <v>2.7502580000000001</v>
      </c>
      <c r="J96" s="239">
        <v>4.281282</v>
      </c>
      <c r="K96" s="239">
        <v>3.3856039999999998</v>
      </c>
      <c r="L96" s="239">
        <v>3.417913</v>
      </c>
      <c r="M96" s="239">
        <v>1.440812</v>
      </c>
      <c r="N96" s="239">
        <v>0</v>
      </c>
      <c r="O96" s="239">
        <v>0</v>
      </c>
      <c r="P96" s="202"/>
      <c r="Q96" s="185"/>
      <c r="R96" s="185"/>
      <c r="S96" s="185"/>
      <c r="T96" s="185"/>
      <c r="U96" s="185"/>
      <c r="V96" s="185"/>
      <c r="W96" s="185"/>
      <c r="X96" s="185"/>
      <c r="Y96" s="185"/>
      <c r="Z96" s="185"/>
      <c r="AA96" s="185"/>
      <c r="AB96" s="203"/>
      <c r="AC96" s="203"/>
      <c r="AD96" s="203"/>
      <c r="AE96" s="203"/>
      <c r="AF96" s="173"/>
      <c r="AG96" s="173"/>
      <c r="AH96" s="173"/>
      <c r="AI96" s="173"/>
      <c r="AJ96" s="173"/>
      <c r="AK96" s="173"/>
      <c r="AL96" s="173"/>
      <c r="AM96" s="173"/>
      <c r="AN96" s="173"/>
    </row>
    <row r="97" spans="1:40" x14ac:dyDescent="0.25">
      <c r="A97" s="348"/>
      <c r="B97" s="350"/>
      <c r="C97" s="240" t="s">
        <v>34</v>
      </c>
      <c r="D97" s="238">
        <v>0</v>
      </c>
      <c r="E97" s="238">
        <v>0</v>
      </c>
      <c r="F97" s="238">
        <v>0</v>
      </c>
      <c r="G97" s="238">
        <v>0</v>
      </c>
      <c r="H97" s="238">
        <v>0.92322439999999995</v>
      </c>
      <c r="I97" s="238">
        <v>1.137983</v>
      </c>
      <c r="J97" s="238">
        <v>2.0179309999999999</v>
      </c>
      <c r="K97" s="238">
        <v>1.4817149999999999</v>
      </c>
      <c r="L97" s="238">
        <v>1.461511</v>
      </c>
      <c r="M97" s="238">
        <v>0.34142499999999998</v>
      </c>
      <c r="N97" s="238">
        <v>0</v>
      </c>
      <c r="O97" s="238">
        <v>0</v>
      </c>
      <c r="P97" s="202"/>
      <c r="Q97" s="185"/>
      <c r="R97" s="185"/>
      <c r="S97" s="185"/>
      <c r="T97" s="185"/>
      <c r="U97" s="185"/>
      <c r="V97" s="185"/>
      <c r="W97" s="185"/>
      <c r="X97" s="185"/>
      <c r="Y97" s="185"/>
      <c r="Z97" s="185"/>
      <c r="AA97" s="185"/>
      <c r="AB97" s="203"/>
      <c r="AC97" s="203"/>
      <c r="AD97" s="203"/>
      <c r="AE97" s="203"/>
      <c r="AF97" s="173"/>
      <c r="AG97" s="173"/>
      <c r="AH97" s="173"/>
      <c r="AI97" s="173"/>
      <c r="AJ97" s="173"/>
      <c r="AK97" s="173"/>
      <c r="AL97" s="173"/>
      <c r="AM97" s="173"/>
      <c r="AN97" s="173"/>
    </row>
    <row r="98" spans="1:40" ht="27" thickBot="1" x14ac:dyDescent="0.3">
      <c r="A98" s="349"/>
      <c r="B98" s="351"/>
      <c r="C98" s="241" t="s">
        <v>35</v>
      </c>
      <c r="D98" s="238">
        <f>SUM(D90:D97)</f>
        <v>0</v>
      </c>
      <c r="E98" s="238">
        <f t="shared" ref="E98:O98" si="9">SUM(E90:E97)</f>
        <v>0</v>
      </c>
      <c r="F98" s="238">
        <f t="shared" si="9"/>
        <v>0</v>
      </c>
      <c r="G98" s="238">
        <f t="shared" si="9"/>
        <v>0</v>
      </c>
      <c r="H98" s="238">
        <f t="shared" si="9"/>
        <v>9.4995287000000008</v>
      </c>
      <c r="I98" s="238">
        <f t="shared" si="9"/>
        <v>14.771892800000002</v>
      </c>
      <c r="J98" s="238">
        <f t="shared" si="9"/>
        <v>20.603255600000001</v>
      </c>
      <c r="K98" s="238">
        <f t="shared" si="9"/>
        <v>16.443127700000002</v>
      </c>
      <c r="L98" s="238">
        <f t="shared" si="9"/>
        <v>15.0386521</v>
      </c>
      <c r="M98" s="238">
        <f t="shared" si="9"/>
        <v>9.181670699999998</v>
      </c>
      <c r="N98" s="238">
        <f t="shared" si="9"/>
        <v>0</v>
      </c>
      <c r="O98" s="238">
        <f t="shared" si="9"/>
        <v>0</v>
      </c>
      <c r="P98" s="202"/>
      <c r="Q98" s="203"/>
      <c r="R98" s="203"/>
      <c r="S98" s="203"/>
      <c r="T98" s="203"/>
      <c r="U98" s="203"/>
      <c r="V98" s="203"/>
      <c r="W98" s="203"/>
      <c r="X98" s="203"/>
      <c r="Y98" s="203"/>
      <c r="Z98" s="203"/>
      <c r="AA98" s="203"/>
      <c r="AB98" s="203"/>
      <c r="AC98" s="203"/>
      <c r="AD98" s="203"/>
      <c r="AE98" s="203"/>
      <c r="AF98" s="188"/>
      <c r="AG98" s="188"/>
      <c r="AH98" s="188"/>
      <c r="AI98" s="188"/>
      <c r="AJ98" s="173"/>
      <c r="AK98" s="173"/>
      <c r="AL98" s="173"/>
      <c r="AM98" s="173"/>
      <c r="AN98" s="173"/>
    </row>
    <row r="99" spans="1:40" ht="15.75" thickBot="1" x14ac:dyDescent="0.3">
      <c r="A99" s="176"/>
      <c r="B99" s="176"/>
      <c r="C99" s="210"/>
      <c r="D99" s="224"/>
      <c r="E99" s="224"/>
      <c r="F99" s="224"/>
      <c r="G99" s="224"/>
      <c r="H99" s="224"/>
      <c r="I99" s="224"/>
      <c r="J99" s="224"/>
      <c r="K99" s="224"/>
      <c r="L99" s="224"/>
      <c r="M99" s="224"/>
      <c r="N99" s="224"/>
      <c r="O99" s="224"/>
      <c r="P99" s="202"/>
      <c r="Q99" s="203"/>
      <c r="R99" s="203"/>
      <c r="S99" s="203"/>
      <c r="T99" s="203"/>
      <c r="U99" s="203"/>
      <c r="V99" s="203"/>
      <c r="W99" s="203"/>
      <c r="X99" s="203"/>
      <c r="Y99" s="203"/>
      <c r="Z99" s="203"/>
      <c r="AA99" s="203"/>
      <c r="AB99" s="203"/>
      <c r="AC99" s="203"/>
      <c r="AD99" s="203"/>
      <c r="AE99" s="203"/>
    </row>
    <row r="100" spans="1:40" ht="27" thickBot="1" x14ac:dyDescent="0.3">
      <c r="A100" s="176"/>
      <c r="B100" s="333" t="s">
        <v>9</v>
      </c>
      <c r="C100" s="214" t="s">
        <v>1</v>
      </c>
      <c r="D100" s="226">
        <f t="shared" ref="D100:O108" ca="1" si="10">SUMIF($C$9:$O$98,$C100,D$9:D$98)</f>
        <v>30.815801</v>
      </c>
      <c r="E100" s="226">
        <f t="shared" ca="1" si="10"/>
        <v>30.185008</v>
      </c>
      <c r="F100" s="226">
        <f t="shared" ca="1" si="10"/>
        <v>28.954040000000003</v>
      </c>
      <c r="G100" s="226">
        <f t="shared" ca="1" si="10"/>
        <v>34.245553999999998</v>
      </c>
      <c r="H100" s="226">
        <f t="shared" ca="1" si="10"/>
        <v>113.63194568757997</v>
      </c>
      <c r="I100" s="226">
        <f t="shared" ca="1" si="10"/>
        <v>135.01301066333039</v>
      </c>
      <c r="J100" s="226">
        <f t="shared" ca="1" si="10"/>
        <v>143.73697058833875</v>
      </c>
      <c r="K100" s="226">
        <f t="shared" ca="1" si="10"/>
        <v>133.34191965301937</v>
      </c>
      <c r="L100" s="226">
        <f t="shared" ca="1" si="10"/>
        <v>127.94132192977459</v>
      </c>
      <c r="M100" s="226">
        <f t="shared" ca="1" si="10"/>
        <v>130.00271332700785</v>
      </c>
      <c r="N100" s="226">
        <f t="shared" ca="1" si="10"/>
        <v>38.049993999999998</v>
      </c>
      <c r="O100" s="226">
        <f t="shared" ca="1" si="10"/>
        <v>35.640681999999998</v>
      </c>
      <c r="P100" s="202"/>
      <c r="AB100" s="203"/>
      <c r="AC100" s="203"/>
      <c r="AD100" s="203"/>
      <c r="AE100" s="203"/>
    </row>
    <row r="101" spans="1:40" ht="27" thickBot="1" x14ac:dyDescent="0.3">
      <c r="A101" s="176"/>
      <c r="B101" s="334"/>
      <c r="C101" s="215" t="s">
        <v>2</v>
      </c>
      <c r="D101" s="226">
        <f t="shared" ca="1" si="10"/>
        <v>10.309721400000001</v>
      </c>
      <c r="E101" s="226">
        <f t="shared" ca="1" si="10"/>
        <v>9.7678598999999995</v>
      </c>
      <c r="F101" s="226">
        <f t="shared" ca="1" si="10"/>
        <v>10.2719653</v>
      </c>
      <c r="G101" s="226">
        <f t="shared" ca="1" si="10"/>
        <v>10.4635417</v>
      </c>
      <c r="H101" s="226">
        <f t="shared" ca="1" si="10"/>
        <v>117.7195135141814</v>
      </c>
      <c r="I101" s="226">
        <f t="shared" ca="1" si="10"/>
        <v>121.0859751832827</v>
      </c>
      <c r="J101" s="226">
        <f t="shared" ca="1" si="10"/>
        <v>131.03206673443847</v>
      </c>
      <c r="K101" s="226">
        <f t="shared" ca="1" si="10"/>
        <v>128.80495328889674</v>
      </c>
      <c r="L101" s="226">
        <f t="shared" ca="1" si="10"/>
        <v>126.16786280132813</v>
      </c>
      <c r="M101" s="226">
        <f t="shared" ca="1" si="10"/>
        <v>115.44503593492644</v>
      </c>
      <c r="N101" s="226">
        <f t="shared" ca="1" si="10"/>
        <v>11.5253955</v>
      </c>
      <c r="O101" s="226">
        <f t="shared" ca="1" si="10"/>
        <v>14.552826400000001</v>
      </c>
      <c r="P101" s="202"/>
      <c r="AB101" s="203"/>
      <c r="AC101" s="203"/>
      <c r="AD101" s="203"/>
      <c r="AE101" s="203"/>
    </row>
    <row r="102" spans="1:40" ht="15.75" thickBot="1" x14ac:dyDescent="0.3">
      <c r="A102" s="176"/>
      <c r="B102" s="334"/>
      <c r="C102" s="215" t="s">
        <v>3</v>
      </c>
      <c r="D102" s="226">
        <f t="shared" ca="1" si="10"/>
        <v>3.6482560999999998</v>
      </c>
      <c r="E102" s="226">
        <f t="shared" ca="1" si="10"/>
        <v>3.9704516000000001</v>
      </c>
      <c r="F102" s="226">
        <f t="shared" ca="1" si="10"/>
        <v>4.1823512000000003</v>
      </c>
      <c r="G102" s="226">
        <f t="shared" ca="1" si="10"/>
        <v>5.4700348999999999</v>
      </c>
      <c r="H102" s="226">
        <f t="shared" ca="1" si="10"/>
        <v>5.1896552194535541</v>
      </c>
      <c r="I102" s="226">
        <f t="shared" ca="1" si="10"/>
        <v>5.133392552692154</v>
      </c>
      <c r="J102" s="226">
        <f t="shared" ca="1" si="10"/>
        <v>5.348897120734466</v>
      </c>
      <c r="K102" s="226">
        <f t="shared" ca="1" si="10"/>
        <v>4.7676090672714748</v>
      </c>
      <c r="L102" s="226">
        <f t="shared" ca="1" si="10"/>
        <v>4.4107208371864512</v>
      </c>
      <c r="M102" s="226">
        <f t="shared" ca="1" si="10"/>
        <v>4.6897937842551238</v>
      </c>
      <c r="N102" s="226">
        <f t="shared" ca="1" si="10"/>
        <v>4.5817610000000002</v>
      </c>
      <c r="O102" s="226">
        <f t="shared" ca="1" si="10"/>
        <v>4.7442679999999999</v>
      </c>
      <c r="P102" s="202"/>
      <c r="AB102" s="203"/>
      <c r="AC102" s="203"/>
      <c r="AD102" s="203"/>
      <c r="AE102" s="203"/>
    </row>
    <row r="103" spans="1:40" ht="15.75" thickBot="1" x14ac:dyDescent="0.3">
      <c r="A103" s="176"/>
      <c r="B103" s="334"/>
      <c r="C103" s="215" t="s">
        <v>4</v>
      </c>
      <c r="D103" s="226">
        <f t="shared" ca="1" si="10"/>
        <v>19.205817700000001</v>
      </c>
      <c r="E103" s="226">
        <f t="shared" ca="1" si="10"/>
        <v>17.720473399999999</v>
      </c>
      <c r="F103" s="226">
        <f t="shared" ca="1" si="10"/>
        <v>19.575780299999998</v>
      </c>
      <c r="G103" s="226">
        <f t="shared" ca="1" si="10"/>
        <v>20.432837300000003</v>
      </c>
      <c r="H103" s="226">
        <f t="shared" ca="1" si="10"/>
        <v>90.880062444538893</v>
      </c>
      <c r="I103" s="226">
        <f t="shared" ca="1" si="10"/>
        <v>94.928401841380477</v>
      </c>
      <c r="J103" s="226">
        <f t="shared" ca="1" si="10"/>
        <v>99.187034008104902</v>
      </c>
      <c r="K103" s="226">
        <f t="shared" ca="1" si="10"/>
        <v>94.511960737317011</v>
      </c>
      <c r="L103" s="226">
        <f t="shared" ca="1" si="10"/>
        <v>93.836875155499399</v>
      </c>
      <c r="M103" s="226">
        <f t="shared" ca="1" si="10"/>
        <v>90.546550853813159</v>
      </c>
      <c r="N103" s="226">
        <f t="shared" ca="1" si="10"/>
        <v>22.218344699999999</v>
      </c>
      <c r="O103" s="226">
        <f t="shared" ca="1" si="10"/>
        <v>23.701953</v>
      </c>
      <c r="P103" s="202"/>
      <c r="AB103" s="203"/>
      <c r="AC103" s="203"/>
      <c r="AD103" s="203"/>
      <c r="AE103" s="203"/>
    </row>
    <row r="104" spans="1:40" ht="27" thickBot="1" x14ac:dyDescent="0.3">
      <c r="A104" s="176"/>
      <c r="B104" s="334"/>
      <c r="C104" s="215" t="s">
        <v>5</v>
      </c>
      <c r="D104" s="226">
        <f t="shared" ca="1" si="10"/>
        <v>8.5917162000000005</v>
      </c>
      <c r="E104" s="226">
        <f t="shared" ca="1" si="10"/>
        <v>9.2297688999999998</v>
      </c>
      <c r="F104" s="226">
        <f t="shared" ca="1" si="10"/>
        <v>10.671591600000001</v>
      </c>
      <c r="G104" s="226">
        <f t="shared" ca="1" si="10"/>
        <v>13.400662500000001</v>
      </c>
      <c r="H104" s="226">
        <f t="shared" ca="1" si="10"/>
        <v>22.827490270701031</v>
      </c>
      <c r="I104" s="226">
        <f t="shared" ca="1" si="10"/>
        <v>27.460073562879735</v>
      </c>
      <c r="J104" s="226">
        <f t="shared" ca="1" si="10"/>
        <v>28.020055328450702</v>
      </c>
      <c r="K104" s="226">
        <f t="shared" ca="1" si="10"/>
        <v>26.839774133923047</v>
      </c>
      <c r="L104" s="226">
        <f t="shared" ca="1" si="10"/>
        <v>24.857687416811149</v>
      </c>
      <c r="M104" s="226">
        <f t="shared" ca="1" si="10"/>
        <v>26.315534437593531</v>
      </c>
      <c r="N104" s="226">
        <f t="shared" ca="1" si="10"/>
        <v>12.412612900000001</v>
      </c>
      <c r="O104" s="226">
        <f t="shared" ca="1" si="10"/>
        <v>12.142126299999999</v>
      </c>
      <c r="P104" s="202"/>
      <c r="AB104" s="203"/>
      <c r="AC104" s="203"/>
      <c r="AD104" s="203"/>
      <c r="AE104" s="203"/>
    </row>
    <row r="105" spans="1:40" ht="15.75" thickBot="1" x14ac:dyDescent="0.3">
      <c r="A105" s="176"/>
      <c r="B105" s="334"/>
      <c r="C105" s="215" t="s">
        <v>6</v>
      </c>
      <c r="D105" s="226">
        <f t="shared" ca="1" si="10"/>
        <v>7.663494</v>
      </c>
      <c r="E105" s="226">
        <f t="shared" ca="1" si="10"/>
        <v>7.6590050000000005</v>
      </c>
      <c r="F105" s="226">
        <f t="shared" ca="1" si="10"/>
        <v>7.6475539999999995</v>
      </c>
      <c r="G105" s="226">
        <f t="shared" ca="1" si="10"/>
        <v>8.6757580000000001</v>
      </c>
      <c r="H105" s="226">
        <f t="shared" ca="1" si="10"/>
        <v>20.961857385914573</v>
      </c>
      <c r="I105" s="226">
        <f t="shared" ca="1" si="10"/>
        <v>20.540284727466414</v>
      </c>
      <c r="J105" s="226">
        <f t="shared" ca="1" si="10"/>
        <v>25.6457468339927</v>
      </c>
      <c r="K105" s="226">
        <f t="shared" ca="1" si="10"/>
        <v>22.286928604808605</v>
      </c>
      <c r="L105" s="226">
        <f t="shared" ca="1" si="10"/>
        <v>25.038150014963676</v>
      </c>
      <c r="M105" s="226">
        <f t="shared" ca="1" si="10"/>
        <v>17.752516649982752</v>
      </c>
      <c r="N105" s="226">
        <f t="shared" ca="1" si="10"/>
        <v>10.604413000000001</v>
      </c>
      <c r="O105" s="226">
        <f t="shared" ca="1" si="10"/>
        <v>10.569324999999999</v>
      </c>
      <c r="P105" s="202"/>
      <c r="AB105" s="203"/>
      <c r="AC105" s="203"/>
      <c r="AD105" s="203"/>
      <c r="AE105" s="203"/>
    </row>
    <row r="106" spans="1:40" ht="15.75" thickBot="1" x14ac:dyDescent="0.3">
      <c r="A106" s="176"/>
      <c r="B106" s="334"/>
      <c r="C106" s="215" t="s">
        <v>7</v>
      </c>
      <c r="D106" s="226">
        <f t="shared" ca="1" si="10"/>
        <v>3.6411660000000001</v>
      </c>
      <c r="E106" s="226">
        <f t="shared" ca="1" si="10"/>
        <v>2.8468391</v>
      </c>
      <c r="F106" s="226">
        <f t="shared" ca="1" si="10"/>
        <v>3.2719279000000001</v>
      </c>
      <c r="G106" s="226">
        <f t="shared" ca="1" si="10"/>
        <v>3.3637769999999998</v>
      </c>
      <c r="H106" s="226">
        <f t="shared" ca="1" si="10"/>
        <v>26.838747027431513</v>
      </c>
      <c r="I106" s="226">
        <f t="shared" ca="1" si="10"/>
        <v>26.776753720269909</v>
      </c>
      <c r="J106" s="226">
        <f t="shared" ca="1" si="10"/>
        <v>30.982308809741134</v>
      </c>
      <c r="K106" s="226">
        <f t="shared" ca="1" si="10"/>
        <v>28.413205415762693</v>
      </c>
      <c r="L106" s="226">
        <f t="shared" ca="1" si="10"/>
        <v>29.030098949093116</v>
      </c>
      <c r="M106" s="226">
        <f t="shared" ca="1" si="10"/>
        <v>23.175917172031998</v>
      </c>
      <c r="N106" s="226">
        <f t="shared" ca="1" si="10"/>
        <v>4.8386779999999998</v>
      </c>
      <c r="O106" s="226">
        <f t="shared" ca="1" si="10"/>
        <v>4.8845530000000004</v>
      </c>
      <c r="P106" s="202"/>
      <c r="AB106" s="203"/>
      <c r="AC106" s="203"/>
      <c r="AD106" s="203"/>
      <c r="AE106" s="203"/>
    </row>
    <row r="107" spans="1:40" ht="15.75" thickBot="1" x14ac:dyDescent="0.3">
      <c r="A107" s="176"/>
      <c r="B107" s="334"/>
      <c r="C107" s="216" t="s">
        <v>34</v>
      </c>
      <c r="D107" s="226">
        <f t="shared" ca="1" si="10"/>
        <v>167.35168719999999</v>
      </c>
      <c r="E107" s="226">
        <f t="shared" ca="1" si="10"/>
        <v>175.65888190000001</v>
      </c>
      <c r="F107" s="226">
        <f t="shared" ca="1" si="10"/>
        <v>170.75191339999998</v>
      </c>
      <c r="G107" s="226">
        <f t="shared" ca="1" si="10"/>
        <v>195.60620800000001</v>
      </c>
      <c r="H107" s="226">
        <f t="shared" ca="1" si="10"/>
        <v>272.64005368982686</v>
      </c>
      <c r="I107" s="226">
        <f t="shared" ca="1" si="10"/>
        <v>280.20830660564957</v>
      </c>
      <c r="J107" s="226">
        <f t="shared" ca="1" si="10"/>
        <v>281.23119891081552</v>
      </c>
      <c r="K107" s="226">
        <f t="shared" ca="1" si="10"/>
        <v>286.25732750167373</v>
      </c>
      <c r="L107" s="226">
        <f t="shared" ca="1" si="10"/>
        <v>285.44960242476651</v>
      </c>
      <c r="M107" s="226">
        <f t="shared" ca="1" si="10"/>
        <v>259.0861337506629</v>
      </c>
      <c r="N107" s="226">
        <f t="shared" ca="1" si="10"/>
        <v>201.44603009999997</v>
      </c>
      <c r="O107" s="226">
        <f t="shared" ca="1" si="10"/>
        <v>203.39361700000001</v>
      </c>
      <c r="P107" s="202"/>
      <c r="AB107" s="203"/>
      <c r="AC107" s="203"/>
      <c r="AD107" s="203"/>
      <c r="AE107" s="203"/>
    </row>
    <row r="108" spans="1:40" ht="27" thickBot="1" x14ac:dyDescent="0.3">
      <c r="A108" s="176"/>
      <c r="B108" s="335"/>
      <c r="C108" s="217" t="s">
        <v>35</v>
      </c>
      <c r="D108" s="226">
        <f t="shared" ca="1" si="10"/>
        <v>251.22765959999998</v>
      </c>
      <c r="E108" s="226">
        <f t="shared" ca="1" si="10"/>
        <v>257.03828779999998</v>
      </c>
      <c r="F108" s="226">
        <f t="shared" ca="1" si="10"/>
        <v>255.32712369999999</v>
      </c>
      <c r="G108" s="226">
        <f t="shared" ca="1" si="10"/>
        <v>291.65837340000002</v>
      </c>
      <c r="H108" s="226">
        <f t="shared" ca="1" si="10"/>
        <v>670.68932523962769</v>
      </c>
      <c r="I108" s="226">
        <f t="shared" ca="1" si="10"/>
        <v>711.14619885695129</v>
      </c>
      <c r="J108" s="226">
        <f t="shared" ca="1" si="10"/>
        <v>745.18427833461669</v>
      </c>
      <c r="K108" s="226">
        <f t="shared" ca="1" si="10"/>
        <v>725.22367840267259</v>
      </c>
      <c r="L108" s="226">
        <f t="shared" ca="1" si="10"/>
        <v>716.73231952942319</v>
      </c>
      <c r="M108" s="226">
        <f t="shared" ca="1" si="10"/>
        <v>667.01419591027366</v>
      </c>
      <c r="N108" s="226">
        <f t="shared" ca="1" si="10"/>
        <v>305.6772292</v>
      </c>
      <c r="O108" s="226">
        <f t="shared" ca="1" si="10"/>
        <v>309.62935070000003</v>
      </c>
      <c r="P108" s="202"/>
      <c r="AB108" s="203"/>
      <c r="AC108" s="203"/>
      <c r="AD108" s="203"/>
      <c r="AE108" s="203"/>
    </row>
    <row r="109" spans="1:40" x14ac:dyDescent="0.25">
      <c r="A109" s="176"/>
      <c r="B109" s="175"/>
      <c r="D109" s="208"/>
      <c r="E109" s="208"/>
      <c r="F109" s="208"/>
      <c r="G109" s="208"/>
      <c r="H109" s="208"/>
      <c r="I109" s="208"/>
      <c r="J109" s="208"/>
      <c r="K109" s="208"/>
      <c r="L109" s="208"/>
      <c r="M109" s="208"/>
      <c r="N109" s="208"/>
      <c r="O109" s="208"/>
      <c r="P109" s="202"/>
      <c r="Q109" s="203"/>
      <c r="R109" s="203"/>
      <c r="S109" s="203"/>
      <c r="T109" s="203"/>
      <c r="U109" s="203"/>
      <c r="V109" s="203"/>
      <c r="W109" s="203"/>
      <c r="X109" s="203"/>
      <c r="Y109" s="203"/>
      <c r="Z109" s="203"/>
      <c r="AA109" s="203"/>
      <c r="AB109" s="203"/>
      <c r="AC109" s="203"/>
      <c r="AD109" s="203"/>
    </row>
    <row r="110" spans="1:40" x14ac:dyDescent="0.25">
      <c r="D110" s="174"/>
      <c r="E110" s="174"/>
      <c r="F110" s="174"/>
      <c r="G110" s="174"/>
      <c r="H110" s="174"/>
      <c r="I110" s="174"/>
      <c r="J110" s="174"/>
      <c r="K110" s="174"/>
      <c r="L110" s="174"/>
      <c r="M110" s="174"/>
      <c r="N110" s="174"/>
      <c r="O110" s="174"/>
    </row>
    <row r="111" spans="1:40" x14ac:dyDescent="0.25">
      <c r="D111" s="174"/>
      <c r="E111" s="174"/>
      <c r="F111" s="174"/>
      <c r="G111" s="174"/>
      <c r="H111" s="174"/>
      <c r="I111" s="174"/>
      <c r="J111" s="174"/>
      <c r="K111" s="174"/>
      <c r="L111" s="174"/>
      <c r="M111" s="174"/>
      <c r="N111" s="174"/>
      <c r="O111" s="174"/>
    </row>
    <row r="112" spans="1:40" x14ac:dyDescent="0.25">
      <c r="A112" s="218" t="s">
        <v>45</v>
      </c>
      <c r="D112" s="174"/>
      <c r="E112" s="174"/>
      <c r="F112" s="174"/>
      <c r="G112" s="174"/>
      <c r="H112" s="174"/>
      <c r="I112" s="174"/>
      <c r="J112" s="174"/>
      <c r="K112" s="174"/>
      <c r="L112" s="174"/>
      <c r="M112" s="174"/>
      <c r="N112" s="174"/>
      <c r="O112" s="174"/>
    </row>
    <row r="113" spans="1:15" x14ac:dyDescent="0.25">
      <c r="A113" s="209" t="s">
        <v>50</v>
      </c>
      <c r="D113" s="174"/>
      <c r="E113" s="174"/>
      <c r="F113" s="174"/>
      <c r="G113" s="174"/>
      <c r="H113" s="174"/>
      <c r="I113" s="174"/>
      <c r="J113" s="174"/>
      <c r="K113" s="174"/>
      <c r="L113" s="174"/>
      <c r="M113" s="174"/>
      <c r="N113" s="174"/>
      <c r="O113" s="174"/>
    </row>
    <row r="114" spans="1:15" x14ac:dyDescent="0.25">
      <c r="A114" s="227" t="s">
        <v>26</v>
      </c>
      <c r="B114" s="227"/>
      <c r="C114" s="227"/>
      <c r="D114" s="228"/>
      <c r="E114" s="228"/>
      <c r="F114" s="174"/>
      <c r="G114" s="174"/>
      <c r="H114" s="174"/>
      <c r="I114" s="174"/>
      <c r="J114" s="174"/>
      <c r="K114" s="174"/>
      <c r="L114" s="174"/>
      <c r="M114" s="174"/>
      <c r="N114" s="174"/>
      <c r="O114" s="174"/>
    </row>
  </sheetData>
  <mergeCells count="25">
    <mergeCell ref="B100:B108"/>
    <mergeCell ref="A81:A89"/>
    <mergeCell ref="B81:B89"/>
    <mergeCell ref="A90:A98"/>
    <mergeCell ref="B90:B98"/>
    <mergeCell ref="A54:A62"/>
    <mergeCell ref="B54:B62"/>
    <mergeCell ref="A63:A71"/>
    <mergeCell ref="B63:B71"/>
    <mergeCell ref="A72:A80"/>
    <mergeCell ref="B72:B80"/>
    <mergeCell ref="A27:A35"/>
    <mergeCell ref="B27:B35"/>
    <mergeCell ref="A36:A44"/>
    <mergeCell ref="B36:B44"/>
    <mergeCell ref="A45:A53"/>
    <mergeCell ref="B45:B53"/>
    <mergeCell ref="C4:O4"/>
    <mergeCell ref="C5:O5"/>
    <mergeCell ref="D6:O6"/>
    <mergeCell ref="D7:O7"/>
    <mergeCell ref="A18:A26"/>
    <mergeCell ref="B18:B26"/>
    <mergeCell ref="A9:A17"/>
    <mergeCell ref="B9:B17"/>
  </mergeCells>
  <phoneticPr fontId="37" type="noConversion"/>
  <pageMargins left="0.7" right="0.7" top="0.75" bottom="0.75" header="0.3" footer="0.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Definitions and Sources</vt:lpstr>
      <vt:lpstr>SCE Program Totals w.DLF</vt:lpstr>
      <vt:lpstr>SDG&amp;E Program Totals w.DLF</vt:lpstr>
      <vt:lpstr>PG&amp;E program totals w.DLF</vt:lpstr>
      <vt:lpstr>SCE Progam Totals</vt:lpstr>
      <vt:lpstr>SDG&amp;E Program Totals</vt:lpstr>
      <vt:lpstr>PG&amp;E Program Totals</vt:lpstr>
    </vt:vector>
  </TitlesOfParts>
  <Company>CPUC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JRG</dc:creator>
  <cp:lastModifiedBy>Gannon, Jaime Rose</cp:lastModifiedBy>
  <cp:lastPrinted>2013-06-27T18:25:24Z</cp:lastPrinted>
  <dcterms:created xsi:type="dcterms:W3CDTF">2010-06-21T20:57:29Z</dcterms:created>
  <dcterms:modified xsi:type="dcterms:W3CDTF">2013-09-04T17:45:08Z</dcterms:modified>
</cp:coreProperties>
</file>