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0845"/>
  </bookViews>
  <sheets>
    <sheet name="Summary" sheetId="1" r:id="rId1"/>
    <sheet name="Refrigerators &amp; Freezers" sheetId="2" r:id="rId2"/>
    <sheet name="AC &amp; HP" sheetId="3" r:id="rId3"/>
    <sheet name="DHW" sheetId="4" r:id="rId4"/>
    <sheet name="Furnace" sheetId="5" r:id="rId5"/>
  </sheets>
  <calcPr calcId="152511"/>
</workbook>
</file>

<file path=xl/calcChain.xml><?xml version="1.0" encoding="utf-8"?>
<calcChain xmlns="http://schemas.openxmlformats.org/spreadsheetml/2006/main">
  <c r="G16" i="4" l="1"/>
  <c r="F16" i="4"/>
  <c r="F14" i="4"/>
  <c r="F12" i="4"/>
  <c r="F10" i="4"/>
  <c r="F8" i="4"/>
  <c r="G10" i="4"/>
  <c r="G8" i="4"/>
  <c r="G12" i="4"/>
  <c r="G14" i="4"/>
</calcChain>
</file>

<file path=xl/sharedStrings.xml><?xml version="1.0" encoding="utf-8"?>
<sst xmlns="http://schemas.openxmlformats.org/spreadsheetml/2006/main" count="250" uniqueCount="225">
  <si>
    <t xml:space="preserve">    6/1/2014</t>
  </si>
  <si>
    <t xml:space="preserve"> Room AC/HP requirements update (not DEER but should be considered in program offerings)</t>
  </si>
  <si>
    <t xml:space="preserve">    9/14/2014</t>
  </si>
  <si>
    <t xml:space="preserve"> Refrigerator/Freezer standards update</t>
  </si>
  <si>
    <t xml:space="preserve">    1/1/2015</t>
  </si>
  <si>
    <t xml:space="preserve"> Minimum SEER requirements move to 14</t>
  </si>
  <si>
    <t xml:space="preserve"> AFUE requirements on small weatherized furnaces increase</t>
  </si>
  <si>
    <t xml:space="preserve"> Clothes dryer efficiencies change (not DEER but should be considered in program offerings)</t>
  </si>
  <si>
    <t xml:space="preserve">    3/7/2015</t>
  </si>
  <si>
    <t xml:space="preserve"> Clothes washer standards change</t>
  </si>
  <si>
    <t xml:space="preserve">    4/16/2015</t>
  </si>
  <si>
    <t xml:space="preserve">    1/1/2016</t>
  </si>
  <si>
    <t xml:space="preserve"> HVAC fan speed reduction requirements change to a lower capacity. This may affect 2nd baseline for package HVAC measures. If not considered for 2015, requirements will be incorporated in DEER for 2016 and later.</t>
  </si>
  <si>
    <t xml:space="preserve">    Late 2015</t>
  </si>
  <si>
    <t xml:space="preserve"> Title 20 and Title 24 updates. Dockets have recently been opened. These may affect 2nd baseline, but need to wait until draft standards are available. If not considered for 2015, new requirements will be incorporated in DEER for 2016 and later.</t>
  </si>
  <si>
    <t>Date</t>
  </si>
  <si>
    <t>Requirement</t>
  </si>
  <si>
    <t>Reference</t>
  </si>
  <si>
    <t>DEER?</t>
  </si>
  <si>
    <t>Workpaper?</t>
  </si>
  <si>
    <t xml:space="preserve"> Gas and electric small storage water heaters; EF requirements increase; standards will be divided between units &lt;=55gal and units &gt;55gal</t>
  </si>
  <si>
    <t>10 CFR 430.32(a)</t>
  </si>
  <si>
    <t>10 CFR 430.32(b)</t>
  </si>
  <si>
    <t>10 CFR 430.32(a)
* paragraph (2) includes minimum efficiency requirements for split and package air conditioners and heat pumps
* paragraph (4) requires that all air conditioners and heat pumps less than 65,000 Btuh cooling capacity have a minimum SEER of 14 and also meet minimum EER requirements.</t>
  </si>
  <si>
    <t>20 CFR 430.32(d)</t>
  </si>
  <si>
    <t>10 CFR 430.32(g)(3)</t>
  </si>
  <si>
    <t>10 CFR 430.32(e)(1)(ii)</t>
  </si>
  <si>
    <t>10 CFR 430.32(h)(3)</t>
  </si>
  <si>
    <t>Fluorescent ballast requirements</t>
  </si>
  <si>
    <t>10 CFR 430.32(m)(8) - covers non-dimmable fluorescent ballasts for 2' U-Tube, 4' and 8' lamps. The DEER team has not investigated how this may change fixture power ratings.</t>
  </si>
  <si>
    <t>Product class</t>
  </si>
  <si>
    <t>Equations for maximum energy use</t>
  </si>
  <si>
    <t>(kWh/yr)</t>
  </si>
  <si>
    <r>
      <t>Based on AV (ft</t>
    </r>
    <r>
      <rPr>
        <b/>
        <vertAlign val="superscript"/>
        <sz val="8"/>
        <color rgb="FF000000"/>
        <rFont val="Arial"/>
        <family val="2"/>
      </rPr>
      <t>3</t>
    </r>
    <r>
      <rPr>
        <b/>
        <sz val="8"/>
        <color rgb="FF000000"/>
        <rFont val="Arial"/>
        <family val="2"/>
      </rPr>
      <t>)</t>
    </r>
  </si>
  <si>
    <t>Based on av (L)</t>
  </si>
  <si>
    <t>1. Refrigerator-freezers and refrigerators other than all-refrigerators with manual defrost</t>
  </si>
  <si>
    <t>7.99AV + 225.0</t>
  </si>
  <si>
    <t>0.282av + 225.0</t>
  </si>
  <si>
    <t>1A. All-refrigerators—manual defrost</t>
  </si>
  <si>
    <t>6.79AV + 193.6</t>
  </si>
  <si>
    <t>0.240av + 193.6</t>
  </si>
  <si>
    <t>2. Refrigerator-freezers—partial automatic defrost</t>
  </si>
  <si>
    <t>3. Refrigerator-freezers—automatic defrost with top-mounted freezer without an automatic icemaker</t>
  </si>
  <si>
    <t>8.07AV + 233.7</t>
  </si>
  <si>
    <t>0.285av + 233.7</t>
  </si>
  <si>
    <t>3-BI. Built-in refrigerator-freezer—automatic defrost with top-mounted freezer without an automatic icemaker</t>
  </si>
  <si>
    <t>9.15AV + 264.9</t>
  </si>
  <si>
    <t>0.323av + 264.9</t>
  </si>
  <si>
    <t>3I. Refrigerator-freezers—automatic defrost with top-mounted freezer with an automatic icemaker without through-the-door ice service</t>
  </si>
  <si>
    <t>8.07AV + 317.7</t>
  </si>
  <si>
    <t>0.285av + 317.7</t>
  </si>
  <si>
    <t>3I-BI. Built-in refrigerator-freezers—automatic defrost with top-mounted freezer with an automatic icemaker without through-the-door ice service</t>
  </si>
  <si>
    <t>9.15AV + 348.9</t>
  </si>
  <si>
    <t>0.323av + 348.9</t>
  </si>
  <si>
    <t>3A. All-refrigerators—automatic defrost</t>
  </si>
  <si>
    <t>7.07AV + 201.6</t>
  </si>
  <si>
    <t>0.250av + 201.6</t>
  </si>
  <si>
    <t>3A-BI. Built-in All-refrigerators—automatic defrost</t>
  </si>
  <si>
    <t>8.02AV + 228.5</t>
  </si>
  <si>
    <t>0.283av + 228.5</t>
  </si>
  <si>
    <t>4. Refrigerator-freezers—automatic defrost with side-mounted freezer without an automatic icemaker</t>
  </si>
  <si>
    <t>8.51AV + 297.8</t>
  </si>
  <si>
    <t>0.301av + 297.8</t>
  </si>
  <si>
    <t>4-BI. Built-In Refrigerator-freezers—automatic defrost with side-mounted freezer without an automatic icemaker</t>
  </si>
  <si>
    <t>10.22AV + 357.4</t>
  </si>
  <si>
    <t>0.361av + 357.4</t>
  </si>
  <si>
    <t>4I. Refrigerator-freezers—automatic defrost with side-mounted freezer with an automatic icemaker without through-the-door ice service</t>
  </si>
  <si>
    <t>8.51AV + 381.8</t>
  </si>
  <si>
    <t>0.301av + 381.8</t>
  </si>
  <si>
    <t>4I-BI. Built-In Refrigerator-freezers—automatic defrost with side-mounted freezer with an automatic icemaker without through-the-door ice service</t>
  </si>
  <si>
    <t>10.22AV + 441.4</t>
  </si>
  <si>
    <t>0.361av + 441.4</t>
  </si>
  <si>
    <t>5. Refrigerator-freezers—automatic defrost with bottom-mounted freezer without an automatic icemaker</t>
  </si>
  <si>
    <t>8.85AV + 317.0</t>
  </si>
  <si>
    <t>0.312av + 317.0</t>
  </si>
  <si>
    <t>5-BI. Built-In Refrigerator-freezers—automatic defrost with bottom-mounted freezer without an automatic icemaker</t>
  </si>
  <si>
    <t>9.40AV + 336.9</t>
  </si>
  <si>
    <t>0.332av + 336.9</t>
  </si>
  <si>
    <t>5I. Refrigerator-freezers—automatic defrost with bottom-mounted freezer with an automatic icemaker without through-the-door ice service</t>
  </si>
  <si>
    <t>8.85AV + 401.0</t>
  </si>
  <si>
    <t>0.312av + 401.0</t>
  </si>
  <si>
    <t>5I-BI. Built-In Refrigerator-freezers—automatic defrost with bottom-mounted freezer with an automatic icemaker without through-the-door ice service</t>
  </si>
  <si>
    <t>9.40AV + 420.9</t>
  </si>
  <si>
    <t>0.332av + 420.9</t>
  </si>
  <si>
    <t>5A. Refrigerator-freezer—automatic defrost with bottom-mounted freezer with through-the-door ice service</t>
  </si>
  <si>
    <t>9.25AV + 475.4</t>
  </si>
  <si>
    <t>0.327av + 475.4</t>
  </si>
  <si>
    <t>5A-BI. Built-in refrigerator-freezer—automatic defrost with bottom-mounted freezer with through-the-door ice service</t>
  </si>
  <si>
    <t>9.83AV + 499.9</t>
  </si>
  <si>
    <t>0.347av + 499.9</t>
  </si>
  <si>
    <t>6. Refrigerator-freezers—automatic defrost with top-mounted freezer with through-the-door ice service</t>
  </si>
  <si>
    <t>8.40AV + 385.4</t>
  </si>
  <si>
    <t>0.297av + 385.4</t>
  </si>
  <si>
    <t>7. Refrigerator-freezers—automatic defrost with side-mounted freezer with through-the-door ice service</t>
  </si>
  <si>
    <t>8.54AV + 432.8</t>
  </si>
  <si>
    <t>0.302av + 432.8</t>
  </si>
  <si>
    <t>7-BI. Built-In Refrigerator-freezers—automatic defrost with side-mounted freezer with through-the-door ice service</t>
  </si>
  <si>
    <t>10.25AV + 502.6</t>
  </si>
  <si>
    <t>0.362av + 502.6</t>
  </si>
  <si>
    <t>8. Upright freezers with manual defrost</t>
  </si>
  <si>
    <t>5.57AV + 193.7</t>
  </si>
  <si>
    <t>0.197av + 193.7</t>
  </si>
  <si>
    <t>9. Upright freezers with automatic defrost without an automatic icemaker</t>
  </si>
  <si>
    <t>8.62AV + 228.3</t>
  </si>
  <si>
    <t>0.305av + 228.3</t>
  </si>
  <si>
    <t>9I. Upright freezers with automatic defrost with an automatic icemaker</t>
  </si>
  <si>
    <t>8.62AV + 312.3</t>
  </si>
  <si>
    <t>0.305av + 312.3</t>
  </si>
  <si>
    <t>9-BI. Built-In Upright freezers with automatic defrost without an automatic icemaker</t>
  </si>
  <si>
    <t>9.86AV + 260.9</t>
  </si>
  <si>
    <t>0.348av + 260.9</t>
  </si>
  <si>
    <t>9I-BI. Built-in upright freezers with automatic defrost with an automatic icemaker</t>
  </si>
  <si>
    <t>9.86AV + 344.9</t>
  </si>
  <si>
    <t>0.348av + 344.9</t>
  </si>
  <si>
    <t>10. Chest freezers and all other freezers except compact freezers</t>
  </si>
  <si>
    <t>7.29AV + 107.8</t>
  </si>
  <si>
    <t>0.257av + 107.8</t>
  </si>
  <si>
    <t>10A. Chest freezers with automatic defrost</t>
  </si>
  <si>
    <t>10.24AV + 148.1</t>
  </si>
  <si>
    <t>0.362av + 148.1</t>
  </si>
  <si>
    <t>11. Compact refrigerator-freezers and refrigerators other than all-refrigerators with manual defrost</t>
  </si>
  <si>
    <t>9.03AV + 252.3</t>
  </si>
  <si>
    <t>0.319av + 252.3</t>
  </si>
  <si>
    <t>11A.Compact all-refrigerators—manual defrost</t>
  </si>
  <si>
    <t>7.84AV + 219.1</t>
  </si>
  <si>
    <t>0.277av + 219.1</t>
  </si>
  <si>
    <t>12. Compact refrigerator-freezers—partial automatic defrost</t>
  </si>
  <si>
    <t>5.91AV + 335.8</t>
  </si>
  <si>
    <t>0.209av + 335.8</t>
  </si>
  <si>
    <t>13. Compact refrigerator-freezers—automatic defrost with top-mounted freezer</t>
  </si>
  <si>
    <t>11.80AV + 339.2</t>
  </si>
  <si>
    <t>0.417av + 339.2</t>
  </si>
  <si>
    <t>13I. Compact refrigerator-freezers—automatic defrost with top-mounted freezer with an automatic icemaker</t>
  </si>
  <si>
    <t>11.80AV + 423.2</t>
  </si>
  <si>
    <t>0.417av + 423.2</t>
  </si>
  <si>
    <t>13A. Compact all-refrigerators—automatic defrost</t>
  </si>
  <si>
    <t>9.17AV + 259.3</t>
  </si>
  <si>
    <t>0.324av + 259.3</t>
  </si>
  <si>
    <t>14. Compact refrigerator-freezers—automatic defrost with side-mounted freezer</t>
  </si>
  <si>
    <t>6.82AV + 456.9</t>
  </si>
  <si>
    <t>0.241av + 456.9</t>
  </si>
  <si>
    <t>14I. Compact refrigerator-freezers—automatic defrost with side-mounted freezer with an automatic icemaker</t>
  </si>
  <si>
    <t>6.82AV + 540.9</t>
  </si>
  <si>
    <t>0.241av + 540.9</t>
  </si>
  <si>
    <t>15. Compact refrigerator-freezers—automatic defrost with bottom-mounted freezer</t>
  </si>
  <si>
    <t>15I. Compact refrigerator-freezers—automatic defrost with bottom-mounted freezer with an automatic icemaker</t>
  </si>
  <si>
    <t>16. Compact upright freezers with manual defrost</t>
  </si>
  <si>
    <t>8.65AV + 225.7</t>
  </si>
  <si>
    <t>0.306av + 225.7</t>
  </si>
  <si>
    <t>17. Compact upright freezers with automatic defrost</t>
  </si>
  <si>
    <t>10.17AV + 351.9</t>
  </si>
  <si>
    <t>0.359av + 351.9</t>
  </si>
  <si>
    <t>18. Compact chest freezers</t>
  </si>
  <si>
    <t>9.25AV + 136.8</t>
  </si>
  <si>
    <t>0.327av + </t>
  </si>
  <si>
    <t>The following standards apply to products manufactured starting on September 15, 2014:</t>
  </si>
  <si>
    <t>430.32   Energy and water conservation standards and their compliance dates.</t>
  </si>
  <si>
    <t>(2) Central air conditioners and central air conditioning heat pumps manufactured on or after January 1, 2015, shall have a Seasonal Energy Efficiency Ratio and Heating Seasonal Performance Factor not less than:</t>
  </si>
  <si>
    <t>Seasonal energy efficiency ratio (SEER)</t>
  </si>
  <si>
    <t>Heating seasonal performance</t>
  </si>
  <si>
    <t>factor (HSPF)</t>
  </si>
  <si>
    <t>(i) Split-system air conditioners</t>
  </si>
  <si>
    <t>(ii) Split-system heat pumps</t>
  </si>
  <si>
    <t>(iii) Single-package air conditioners</t>
  </si>
  <si>
    <t>(iv) Single-package heat pumps</t>
  </si>
  <si>
    <t>(v) Small-duct, high-velocity systems</t>
  </si>
  <si>
    <t>(vi)(A) Space-constrained products—air conditioners</t>
  </si>
  <si>
    <t>(vi)(B) Space-constrained products—heat pumps</t>
  </si>
  <si>
    <t>Energy efficiency ratio (EER)</t>
  </si>
  <si>
    <t>(i) Split-system rated cooling capacity less than 45,000 Btu/hr</t>
  </si>
  <si>
    <t>(ii) Split-system rated cooling capacity equal to or greater than 45,000 Btu/hr</t>
  </si>
  <si>
    <t>(iii) Single-package systems</t>
  </si>
  <si>
    <t>(5) Central air conditioners and central air conditioning heat pumps manufactured on or after January 1, 2015, shall have an average off mode electrical power consumption not more than the following:</t>
  </si>
  <si>
    <r>
      <t>Average off mode power consumption P</t>
    </r>
    <r>
      <rPr>
        <b/>
        <vertAlign val="subscript"/>
        <sz val="11"/>
        <color theme="1"/>
        <rFont val="Arial"/>
        <family val="2"/>
      </rPr>
      <t>W,OFF</t>
    </r>
    <r>
      <rPr>
        <b/>
        <sz val="11"/>
        <color theme="1"/>
        <rFont val="Arial"/>
        <family val="2"/>
      </rPr>
      <t> (watts)</t>
    </r>
  </si>
  <si>
    <t>(vi) Space-constrained air conditioners</t>
  </si>
  <si>
    <t>(vii) Space-constrained heat pumps</t>
  </si>
  <si>
    <r>
      <t>Water heaters.</t>
    </r>
    <r>
      <rPr>
        <sz val="8"/>
        <color rgb="FF000000"/>
        <rFont val="Arial"/>
        <family val="2"/>
      </rPr>
      <t> The energy factor of water heaters shall not be less than the following for products manufactured on or after the indicated dates.</t>
    </r>
  </si>
  <si>
    <t>Energy factor as of January 20, 2004</t>
  </si>
  <si>
    <t>Energy factor as of April 16, 2015</t>
  </si>
  <si>
    <t>Gas-fired Water Heater</t>
  </si>
  <si>
    <t>0.67−(0.0019 × Rated Storage Volume in gallons)</t>
  </si>
  <si>
    <t>For tanks with a Rated Storage Volume at or below 55 gallons: EF = 0.675−(0.0015 × Rated Storage Volume in gallons).</t>
  </si>
  <si>
    <t>For tanks with a Rated Storage Volume above 55 gallons:</t>
  </si>
  <si>
    <t>EF = 0.8012−(0.00078 × Rated Storage Volume in gallons).</t>
  </si>
  <si>
    <t>Oil-fired Water Heater</t>
  </si>
  <si>
    <t>0.59−(0.0019 × Rated Storage Volume in gallons)</t>
  </si>
  <si>
    <t>EF = 0.68−(0.0019 × Rated Storage Volume in gallons).</t>
  </si>
  <si>
    <t>Electric Water Heater</t>
  </si>
  <si>
    <t>0.97−(0.00132 × Rated Storage Volume in gallons)</t>
  </si>
  <si>
    <t>For tanks with a Rated Storage Volume at or below 55 gallons: EF = 0.960−(0.0003 × Rated Storage Volume in gallons).</t>
  </si>
  <si>
    <t>EF = 2.057−(0.00113 × Rated Storage Volume in gallons).</t>
  </si>
  <si>
    <t>Tabletop Water Heater</t>
  </si>
  <si>
    <t>0.93−(0.00132 × Rated Storage Volume in gallons)</t>
  </si>
  <si>
    <t>EF = 0.93−(0.00132 × Rated Storage Volume in gallons).</t>
  </si>
  <si>
    <t>Instantaneous Gas-fired Water Heater</t>
  </si>
  <si>
    <t>0.62−(0.0019 × Rated Storage Volume in gallons)</t>
  </si>
  <si>
    <t>EF = 0.82−(0.0019 × Rated Storage Volume in gallons).</t>
  </si>
  <si>
    <t>Instantaneous Electric Water Heater</t>
  </si>
  <si>
    <r>
      <t>Note:</t>
    </r>
    <r>
      <rPr>
        <sz val="8"/>
        <color rgb="FF000000"/>
        <rFont val="Arial"/>
        <family val="2"/>
      </rPr>
      <t> The Rated Storage Volume equals the water storage capacity of a water heater, in gallons, as specified by the manufacturer.</t>
    </r>
  </si>
  <si>
    <r>
      <t>AFUE (percent)</t>
    </r>
    <r>
      <rPr>
        <b/>
        <vertAlign val="superscript"/>
        <sz val="11"/>
        <color theme="1"/>
        <rFont val="Arial"/>
        <family val="2"/>
      </rPr>
      <t>1</t>
    </r>
  </si>
  <si>
    <t>(ii) The AFUE of residential non-weatherized furnaces manufactured on or after May 1, 2013, and weatherized gas and oil-fired furnaces manufactured on or after January 1, 2015 shall be not less than the following:</t>
  </si>
  <si>
    <t>(A) Non-weatherized gas furnaces (not including mobile home furnaces)</t>
  </si>
  <si>
    <t>(B) Mobile Home gas furnaces</t>
  </si>
  <si>
    <t>(C) Non-weatherized oil-fired furnaces (not including mobile home furnaces)</t>
  </si>
  <si>
    <t>(D) Mobile Home oil-fired furnaces</t>
  </si>
  <si>
    <t>(E) Weatherized gas furnaces</t>
  </si>
  <si>
    <t>(F) Weatherized oil-fired furnaces</t>
  </si>
  <si>
    <t>(G) Electric furnaces</t>
  </si>
  <si>
    <t>HP water heater!</t>
  </si>
  <si>
    <t>new EF</t>
  </si>
  <si>
    <t>The more relevant issue may be whether these measures are utilized at all by the PAs and if so, what Measure technologies are of interest.</t>
  </si>
  <si>
    <t>example Gallons</t>
  </si>
  <si>
    <t>prior EF</t>
  </si>
  <si>
    <t>Minimum SEER level has increased from SEER 13 to 14 for both split and packaged HP and AC units.</t>
  </si>
  <si>
    <r>
      <t>(4) In addition to meeting the applicable requirements in paragraphs (c)(2) of this section, products in product classes (i) and (iii) of paragraph (c)(2) (</t>
    </r>
    <r>
      <rPr>
        <i/>
        <sz val="8"/>
        <color rgb="FF000000"/>
        <rFont val="Arial"/>
        <family val="2"/>
      </rPr>
      <t>i.e.,</t>
    </r>
    <r>
      <rPr>
        <sz val="8"/>
        <color rgb="FF000000"/>
        <rFont val="Arial"/>
        <family val="2"/>
      </rPr>
      <t> </t>
    </r>
    <r>
      <rPr>
        <b/>
        <sz val="8"/>
        <color rgb="FFFF0000"/>
        <rFont val="Arial"/>
        <family val="2"/>
      </rPr>
      <t>split-system air conditioners and single-package air</t>
    </r>
  </si>
  <si>
    <r>
      <t xml:space="preserve"> </t>
    </r>
    <r>
      <rPr>
        <b/>
        <sz val="8"/>
        <color rgb="FFFF0000"/>
        <rFont val="Arial"/>
        <family val="2"/>
      </rPr>
      <t>conditioners</t>
    </r>
    <r>
      <rPr>
        <sz val="8"/>
        <color rgb="FF000000"/>
        <rFont val="Arial"/>
        <family val="2"/>
      </rPr>
      <t>) that are manufactured on or after January 1, 2015, and</t>
    </r>
    <r>
      <rPr>
        <b/>
        <sz val="8"/>
        <color rgb="FFFF0000"/>
        <rFont val="Arial"/>
        <family val="2"/>
      </rPr>
      <t xml:space="preserve"> installed in</t>
    </r>
    <r>
      <rPr>
        <sz val="8"/>
        <color rgb="FF000000"/>
        <rFont val="Arial"/>
        <family val="2"/>
      </rPr>
      <t xml:space="preserve"> the States of Arizona, </t>
    </r>
    <r>
      <rPr>
        <b/>
        <sz val="8"/>
        <color rgb="FFFF0000"/>
        <rFont val="Arial"/>
        <family val="2"/>
      </rPr>
      <t>California,</t>
    </r>
    <r>
      <rPr>
        <sz val="8"/>
        <color rgb="FF000000"/>
        <rFont val="Arial"/>
        <family val="2"/>
      </rPr>
      <t xml:space="preserve"> Nevada, or New Mexico </t>
    </r>
    <r>
      <rPr>
        <b/>
        <sz val="8"/>
        <color rgb="FFFF0000"/>
        <rFont val="Arial"/>
        <family val="2"/>
      </rPr>
      <t>shall have a Seasonal Energy Efficiency Ratio not less than 14</t>
    </r>
    <r>
      <rPr>
        <sz val="8"/>
        <color rgb="FF000000"/>
        <rFont val="Arial"/>
        <family val="2"/>
      </rPr>
      <t xml:space="preserve"> and</t>
    </r>
  </si>
  <si>
    <r>
      <t xml:space="preserve"> have an </t>
    </r>
    <r>
      <rPr>
        <b/>
        <sz val="8"/>
        <color rgb="FFFF0000"/>
        <rFont val="Arial"/>
        <family val="2"/>
      </rPr>
      <t>Energy Efficiency Ratio</t>
    </r>
    <r>
      <rPr>
        <sz val="8"/>
        <color rgb="FF000000"/>
        <rFont val="Arial"/>
        <family val="2"/>
      </rPr>
      <t xml:space="preserve"> (at a standard rating of 95 °F dry bulb outdoor temperature)</t>
    </r>
    <r>
      <rPr>
        <b/>
        <sz val="8"/>
        <color rgb="FFFF0000"/>
        <rFont val="Arial"/>
        <family val="2"/>
      </rPr>
      <t xml:space="preserve"> not less than</t>
    </r>
    <r>
      <rPr>
        <sz val="8"/>
        <color rgb="FF000000"/>
        <rFont val="Arial"/>
        <family val="2"/>
      </rPr>
      <t xml:space="preserve"> the following:</t>
    </r>
  </si>
  <si>
    <t>DEER2014</t>
  </si>
  <si>
    <t>11.09 (Res)</t>
  </si>
  <si>
    <t>Updating DEER for residential refrigerator measures is straightforward; the measure impacts are scaled and the new code requirements can be updated in the measure definition.</t>
  </si>
  <si>
    <t>EER values have also increased.  Performance characteristics for all units in this category will need to be re-evaluated for the DEER2015 update.</t>
  </si>
  <si>
    <t>DEER commercial furnace measures (scaled on dHIR and based on D03-065) are impacted by this update, the current code AFUE is 80.  Since these measures are scaled,</t>
  </si>
  <si>
    <t>the code update can be incorporated into the measure definition.</t>
  </si>
  <si>
    <t>This code update will impact the ARP measures, since the percent of ARP participants who replaced the recycled appliance with a code-compliant new appliance will experience larger savings.</t>
  </si>
  <si>
    <t>Measure definitions (tier levels) will need to be re-evaluated, especially for electric water heaters over 55 gallons, which now have HP water heaters are code requirement.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</si>
</sst>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1"/>
      <color rgb="FFFF0000"/>
      <name val="Calibri"/>
      <family val="2"/>
      <scheme val="minor"/>
    </font>
    <font>
      <b/>
      <sz val="8"/>
      <color rgb="FF000000"/>
      <name val="Arial"/>
      <family val="2"/>
    </font>
    <font>
      <b/>
      <vertAlign val="superscript"/>
      <sz val="8"/>
      <color rgb="FF000000"/>
      <name val="Arial"/>
      <family val="2"/>
    </font>
    <font>
      <sz val="8"/>
      <color rgb="FF000000"/>
      <name val="Arial"/>
      <family val="2"/>
    </font>
    <font>
      <b/>
      <sz val="11"/>
      <color theme="1"/>
      <name val="Arial"/>
      <family val="2"/>
    </font>
    <font>
      <sz val="11"/>
      <color theme="1"/>
      <name val="Arial"/>
      <family val="2"/>
    </font>
    <font>
      <i/>
      <sz val="8"/>
      <color rgb="FF000000"/>
      <name val="Arial"/>
      <family val="2"/>
    </font>
    <font>
      <b/>
      <vertAlign val="subscript"/>
      <sz val="11"/>
      <color theme="1"/>
      <name val="Arial"/>
      <family val="2"/>
    </font>
    <font>
      <b/>
      <vertAlign val="superscript"/>
      <sz val="11"/>
      <color theme="1"/>
      <name val="Arial"/>
      <family val="2"/>
    </font>
    <font>
      <sz val="10"/>
      <color theme="1"/>
      <name val="Arial"/>
      <family val="2"/>
    </font>
    <font>
      <i/>
      <sz val="11"/>
      <color theme="1"/>
      <name val="Calibri"/>
      <family val="2"/>
      <scheme val="minor"/>
    </font>
    <font>
      <b/>
      <sz val="8"/>
      <color rgb="FFFF0000"/>
      <name val="Arial"/>
      <family val="2"/>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55">
    <border>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medium">
        <color rgb="FF000000"/>
      </right>
      <top/>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thin">
        <color indexed="64"/>
      </top>
      <bottom/>
      <diagonal/>
    </border>
    <border>
      <left/>
      <right/>
      <top/>
      <bottom style="thin">
        <color indexed="64"/>
      </bottom>
      <diagonal/>
    </border>
    <border>
      <left style="medium">
        <color rgb="FF000000"/>
      </left>
      <right/>
      <top style="thin">
        <color rgb="FF000000"/>
      </top>
      <bottom style="medium">
        <color rgb="FF000000"/>
      </bottom>
      <diagonal/>
    </border>
    <border>
      <left/>
      <right/>
      <top style="thin">
        <color indexed="64"/>
      </top>
      <bottom style="thin">
        <color indexed="64"/>
      </bottom>
      <diagonal/>
    </border>
  </borders>
  <cellStyleXfs count="1">
    <xf numFmtId="0" fontId="0" fillId="0" borderId="0"/>
  </cellStyleXfs>
  <cellXfs count="104">
    <xf numFmtId="0" fontId="0" fillId="0" borderId="0" xfId="0"/>
    <xf numFmtId="0" fontId="0" fillId="0" borderId="0" xfId="0" applyAlignment="1">
      <alignment wrapText="1"/>
    </xf>
    <xf numFmtId="0" fontId="0" fillId="0" borderId="0" xfId="0"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xf>
    <xf numFmtId="0" fontId="0" fillId="0" borderId="4"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wrapText="1"/>
    </xf>
    <xf numFmtId="0" fontId="0" fillId="0" borderId="8" xfId="0" applyBorder="1" applyAlignment="1">
      <alignment horizontal="center" vertical="center"/>
    </xf>
    <xf numFmtId="0" fontId="0" fillId="0" borderId="9" xfId="0" applyBorder="1" applyAlignment="1">
      <alignment vertical="center"/>
    </xf>
    <xf numFmtId="14" fontId="0" fillId="0" borderId="7" xfId="0" applyNumberFormat="1" applyBorder="1" applyAlignment="1">
      <alignment vertical="center"/>
    </xf>
    <xf numFmtId="0" fontId="0" fillId="0" borderId="9" xfId="0" applyBorder="1" applyAlignment="1">
      <alignment vertical="center" wrapText="1"/>
    </xf>
    <xf numFmtId="0" fontId="0" fillId="0" borderId="10" xfId="0" applyBorder="1" applyAlignment="1">
      <alignment vertical="center"/>
    </xf>
    <xf numFmtId="0" fontId="0" fillId="0" borderId="11" xfId="0" applyBorder="1" applyAlignment="1">
      <alignment vertical="center" wrapText="1"/>
    </xf>
    <xf numFmtId="0" fontId="0" fillId="0" borderId="11" xfId="0" applyBorder="1" applyAlignment="1">
      <alignment horizontal="center" vertical="center"/>
    </xf>
    <xf numFmtId="0" fontId="0" fillId="0" borderId="12" xfId="0" applyBorder="1" applyAlignment="1">
      <alignment vertical="center"/>
    </xf>
    <xf numFmtId="0" fontId="3" fillId="2" borderId="13" xfId="0" applyFont="1" applyFill="1" applyBorder="1" applyAlignment="1">
      <alignment horizontal="center" wrapText="1"/>
    </xf>
    <xf numFmtId="0" fontId="3" fillId="2" borderId="24" xfId="0" applyFont="1" applyFill="1" applyBorder="1" applyAlignment="1">
      <alignment horizontal="center" wrapText="1"/>
    </xf>
    <xf numFmtId="0" fontId="5" fillId="2" borderId="25"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0" borderId="0" xfId="0" applyFont="1"/>
    <xf numFmtId="0" fontId="0" fillId="0" borderId="0" xfId="0"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7" fillId="0" borderId="13" xfId="0" applyFont="1" applyBorder="1" applyAlignment="1">
      <alignment horizontal="right" vertical="top"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7" fillId="0" borderId="25" xfId="0" applyFont="1" applyBorder="1" applyAlignment="1">
      <alignment horizontal="left" vertical="top" wrapText="1"/>
    </xf>
    <xf numFmtId="0" fontId="7" fillId="0" borderId="24" xfId="0" applyFont="1" applyBorder="1" applyAlignment="1">
      <alignment horizontal="right" vertical="top" wrapText="1"/>
    </xf>
    <xf numFmtId="0" fontId="7" fillId="0" borderId="26" xfId="0" applyFont="1" applyBorder="1" applyAlignment="1">
      <alignment horizontal="left" vertical="top" wrapText="1"/>
    </xf>
    <xf numFmtId="0" fontId="7" fillId="0" borderId="27" xfId="0" applyFont="1" applyBorder="1" applyAlignment="1">
      <alignment horizontal="right" vertical="top" wrapText="1"/>
    </xf>
    <xf numFmtId="0" fontId="7" fillId="0" borderId="28" xfId="0" applyFont="1" applyBorder="1" applyAlignment="1">
      <alignment horizontal="right" vertical="top" wrapText="1"/>
    </xf>
    <xf numFmtId="0" fontId="6" fillId="0" borderId="33" xfId="0" applyFont="1" applyBorder="1" applyAlignment="1">
      <alignment horizontal="center" wrapText="1"/>
    </xf>
    <xf numFmtId="0" fontId="6" fillId="0" borderId="34" xfId="0" applyFont="1" applyBorder="1" applyAlignment="1">
      <alignment horizontal="center" wrapText="1"/>
    </xf>
    <xf numFmtId="0" fontId="5" fillId="0" borderId="0" xfId="0" applyFont="1" applyAlignment="1">
      <alignment horizontal="left" vertical="center"/>
    </xf>
    <xf numFmtId="0" fontId="7" fillId="3" borderId="25" xfId="0" applyFont="1" applyFill="1" applyBorder="1" applyAlignment="1">
      <alignment horizontal="left" vertical="top" wrapText="1"/>
    </xf>
    <xf numFmtId="0" fontId="7" fillId="3" borderId="13" xfId="0" applyFont="1" applyFill="1" applyBorder="1" applyAlignment="1">
      <alignment horizontal="right" vertical="top" wrapText="1"/>
    </xf>
    <xf numFmtId="0" fontId="7" fillId="3" borderId="24" xfId="0" applyFont="1" applyFill="1" applyBorder="1" applyAlignment="1">
      <alignment horizontal="right" vertical="top" wrapText="1"/>
    </xf>
    <xf numFmtId="0" fontId="7" fillId="3" borderId="26" xfId="0" applyFont="1" applyFill="1" applyBorder="1" applyAlignment="1">
      <alignment horizontal="left" vertical="top" wrapText="1"/>
    </xf>
    <xf numFmtId="0" fontId="7" fillId="3" borderId="28" xfId="0" applyFont="1" applyFill="1" applyBorder="1" applyAlignment="1">
      <alignment horizontal="right" vertical="top" wrapText="1"/>
    </xf>
    <xf numFmtId="0" fontId="3" fillId="0" borderId="0" xfId="0" applyFont="1" applyAlignment="1">
      <alignment horizontal="left" vertical="center"/>
    </xf>
    <xf numFmtId="0" fontId="6" fillId="0" borderId="35" xfId="0" applyFont="1" applyBorder="1" applyAlignment="1">
      <alignment horizontal="center" wrapText="1"/>
    </xf>
    <xf numFmtId="0" fontId="8" fillId="0" borderId="0" xfId="0" applyFont="1" applyAlignment="1">
      <alignment horizontal="left" vertical="center"/>
    </xf>
    <xf numFmtId="0" fontId="5" fillId="2" borderId="13"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2" borderId="24" xfId="0" applyFont="1" applyFill="1" applyBorder="1" applyAlignment="1">
      <alignment horizontal="center" vertical="top" wrapText="1"/>
    </xf>
    <xf numFmtId="0" fontId="5" fillId="2" borderId="28" xfId="0" applyFont="1" applyFill="1" applyBorder="1" applyAlignment="1">
      <alignment horizontal="center" vertical="top" wrapText="1"/>
    </xf>
    <xf numFmtId="0" fontId="7" fillId="0" borderId="24" xfId="0" applyFont="1" applyBorder="1" applyAlignment="1">
      <alignment horizontal="center" vertical="top" wrapText="1"/>
    </xf>
    <xf numFmtId="0" fontId="7" fillId="0" borderId="28" xfId="0" applyFont="1" applyBorder="1" applyAlignment="1">
      <alignment horizontal="center" vertical="top" wrapText="1"/>
    </xf>
    <xf numFmtId="0" fontId="7" fillId="3" borderId="24" xfId="0" applyFont="1" applyFill="1" applyBorder="1" applyAlignment="1">
      <alignment horizontal="center" vertical="top" wrapText="1"/>
    </xf>
    <xf numFmtId="0" fontId="11" fillId="0" borderId="13" xfId="0" applyFont="1" applyBorder="1" applyAlignment="1">
      <alignment horizontal="left" vertical="top" wrapText="1"/>
    </xf>
    <xf numFmtId="0" fontId="11" fillId="0" borderId="27" xfId="0" applyFont="1" applyBorder="1" applyAlignment="1">
      <alignment horizontal="left" vertical="top" wrapText="1"/>
    </xf>
    <xf numFmtId="0" fontId="11" fillId="3" borderId="13" xfId="0" applyFont="1" applyFill="1" applyBorder="1" applyAlignment="1">
      <alignment horizontal="left" vertical="top" wrapText="1"/>
    </xf>
    <xf numFmtId="0" fontId="2" fillId="0" borderId="0" xfId="0" applyFont="1"/>
    <xf numFmtId="0" fontId="12" fillId="0" borderId="0" xfId="0" applyFont="1"/>
    <xf numFmtId="0" fontId="0" fillId="0" borderId="39" xfId="0" applyBorder="1"/>
    <xf numFmtId="0" fontId="0" fillId="0" borderId="40" xfId="0" applyBorder="1"/>
    <xf numFmtId="0" fontId="0" fillId="0" borderId="41" xfId="0" applyBorder="1"/>
    <xf numFmtId="0" fontId="0" fillId="0" borderId="42" xfId="0" applyBorder="1"/>
    <xf numFmtId="0" fontId="1" fillId="0" borderId="43" xfId="0" applyFont="1" applyBorder="1"/>
    <xf numFmtId="0" fontId="0" fillId="0" borderId="44" xfId="0" applyBorder="1"/>
    <xf numFmtId="0" fontId="0" fillId="0" borderId="45" xfId="0" applyBorder="1"/>
    <xf numFmtId="0" fontId="0" fillId="0" borderId="46" xfId="0" applyBorder="1"/>
    <xf numFmtId="0" fontId="1" fillId="0" borderId="36" xfId="0" applyFont="1" applyBorder="1"/>
    <xf numFmtId="0" fontId="11" fillId="3" borderId="47" xfId="0" applyFont="1" applyFill="1" applyBorder="1" applyAlignment="1">
      <alignment horizontal="left" vertical="top" wrapText="1"/>
    </xf>
    <xf numFmtId="0" fontId="11" fillId="3" borderId="48" xfId="0" applyFont="1" applyFill="1" applyBorder="1" applyAlignment="1">
      <alignment horizontal="left" vertical="top" wrapText="1"/>
    </xf>
    <xf numFmtId="0" fontId="11" fillId="3" borderId="17" xfId="0" applyFont="1" applyFill="1" applyBorder="1" applyAlignment="1">
      <alignment horizontal="left" vertical="top" wrapText="1"/>
    </xf>
    <xf numFmtId="0" fontId="11" fillId="0" borderId="49" xfId="0" applyFont="1" applyBorder="1" applyAlignment="1">
      <alignment horizontal="left" vertical="top" wrapText="1"/>
    </xf>
    <xf numFmtId="0" fontId="11" fillId="3" borderId="49" xfId="0" applyFont="1" applyFill="1" applyBorder="1" applyAlignment="1">
      <alignment horizontal="left" vertical="top" wrapText="1"/>
    </xf>
    <xf numFmtId="0" fontId="11" fillId="0" borderId="50" xfId="0" applyFont="1" applyBorder="1" applyAlignment="1">
      <alignment horizontal="left" vertical="top" wrapText="1"/>
    </xf>
    <xf numFmtId="0" fontId="0" fillId="0" borderId="37" xfId="0" applyBorder="1" applyAlignment="1">
      <alignment horizontal="center"/>
    </xf>
    <xf numFmtId="2" fontId="0" fillId="0" borderId="51" xfId="0" applyNumberFormat="1" applyBorder="1"/>
    <xf numFmtId="2" fontId="0" fillId="0" borderId="38" xfId="0" applyNumberFormat="1" applyBorder="1"/>
    <xf numFmtId="0" fontId="0" fillId="0" borderId="39" xfId="0" applyBorder="1" applyAlignment="1">
      <alignment horizontal="center"/>
    </xf>
    <xf numFmtId="2" fontId="0" fillId="0" borderId="0" xfId="0" applyNumberFormat="1" applyBorder="1"/>
    <xf numFmtId="2" fontId="0" fillId="0" borderId="40" xfId="0" applyNumberFormat="1" applyBorder="1"/>
    <xf numFmtId="0" fontId="0" fillId="0" borderId="0" xfId="0" applyBorder="1"/>
    <xf numFmtId="0" fontId="0" fillId="0" borderId="52" xfId="0" applyBorder="1"/>
    <xf numFmtId="0" fontId="6" fillId="0" borderId="53" xfId="0" applyFont="1" applyBorder="1" applyAlignment="1">
      <alignment horizontal="center" wrapText="1"/>
    </xf>
    <xf numFmtId="0" fontId="7" fillId="0" borderId="43" xfId="0" applyFont="1" applyFill="1" applyBorder="1" applyAlignment="1">
      <alignment horizontal="center" wrapText="1"/>
    </xf>
    <xf numFmtId="0" fontId="7" fillId="0" borderId="54" xfId="0" applyFont="1" applyFill="1" applyBorder="1" applyAlignment="1">
      <alignment horizontal="center" wrapText="1"/>
    </xf>
    <xf numFmtId="0" fontId="7" fillId="0" borderId="44" xfId="0" applyFont="1" applyFill="1" applyBorder="1" applyAlignment="1">
      <alignment horizontal="center" wrapText="1"/>
    </xf>
    <xf numFmtId="0" fontId="3" fillId="2" borderId="18" xfId="0" applyFont="1" applyFill="1" applyBorder="1" applyAlignment="1">
      <alignment horizontal="center" wrapText="1"/>
    </xf>
    <xf numFmtId="0" fontId="3" fillId="2" borderId="21" xfId="0" applyFont="1" applyFill="1" applyBorder="1" applyAlignment="1">
      <alignment horizontal="center" wrapText="1"/>
    </xf>
    <xf numFmtId="0" fontId="3" fillId="2" borderId="23" xfId="0" applyFont="1" applyFill="1" applyBorder="1" applyAlignment="1">
      <alignment horizontal="center" wrapText="1"/>
    </xf>
    <xf numFmtId="0" fontId="3" fillId="2" borderId="19" xfId="0" applyFont="1" applyFill="1" applyBorder="1" applyAlignment="1">
      <alignment horizontal="center" wrapText="1"/>
    </xf>
    <xf numFmtId="0" fontId="3" fillId="2" borderId="20" xfId="0" applyFont="1" applyFill="1" applyBorder="1" applyAlignment="1">
      <alignment horizontal="center" wrapText="1"/>
    </xf>
    <xf numFmtId="0" fontId="3" fillId="2" borderId="17" xfId="0" applyFont="1" applyFill="1" applyBorder="1" applyAlignment="1">
      <alignment horizontal="center" wrapText="1"/>
    </xf>
    <xf numFmtId="0" fontId="3" fillId="2" borderId="22" xfId="0" applyFont="1" applyFill="1" applyBorder="1" applyAlignment="1">
      <alignment horizontal="center" wrapText="1"/>
    </xf>
    <xf numFmtId="0" fontId="6" fillId="0" borderId="32" xfId="0" applyFont="1" applyBorder="1" applyAlignment="1">
      <alignment horizontal="center" wrapText="1"/>
    </xf>
    <xf numFmtId="0" fontId="6" fillId="0" borderId="23" xfId="0" applyFont="1" applyBorder="1" applyAlignment="1">
      <alignment horizontal="center" wrapText="1"/>
    </xf>
    <xf numFmtId="0" fontId="6" fillId="0" borderId="29" xfId="0" applyFont="1" applyBorder="1" applyAlignment="1">
      <alignment horizontal="center" wrapText="1"/>
    </xf>
    <xf numFmtId="0" fontId="6" fillId="0" borderId="16" xfId="0" applyFont="1" applyBorder="1" applyAlignment="1">
      <alignment horizontal="center" wrapText="1"/>
    </xf>
    <xf numFmtId="0" fontId="7" fillId="0" borderId="32" xfId="0" applyFont="1" applyBorder="1" applyAlignment="1">
      <alignment horizontal="left" vertical="top" wrapText="1"/>
    </xf>
    <xf numFmtId="0" fontId="7" fillId="0" borderId="21" xfId="0" applyFont="1" applyBorder="1" applyAlignment="1">
      <alignment horizontal="left" vertical="top" wrapText="1"/>
    </xf>
    <xf numFmtId="0" fontId="7" fillId="0" borderId="23" xfId="0" applyFont="1" applyBorder="1" applyAlignment="1">
      <alignment horizontal="left" vertical="top" wrapText="1"/>
    </xf>
    <xf numFmtId="0" fontId="11" fillId="3" borderId="14" xfId="0" applyFont="1" applyFill="1" applyBorder="1" applyAlignment="1">
      <alignment horizontal="left" vertical="top" wrapText="1"/>
    </xf>
    <xf numFmtId="0" fontId="11" fillId="3" borderId="15" xfId="0" applyFont="1" applyFill="1" applyBorder="1" applyAlignment="1">
      <alignment horizontal="left" vertical="top" wrapText="1"/>
    </xf>
    <xf numFmtId="0" fontId="11" fillId="3" borderId="16"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tabSelected="1" workbookViewId="0">
      <selection activeCell="C9" sqref="C9"/>
    </sheetView>
  </sheetViews>
  <sheetFormatPr defaultRowHeight="15" x14ac:dyDescent="0.25"/>
  <cols>
    <col min="2" max="2" width="11.28515625" bestFit="1" customWidth="1"/>
    <col min="3" max="3" width="66.7109375" style="1" customWidth="1"/>
    <col min="4" max="5" width="11.7109375" style="2" customWidth="1"/>
    <col min="6" max="6" width="53.42578125" customWidth="1"/>
  </cols>
  <sheetData>
    <row r="2" spans="2:6" thickBot="1" x14ac:dyDescent="0.35"/>
    <row r="3" spans="2:6" ht="14.45" x14ac:dyDescent="0.3">
      <c r="B3" s="4" t="s">
        <v>15</v>
      </c>
      <c r="C3" s="5" t="s">
        <v>16</v>
      </c>
      <c r="D3" s="3" t="s">
        <v>18</v>
      </c>
      <c r="E3" s="3" t="s">
        <v>19</v>
      </c>
      <c r="F3" s="6" t="s">
        <v>17</v>
      </c>
    </row>
    <row r="4" spans="2:6" ht="28.9" x14ac:dyDescent="0.3">
      <c r="B4" s="7" t="s">
        <v>0</v>
      </c>
      <c r="C4" s="8" t="s">
        <v>1</v>
      </c>
      <c r="D4" s="9" t="b">
        <v>0</v>
      </c>
      <c r="E4" s="9" t="b">
        <v>1</v>
      </c>
      <c r="F4" s="10" t="s">
        <v>22</v>
      </c>
    </row>
    <row r="5" spans="2:6" ht="14.45" x14ac:dyDescent="0.3">
      <c r="B5" s="11" t="s">
        <v>2</v>
      </c>
      <c r="C5" s="12" t="s">
        <v>3</v>
      </c>
      <c r="D5" s="13" t="b">
        <v>1</v>
      </c>
      <c r="E5" s="13" t="b">
        <v>1</v>
      </c>
      <c r="F5" s="14" t="s">
        <v>21</v>
      </c>
    </row>
    <row r="6" spans="2:6" ht="43.15" x14ac:dyDescent="0.3">
      <c r="B6" s="15">
        <v>41957</v>
      </c>
      <c r="C6" s="12" t="s">
        <v>28</v>
      </c>
      <c r="D6" s="13" t="b">
        <v>1</v>
      </c>
      <c r="E6" s="13" t="b">
        <v>1</v>
      </c>
      <c r="F6" s="16" t="s">
        <v>29</v>
      </c>
    </row>
    <row r="7" spans="2:6" ht="86.45" x14ac:dyDescent="0.3">
      <c r="B7" s="11" t="s">
        <v>4</v>
      </c>
      <c r="C7" s="12" t="s">
        <v>5</v>
      </c>
      <c r="D7" s="13" t="b">
        <v>1</v>
      </c>
      <c r="E7" s="13" t="b">
        <v>1</v>
      </c>
      <c r="F7" s="16" t="s">
        <v>23</v>
      </c>
    </row>
    <row r="8" spans="2:6" ht="14.45" x14ac:dyDescent="0.3">
      <c r="B8" s="11" t="s">
        <v>4</v>
      </c>
      <c r="C8" s="12" t="s">
        <v>6</v>
      </c>
      <c r="D8" s="13" t="b">
        <v>1</v>
      </c>
      <c r="E8" s="13"/>
      <c r="F8" s="14" t="s">
        <v>26</v>
      </c>
    </row>
    <row r="9" spans="2:6" ht="28.9" x14ac:dyDescent="0.3">
      <c r="B9" s="11" t="s">
        <v>4</v>
      </c>
      <c r="C9" s="12" t="s">
        <v>7</v>
      </c>
      <c r="D9" s="13" t="b">
        <v>0</v>
      </c>
      <c r="E9" s="13" t="b">
        <v>1</v>
      </c>
      <c r="F9" s="14" t="s">
        <v>27</v>
      </c>
    </row>
    <row r="10" spans="2:6" ht="14.45" x14ac:dyDescent="0.3">
      <c r="B10" s="11" t="s">
        <v>8</v>
      </c>
      <c r="C10" s="12" t="s">
        <v>9</v>
      </c>
      <c r="D10" s="13" t="b">
        <v>0</v>
      </c>
      <c r="E10" s="13" t="b">
        <v>1</v>
      </c>
      <c r="F10" s="14" t="s">
        <v>25</v>
      </c>
    </row>
    <row r="11" spans="2:6" ht="28.9" x14ac:dyDescent="0.3">
      <c r="B11" s="11" t="s">
        <v>10</v>
      </c>
      <c r="C11" s="12" t="s">
        <v>20</v>
      </c>
      <c r="D11" s="13" t="b">
        <v>1</v>
      </c>
      <c r="E11" s="13" t="b">
        <v>1</v>
      </c>
      <c r="F11" s="14" t="s">
        <v>24</v>
      </c>
    </row>
    <row r="12" spans="2:6" ht="43.15" x14ac:dyDescent="0.3">
      <c r="B12" s="11" t="s">
        <v>11</v>
      </c>
      <c r="C12" s="12" t="s">
        <v>12</v>
      </c>
      <c r="D12" s="13" t="b">
        <v>1</v>
      </c>
      <c r="E12" s="13" t="b">
        <v>1</v>
      </c>
      <c r="F12" s="14"/>
    </row>
    <row r="13" spans="2:6" ht="58.15" thickBot="1" x14ac:dyDescent="0.35">
      <c r="B13" s="17" t="s">
        <v>13</v>
      </c>
      <c r="C13" s="18" t="s">
        <v>14</v>
      </c>
      <c r="D13" s="19"/>
      <c r="E13" s="19"/>
      <c r="F13" s="2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4"/>
  <sheetViews>
    <sheetView workbookViewId="0">
      <selection activeCell="A5" sqref="A5"/>
    </sheetView>
  </sheetViews>
  <sheetFormatPr defaultRowHeight="15" x14ac:dyDescent="0.25"/>
  <cols>
    <col min="2" max="2" width="47.7109375" customWidth="1"/>
    <col min="3" max="3" width="26.28515625" style="2" customWidth="1"/>
    <col min="4" max="4" width="18.140625" style="2" customWidth="1"/>
  </cols>
  <sheetData>
    <row r="2" spans="2:4" ht="14.45" x14ac:dyDescent="0.3">
      <c r="B2" t="s">
        <v>219</v>
      </c>
    </row>
    <row r="3" spans="2:4" ht="14.45" x14ac:dyDescent="0.3">
      <c r="B3" t="s">
        <v>210</v>
      </c>
    </row>
    <row r="5" spans="2:4" ht="14.45" x14ac:dyDescent="0.3">
      <c r="B5" s="59" t="s">
        <v>223</v>
      </c>
    </row>
    <row r="8" spans="2:4" x14ac:dyDescent="0.25">
      <c r="B8" s="45" t="s">
        <v>156</v>
      </c>
    </row>
    <row r="9" spans="2:4" ht="14.45" x14ac:dyDescent="0.3">
      <c r="B9" s="25" t="s">
        <v>155</v>
      </c>
    </row>
    <row r="10" spans="2:4" x14ac:dyDescent="0.25">
      <c r="B10" s="87" t="s">
        <v>30</v>
      </c>
      <c r="C10" s="90" t="s">
        <v>31</v>
      </c>
      <c r="D10" s="91"/>
    </row>
    <row r="11" spans="2:4" ht="15.75" thickBot="1" x14ac:dyDescent="0.3">
      <c r="B11" s="88"/>
      <c r="C11" s="92" t="s">
        <v>32</v>
      </c>
      <c r="D11" s="93"/>
    </row>
    <row r="12" spans="2:4" ht="15.75" thickBot="1" x14ac:dyDescent="0.3">
      <c r="B12" s="89"/>
      <c r="C12" s="21" t="s">
        <v>33</v>
      </c>
      <c r="D12" s="22" t="s">
        <v>34</v>
      </c>
    </row>
    <row r="13" spans="2:4" ht="21" thickBot="1" x14ac:dyDescent="0.35">
      <c r="B13" s="23" t="s">
        <v>35</v>
      </c>
      <c r="C13" s="48" t="s">
        <v>36</v>
      </c>
      <c r="D13" s="50" t="s">
        <v>37</v>
      </c>
    </row>
    <row r="14" spans="2:4" ht="15.75" thickBot="1" x14ac:dyDescent="0.3">
      <c r="B14" s="23" t="s">
        <v>38</v>
      </c>
      <c r="C14" s="48" t="s">
        <v>39</v>
      </c>
      <c r="D14" s="50" t="s">
        <v>40</v>
      </c>
    </row>
    <row r="15" spans="2:4" ht="15.75" thickBot="1" x14ac:dyDescent="0.3">
      <c r="B15" s="23" t="s">
        <v>41</v>
      </c>
      <c r="C15" s="48" t="s">
        <v>36</v>
      </c>
      <c r="D15" s="50" t="s">
        <v>37</v>
      </c>
    </row>
    <row r="16" spans="2:4" ht="23.25" thickBot="1" x14ac:dyDescent="0.3">
      <c r="B16" s="23" t="s">
        <v>42</v>
      </c>
      <c r="C16" s="48" t="s">
        <v>43</v>
      </c>
      <c r="D16" s="50" t="s">
        <v>44</v>
      </c>
    </row>
    <row r="17" spans="2:4" ht="23.25" thickBot="1" x14ac:dyDescent="0.3">
      <c r="B17" s="23" t="s">
        <v>45</v>
      </c>
      <c r="C17" s="48" t="s">
        <v>46</v>
      </c>
      <c r="D17" s="50" t="s">
        <v>47</v>
      </c>
    </row>
    <row r="18" spans="2:4" ht="34.5" thickBot="1" x14ac:dyDescent="0.3">
      <c r="B18" s="23" t="s">
        <v>48</v>
      </c>
      <c r="C18" s="48" t="s">
        <v>49</v>
      </c>
      <c r="D18" s="50" t="s">
        <v>50</v>
      </c>
    </row>
    <row r="19" spans="2:4" ht="34.5" thickBot="1" x14ac:dyDescent="0.3">
      <c r="B19" s="23" t="s">
        <v>51</v>
      </c>
      <c r="C19" s="48" t="s">
        <v>52</v>
      </c>
      <c r="D19" s="50" t="s">
        <v>53</v>
      </c>
    </row>
    <row r="20" spans="2:4" ht="15.75" thickBot="1" x14ac:dyDescent="0.3">
      <c r="B20" s="23" t="s">
        <v>54</v>
      </c>
      <c r="C20" s="48" t="s">
        <v>55</v>
      </c>
      <c r="D20" s="50" t="s">
        <v>56</v>
      </c>
    </row>
    <row r="21" spans="2:4" ht="15.75" thickBot="1" x14ac:dyDescent="0.3">
      <c r="B21" s="23" t="s">
        <v>57</v>
      </c>
      <c r="C21" s="48" t="s">
        <v>58</v>
      </c>
      <c r="D21" s="50" t="s">
        <v>59</v>
      </c>
    </row>
    <row r="22" spans="2:4" ht="23.25" thickBot="1" x14ac:dyDescent="0.3">
      <c r="B22" s="23" t="s">
        <v>60</v>
      </c>
      <c r="C22" s="48" t="s">
        <v>61</v>
      </c>
      <c r="D22" s="50" t="s">
        <v>62</v>
      </c>
    </row>
    <row r="23" spans="2:4" ht="23.25" thickBot="1" x14ac:dyDescent="0.3">
      <c r="B23" s="23" t="s">
        <v>63</v>
      </c>
      <c r="C23" s="48" t="s">
        <v>64</v>
      </c>
      <c r="D23" s="50" t="s">
        <v>65</v>
      </c>
    </row>
    <row r="24" spans="2:4" ht="34.5" thickBot="1" x14ac:dyDescent="0.3">
      <c r="B24" s="23" t="s">
        <v>66</v>
      </c>
      <c r="C24" s="48" t="s">
        <v>67</v>
      </c>
      <c r="D24" s="50" t="s">
        <v>68</v>
      </c>
    </row>
    <row r="25" spans="2:4" ht="34.5" thickBot="1" x14ac:dyDescent="0.3">
      <c r="B25" s="23" t="s">
        <v>69</v>
      </c>
      <c r="C25" s="48" t="s">
        <v>70</v>
      </c>
      <c r="D25" s="50" t="s">
        <v>71</v>
      </c>
    </row>
    <row r="26" spans="2:4" ht="23.25" thickBot="1" x14ac:dyDescent="0.3">
      <c r="B26" s="23" t="s">
        <v>72</v>
      </c>
      <c r="C26" s="48" t="s">
        <v>73</v>
      </c>
      <c r="D26" s="50" t="s">
        <v>74</v>
      </c>
    </row>
    <row r="27" spans="2:4" ht="23.25" thickBot="1" x14ac:dyDescent="0.3">
      <c r="B27" s="23" t="s">
        <v>75</v>
      </c>
      <c r="C27" s="48" t="s">
        <v>76</v>
      </c>
      <c r="D27" s="50" t="s">
        <v>77</v>
      </c>
    </row>
    <row r="28" spans="2:4" ht="34.5" thickBot="1" x14ac:dyDescent="0.3">
      <c r="B28" s="23" t="s">
        <v>78</v>
      </c>
      <c r="C28" s="48" t="s">
        <v>79</v>
      </c>
      <c r="D28" s="50" t="s">
        <v>80</v>
      </c>
    </row>
    <row r="29" spans="2:4" ht="34.5" thickBot="1" x14ac:dyDescent="0.3">
      <c r="B29" s="23" t="s">
        <v>81</v>
      </c>
      <c r="C29" s="48" t="s">
        <v>82</v>
      </c>
      <c r="D29" s="50" t="s">
        <v>83</v>
      </c>
    </row>
    <row r="30" spans="2:4" ht="23.25" thickBot="1" x14ac:dyDescent="0.3">
      <c r="B30" s="23" t="s">
        <v>84</v>
      </c>
      <c r="C30" s="48" t="s">
        <v>85</v>
      </c>
      <c r="D30" s="50" t="s">
        <v>86</v>
      </c>
    </row>
    <row r="31" spans="2:4" ht="23.25" thickBot="1" x14ac:dyDescent="0.3">
      <c r="B31" s="23" t="s">
        <v>87</v>
      </c>
      <c r="C31" s="48" t="s">
        <v>88</v>
      </c>
      <c r="D31" s="50" t="s">
        <v>89</v>
      </c>
    </row>
    <row r="32" spans="2:4" ht="23.25" thickBot="1" x14ac:dyDescent="0.3">
      <c r="B32" s="23" t="s">
        <v>90</v>
      </c>
      <c r="C32" s="48" t="s">
        <v>91</v>
      </c>
      <c r="D32" s="50" t="s">
        <v>92</v>
      </c>
    </row>
    <row r="33" spans="2:4" ht="23.25" thickBot="1" x14ac:dyDescent="0.3">
      <c r="B33" s="23" t="s">
        <v>93</v>
      </c>
      <c r="C33" s="48" t="s">
        <v>94</v>
      </c>
      <c r="D33" s="50" t="s">
        <v>95</v>
      </c>
    </row>
    <row r="34" spans="2:4" ht="23.25" thickBot="1" x14ac:dyDescent="0.3">
      <c r="B34" s="23" t="s">
        <v>96</v>
      </c>
      <c r="C34" s="48" t="s">
        <v>97</v>
      </c>
      <c r="D34" s="50" t="s">
        <v>98</v>
      </c>
    </row>
    <row r="35" spans="2:4" ht="15.75" thickBot="1" x14ac:dyDescent="0.3">
      <c r="B35" s="23" t="s">
        <v>99</v>
      </c>
      <c r="C35" s="48" t="s">
        <v>100</v>
      </c>
      <c r="D35" s="50" t="s">
        <v>101</v>
      </c>
    </row>
    <row r="36" spans="2:4" ht="23.25" thickBot="1" x14ac:dyDescent="0.3">
      <c r="B36" s="23" t="s">
        <v>102</v>
      </c>
      <c r="C36" s="48" t="s">
        <v>103</v>
      </c>
      <c r="D36" s="50" t="s">
        <v>104</v>
      </c>
    </row>
    <row r="37" spans="2:4" ht="23.25" thickBot="1" x14ac:dyDescent="0.3">
      <c r="B37" s="23" t="s">
        <v>105</v>
      </c>
      <c r="C37" s="48" t="s">
        <v>106</v>
      </c>
      <c r="D37" s="50" t="s">
        <v>107</v>
      </c>
    </row>
    <row r="38" spans="2:4" ht="23.25" thickBot="1" x14ac:dyDescent="0.3">
      <c r="B38" s="23" t="s">
        <v>108</v>
      </c>
      <c r="C38" s="48" t="s">
        <v>109</v>
      </c>
      <c r="D38" s="50" t="s">
        <v>110</v>
      </c>
    </row>
    <row r="39" spans="2:4" ht="23.25" thickBot="1" x14ac:dyDescent="0.3">
      <c r="B39" s="23" t="s">
        <v>111</v>
      </c>
      <c r="C39" s="48" t="s">
        <v>112</v>
      </c>
      <c r="D39" s="50" t="s">
        <v>113</v>
      </c>
    </row>
    <row r="40" spans="2:4" ht="23.25" thickBot="1" x14ac:dyDescent="0.3">
      <c r="B40" s="23" t="s">
        <v>114</v>
      </c>
      <c r="C40" s="48" t="s">
        <v>115</v>
      </c>
      <c r="D40" s="50" t="s">
        <v>116</v>
      </c>
    </row>
    <row r="41" spans="2:4" ht="15.75" thickBot="1" x14ac:dyDescent="0.3">
      <c r="B41" s="23" t="s">
        <v>117</v>
      </c>
      <c r="C41" s="48" t="s">
        <v>118</v>
      </c>
      <c r="D41" s="50" t="s">
        <v>119</v>
      </c>
    </row>
    <row r="42" spans="2:4" ht="23.25" thickBot="1" x14ac:dyDescent="0.3">
      <c r="B42" s="23" t="s">
        <v>120</v>
      </c>
      <c r="C42" s="48" t="s">
        <v>121</v>
      </c>
      <c r="D42" s="50" t="s">
        <v>122</v>
      </c>
    </row>
    <row r="43" spans="2:4" ht="15.75" thickBot="1" x14ac:dyDescent="0.3">
      <c r="B43" s="23" t="s">
        <v>123</v>
      </c>
      <c r="C43" s="48" t="s">
        <v>124</v>
      </c>
      <c r="D43" s="50" t="s">
        <v>125</v>
      </c>
    </row>
    <row r="44" spans="2:4" ht="15.75" thickBot="1" x14ac:dyDescent="0.3">
      <c r="B44" s="23" t="s">
        <v>126</v>
      </c>
      <c r="C44" s="48" t="s">
        <v>127</v>
      </c>
      <c r="D44" s="50" t="s">
        <v>128</v>
      </c>
    </row>
    <row r="45" spans="2:4" ht="23.25" thickBot="1" x14ac:dyDescent="0.3">
      <c r="B45" s="23" t="s">
        <v>129</v>
      </c>
      <c r="C45" s="48" t="s">
        <v>130</v>
      </c>
      <c r="D45" s="50" t="s">
        <v>131</v>
      </c>
    </row>
    <row r="46" spans="2:4" ht="23.25" thickBot="1" x14ac:dyDescent="0.3">
      <c r="B46" s="23" t="s">
        <v>132</v>
      </c>
      <c r="C46" s="48" t="s">
        <v>133</v>
      </c>
      <c r="D46" s="50" t="s">
        <v>134</v>
      </c>
    </row>
    <row r="47" spans="2:4" ht="15.75" thickBot="1" x14ac:dyDescent="0.3">
      <c r="B47" s="23" t="s">
        <v>135</v>
      </c>
      <c r="C47" s="48" t="s">
        <v>136</v>
      </c>
      <c r="D47" s="50" t="s">
        <v>137</v>
      </c>
    </row>
    <row r="48" spans="2:4" ht="23.25" thickBot="1" x14ac:dyDescent="0.3">
      <c r="B48" s="23" t="s">
        <v>138</v>
      </c>
      <c r="C48" s="48" t="s">
        <v>139</v>
      </c>
      <c r="D48" s="50" t="s">
        <v>140</v>
      </c>
    </row>
    <row r="49" spans="2:4" ht="23.25" thickBot="1" x14ac:dyDescent="0.3">
      <c r="B49" s="23" t="s">
        <v>141</v>
      </c>
      <c r="C49" s="48" t="s">
        <v>142</v>
      </c>
      <c r="D49" s="50" t="s">
        <v>143</v>
      </c>
    </row>
    <row r="50" spans="2:4" ht="23.25" thickBot="1" x14ac:dyDescent="0.3">
      <c r="B50" s="23" t="s">
        <v>144</v>
      </c>
      <c r="C50" s="48" t="s">
        <v>130</v>
      </c>
      <c r="D50" s="50" t="s">
        <v>131</v>
      </c>
    </row>
    <row r="51" spans="2:4" ht="23.25" thickBot="1" x14ac:dyDescent="0.3">
      <c r="B51" s="23" t="s">
        <v>145</v>
      </c>
      <c r="C51" s="48" t="s">
        <v>133</v>
      </c>
      <c r="D51" s="50" t="s">
        <v>134</v>
      </c>
    </row>
    <row r="52" spans="2:4" ht="15.75" thickBot="1" x14ac:dyDescent="0.3">
      <c r="B52" s="23" t="s">
        <v>146</v>
      </c>
      <c r="C52" s="48" t="s">
        <v>147</v>
      </c>
      <c r="D52" s="50" t="s">
        <v>148</v>
      </c>
    </row>
    <row r="53" spans="2:4" ht="15.75" thickBot="1" x14ac:dyDescent="0.3">
      <c r="B53" s="23" t="s">
        <v>149</v>
      </c>
      <c r="C53" s="48" t="s">
        <v>150</v>
      </c>
      <c r="D53" s="50" t="s">
        <v>151</v>
      </c>
    </row>
    <row r="54" spans="2:4" x14ac:dyDescent="0.25">
      <c r="B54" s="24" t="s">
        <v>152</v>
      </c>
      <c r="C54" s="49" t="s">
        <v>153</v>
      </c>
      <c r="D54" s="51" t="s">
        <v>154</v>
      </c>
    </row>
  </sheetData>
  <mergeCells count="3">
    <mergeCell ref="B10:B12"/>
    <mergeCell ref="C10:D10"/>
    <mergeCell ref="C11:D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8"/>
  <sheetViews>
    <sheetView workbookViewId="0">
      <selection activeCell="B3" sqref="B3"/>
    </sheetView>
  </sheetViews>
  <sheetFormatPr defaultRowHeight="15" x14ac:dyDescent="0.25"/>
  <cols>
    <col min="2" max="2" width="42.28515625" customWidth="1"/>
    <col min="3" max="3" width="20.7109375" customWidth="1"/>
    <col min="4" max="4" width="21.140625" customWidth="1"/>
    <col min="7" max="7" width="10" bestFit="1" customWidth="1"/>
  </cols>
  <sheetData>
    <row r="2" spans="2:6" ht="14.45" x14ac:dyDescent="0.3">
      <c r="B2" t="s">
        <v>213</v>
      </c>
    </row>
    <row r="3" spans="2:6" ht="14.45" x14ac:dyDescent="0.3">
      <c r="B3" t="s">
        <v>220</v>
      </c>
    </row>
    <row r="5" spans="2:6" x14ac:dyDescent="0.25">
      <c r="B5" s="45" t="s">
        <v>156</v>
      </c>
    </row>
    <row r="6" spans="2:6" thickBot="1" x14ac:dyDescent="0.35">
      <c r="B6" s="39" t="s">
        <v>157</v>
      </c>
    </row>
    <row r="7" spans="2:6" thickBot="1" x14ac:dyDescent="0.35">
      <c r="B7" s="28"/>
    </row>
    <row r="8" spans="2:6" ht="30" x14ac:dyDescent="0.25">
      <c r="B8" s="94" t="s">
        <v>30</v>
      </c>
      <c r="C8" s="96" t="s">
        <v>158</v>
      </c>
      <c r="D8" s="30" t="s">
        <v>159</v>
      </c>
    </row>
    <row r="9" spans="2:6" ht="15.75" thickBot="1" x14ac:dyDescent="0.3">
      <c r="B9" s="95"/>
      <c r="C9" s="97"/>
      <c r="D9" s="31" t="s">
        <v>160</v>
      </c>
      <c r="F9" s="68" t="s">
        <v>217</v>
      </c>
    </row>
    <row r="10" spans="2:6" thickBot="1" x14ac:dyDescent="0.35">
      <c r="B10" s="32" t="s">
        <v>161</v>
      </c>
      <c r="C10" s="29">
        <v>13</v>
      </c>
      <c r="D10" s="33"/>
      <c r="F10" s="66"/>
    </row>
    <row r="11" spans="2:6" thickBot="1" x14ac:dyDescent="0.35">
      <c r="B11" s="40" t="s">
        <v>162</v>
      </c>
      <c r="C11" s="41">
        <v>14</v>
      </c>
      <c r="D11" s="42">
        <v>8.1999999999999993</v>
      </c>
      <c r="F11" s="66">
        <v>13</v>
      </c>
    </row>
    <row r="12" spans="2:6" thickBot="1" x14ac:dyDescent="0.35">
      <c r="B12" s="40" t="s">
        <v>163</v>
      </c>
      <c r="C12" s="41">
        <v>14</v>
      </c>
      <c r="D12" s="42"/>
      <c r="F12" s="66">
        <v>13</v>
      </c>
    </row>
    <row r="13" spans="2:6" thickBot="1" x14ac:dyDescent="0.35">
      <c r="B13" s="40" t="s">
        <v>164</v>
      </c>
      <c r="C13" s="41">
        <v>14</v>
      </c>
      <c r="D13" s="42">
        <v>8</v>
      </c>
      <c r="F13" s="66">
        <v>13</v>
      </c>
    </row>
    <row r="14" spans="2:6" thickBot="1" x14ac:dyDescent="0.35">
      <c r="B14" s="32" t="s">
        <v>165</v>
      </c>
      <c r="C14" s="29">
        <v>12</v>
      </c>
      <c r="D14" s="33">
        <v>7.2</v>
      </c>
      <c r="F14" s="66"/>
    </row>
    <row r="15" spans="2:6" ht="29.25" thickBot="1" x14ac:dyDescent="0.3">
      <c r="B15" s="32" t="s">
        <v>166</v>
      </c>
      <c r="C15" s="29">
        <v>12</v>
      </c>
      <c r="D15" s="33"/>
      <c r="F15" s="66"/>
    </row>
    <row r="16" spans="2:6" ht="28.5" x14ac:dyDescent="0.25">
      <c r="B16" s="34" t="s">
        <v>167</v>
      </c>
      <c r="C16" s="35">
        <v>12</v>
      </c>
      <c r="D16" s="36">
        <v>7.4</v>
      </c>
      <c r="F16" s="67"/>
    </row>
    <row r="18" spans="2:7" ht="14.45" x14ac:dyDescent="0.3">
      <c r="B18" s="27"/>
    </row>
    <row r="20" spans="2:7" x14ac:dyDescent="0.25">
      <c r="B20" s="39" t="s">
        <v>214</v>
      </c>
    </row>
    <row r="21" spans="2:7" ht="14.45" x14ac:dyDescent="0.3">
      <c r="B21" s="39" t="s">
        <v>215</v>
      </c>
    </row>
    <row r="22" spans="2:7" x14ac:dyDescent="0.25">
      <c r="B22" s="39" t="s">
        <v>216</v>
      </c>
    </row>
    <row r="24" spans="2:7" ht="28.9" thickBot="1" x14ac:dyDescent="0.35">
      <c r="B24" s="37" t="s">
        <v>30</v>
      </c>
      <c r="C24" s="38" t="s">
        <v>168</v>
      </c>
      <c r="F24" s="64" t="s">
        <v>217</v>
      </c>
      <c r="G24" s="65"/>
    </row>
    <row r="25" spans="2:7" ht="28.15" thickBot="1" x14ac:dyDescent="0.35">
      <c r="B25" s="40" t="s">
        <v>169</v>
      </c>
      <c r="C25" s="42">
        <v>12.2</v>
      </c>
      <c r="F25" s="60">
        <v>11.06</v>
      </c>
      <c r="G25" s="61" t="s">
        <v>218</v>
      </c>
    </row>
    <row r="26" spans="2:7" ht="28.15" thickBot="1" x14ac:dyDescent="0.35">
      <c r="B26" s="40" t="s">
        <v>170</v>
      </c>
      <c r="C26" s="42">
        <v>11.7</v>
      </c>
      <c r="F26" s="60">
        <v>11.06</v>
      </c>
      <c r="G26" s="61"/>
    </row>
    <row r="27" spans="2:7" ht="14.45" x14ac:dyDescent="0.3">
      <c r="B27" s="43" t="s">
        <v>171</v>
      </c>
      <c r="C27" s="44">
        <v>11</v>
      </c>
      <c r="F27" s="62">
        <v>11.06</v>
      </c>
      <c r="G27" s="63"/>
    </row>
    <row r="29" spans="2:7" ht="15.75" thickBot="1" x14ac:dyDescent="0.3">
      <c r="B29" s="39" t="s">
        <v>172</v>
      </c>
    </row>
    <row r="30" spans="2:7" ht="15.75" thickBot="1" x14ac:dyDescent="0.3">
      <c r="B30" s="28"/>
    </row>
    <row r="31" spans="2:7" ht="62.25" thickBot="1" x14ac:dyDescent="0.35">
      <c r="B31" s="37" t="s">
        <v>30</v>
      </c>
      <c r="C31" s="38" t="s">
        <v>173</v>
      </c>
    </row>
    <row r="32" spans="2:7" ht="15.75" thickBot="1" x14ac:dyDescent="0.3">
      <c r="B32" s="32" t="s">
        <v>161</v>
      </c>
      <c r="C32" s="33">
        <v>30</v>
      </c>
    </row>
    <row r="33" spans="2:3" ht="15.75" thickBot="1" x14ac:dyDescent="0.3">
      <c r="B33" s="32" t="s">
        <v>162</v>
      </c>
      <c r="C33" s="33">
        <v>33</v>
      </c>
    </row>
    <row r="34" spans="2:3" ht="15.75" thickBot="1" x14ac:dyDescent="0.3">
      <c r="B34" s="32" t="s">
        <v>163</v>
      </c>
      <c r="C34" s="33">
        <v>30</v>
      </c>
    </row>
    <row r="35" spans="2:3" ht="15.75" thickBot="1" x14ac:dyDescent="0.3">
      <c r="B35" s="32" t="s">
        <v>164</v>
      </c>
      <c r="C35" s="33">
        <v>33</v>
      </c>
    </row>
    <row r="36" spans="2:3" ht="15.75" thickBot="1" x14ac:dyDescent="0.3">
      <c r="B36" s="32" t="s">
        <v>165</v>
      </c>
      <c r="C36" s="33">
        <v>30</v>
      </c>
    </row>
    <row r="37" spans="2:3" ht="15.75" thickBot="1" x14ac:dyDescent="0.3">
      <c r="B37" s="32" t="s">
        <v>174</v>
      </c>
      <c r="C37" s="33">
        <v>30</v>
      </c>
    </row>
    <row r="38" spans="2:3" x14ac:dyDescent="0.25">
      <c r="B38" s="34" t="s">
        <v>175</v>
      </c>
      <c r="C38" s="36">
        <v>33</v>
      </c>
    </row>
  </sheetData>
  <mergeCells count="2">
    <mergeCell ref="B8:B9"/>
    <mergeCell ref="C8:C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workbookViewId="0">
      <selection activeCell="B2" sqref="B2"/>
    </sheetView>
  </sheetViews>
  <sheetFormatPr defaultRowHeight="15" x14ac:dyDescent="0.25"/>
  <cols>
    <col min="2" max="2" width="25.7109375" customWidth="1"/>
    <col min="3" max="3" width="27.85546875" customWidth="1"/>
    <col min="4" max="4" width="67.28515625" customWidth="1"/>
  </cols>
  <sheetData>
    <row r="2" spans="2:8" ht="14.45" x14ac:dyDescent="0.3">
      <c r="B2" t="s">
        <v>224</v>
      </c>
    </row>
    <row r="4" spans="2:8" x14ac:dyDescent="0.25">
      <c r="B4" s="45" t="s">
        <v>156</v>
      </c>
    </row>
    <row r="5" spans="2:8" ht="15.75" thickBot="1" x14ac:dyDescent="0.3">
      <c r="B5" s="47" t="s">
        <v>176</v>
      </c>
    </row>
    <row r="6" spans="2:8" thickBot="1" x14ac:dyDescent="0.35">
      <c r="B6" s="28"/>
    </row>
    <row r="7" spans="2:8" ht="28.9" thickBot="1" x14ac:dyDescent="0.35">
      <c r="B7" s="37" t="s">
        <v>30</v>
      </c>
      <c r="C7" s="46" t="s">
        <v>177</v>
      </c>
      <c r="D7" s="83" t="s">
        <v>178</v>
      </c>
      <c r="E7" s="84" t="s">
        <v>211</v>
      </c>
      <c r="F7" s="85" t="s">
        <v>212</v>
      </c>
      <c r="G7" s="86" t="s">
        <v>209</v>
      </c>
    </row>
    <row r="8" spans="2:8" ht="25.5" x14ac:dyDescent="0.25">
      <c r="B8" s="98" t="s">
        <v>179</v>
      </c>
      <c r="C8" s="101" t="s">
        <v>180</v>
      </c>
      <c r="D8" s="69" t="s">
        <v>181</v>
      </c>
      <c r="E8" s="75">
        <v>40</v>
      </c>
      <c r="F8" s="76">
        <f>0.67-0.0019*E8</f>
        <v>0.59400000000000008</v>
      </c>
      <c r="G8" s="77">
        <f>0.675-0.0015*E8</f>
        <v>0.61499999999999999</v>
      </c>
    </row>
    <row r="9" spans="2:8" x14ac:dyDescent="0.25">
      <c r="B9" s="99"/>
      <c r="C9" s="102"/>
      <c r="D9" s="70" t="s">
        <v>182</v>
      </c>
      <c r="E9" s="78"/>
      <c r="F9" s="79"/>
      <c r="G9" s="80"/>
    </row>
    <row r="10" spans="2:8" ht="15.75" thickBot="1" x14ac:dyDescent="0.3">
      <c r="B10" s="100"/>
      <c r="C10" s="103"/>
      <c r="D10" s="71" t="s">
        <v>183</v>
      </c>
      <c r="E10" s="78">
        <v>60</v>
      </c>
      <c r="F10" s="79">
        <f>0.67-0.0019*E10</f>
        <v>0.55600000000000005</v>
      </c>
      <c r="G10" s="80">
        <f>0.8012-0.00078*E10</f>
        <v>0.75440000000000007</v>
      </c>
    </row>
    <row r="11" spans="2:8" ht="26.25" thickBot="1" x14ac:dyDescent="0.3">
      <c r="B11" s="32" t="s">
        <v>184</v>
      </c>
      <c r="C11" s="55" t="s">
        <v>185</v>
      </c>
      <c r="D11" s="72" t="s">
        <v>186</v>
      </c>
      <c r="E11" s="78"/>
      <c r="F11" s="79"/>
      <c r="G11" s="80"/>
    </row>
    <row r="12" spans="2:8" ht="25.5" x14ac:dyDescent="0.25">
      <c r="B12" s="98" t="s">
        <v>187</v>
      </c>
      <c r="C12" s="101" t="s">
        <v>188</v>
      </c>
      <c r="D12" s="69" t="s">
        <v>189</v>
      </c>
      <c r="E12" s="78">
        <v>30</v>
      </c>
      <c r="F12" s="79">
        <f>0.97-0.00132*E12</f>
        <v>0.9304</v>
      </c>
      <c r="G12" s="80">
        <f>0.96-E12*0.0003</f>
        <v>0.95099999999999996</v>
      </c>
    </row>
    <row r="13" spans="2:8" x14ac:dyDescent="0.25">
      <c r="B13" s="99"/>
      <c r="C13" s="102"/>
      <c r="D13" s="70" t="s">
        <v>182</v>
      </c>
      <c r="E13" s="78"/>
      <c r="F13" s="79"/>
      <c r="G13" s="80"/>
    </row>
    <row r="14" spans="2:8" ht="15.75" thickBot="1" x14ac:dyDescent="0.3">
      <c r="B14" s="100"/>
      <c r="C14" s="103"/>
      <c r="D14" s="71" t="s">
        <v>190</v>
      </c>
      <c r="E14" s="78">
        <v>60</v>
      </c>
      <c r="F14" s="79">
        <f>0.97-0.00132*E14</f>
        <v>0.89080000000000004</v>
      </c>
      <c r="G14" s="80">
        <f>2.057-E14*0.00132</f>
        <v>1.9778</v>
      </c>
      <c r="H14" s="58" t="s">
        <v>208</v>
      </c>
    </row>
    <row r="15" spans="2:8" ht="26.25" thickBot="1" x14ac:dyDescent="0.3">
      <c r="B15" s="32" t="s">
        <v>191</v>
      </c>
      <c r="C15" s="55" t="s">
        <v>192</v>
      </c>
      <c r="D15" s="72" t="s">
        <v>193</v>
      </c>
      <c r="E15" s="60"/>
      <c r="F15" s="81"/>
      <c r="G15" s="61"/>
    </row>
    <row r="16" spans="2:8" ht="29.25" thickBot="1" x14ac:dyDescent="0.3">
      <c r="B16" s="32" t="s">
        <v>194</v>
      </c>
      <c r="C16" s="57" t="s">
        <v>195</v>
      </c>
      <c r="D16" s="73" t="s">
        <v>196</v>
      </c>
      <c r="E16" s="60">
        <v>2</v>
      </c>
      <c r="F16" s="79">
        <f>0.62-0.0019*E16</f>
        <v>0.61619999999999997</v>
      </c>
      <c r="G16" s="80">
        <f>0.82-0.0019*E16</f>
        <v>0.81619999999999993</v>
      </c>
    </row>
    <row r="17" spans="2:7" ht="28.5" x14ac:dyDescent="0.25">
      <c r="B17" s="34" t="s">
        <v>197</v>
      </c>
      <c r="C17" s="56" t="s">
        <v>192</v>
      </c>
      <c r="D17" s="74" t="s">
        <v>193</v>
      </c>
      <c r="E17" s="62"/>
      <c r="F17" s="82"/>
      <c r="G17" s="63"/>
    </row>
    <row r="18" spans="2:7" ht="14.45" x14ac:dyDescent="0.3">
      <c r="B18" s="26"/>
    </row>
    <row r="19" spans="2:7" x14ac:dyDescent="0.25">
      <c r="B19" s="45" t="s">
        <v>198</v>
      </c>
    </row>
  </sheetData>
  <mergeCells count="4">
    <mergeCell ref="B8:B10"/>
    <mergeCell ref="C8:C10"/>
    <mergeCell ref="B12:B14"/>
    <mergeCell ref="C12:C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1" sqref="C31"/>
    </sheetView>
  </sheetViews>
  <sheetFormatPr defaultRowHeight="15" x14ac:dyDescent="0.25"/>
  <cols>
    <col min="2" max="2" width="40.85546875" customWidth="1"/>
    <col min="3" max="3" width="12.7109375" style="2" customWidth="1"/>
  </cols>
  <sheetData>
    <row r="2" spans="2:3" ht="14.45" x14ac:dyDescent="0.3">
      <c r="B2" t="s">
        <v>221</v>
      </c>
    </row>
    <row r="3" spans="2:3" ht="14.45" x14ac:dyDescent="0.3">
      <c r="B3" t="s">
        <v>222</v>
      </c>
    </row>
    <row r="5" spans="2:3" x14ac:dyDescent="0.25">
      <c r="B5" s="45" t="s">
        <v>156</v>
      </c>
    </row>
    <row r="6" spans="2:3" thickBot="1" x14ac:dyDescent="0.35">
      <c r="B6" s="39" t="s">
        <v>200</v>
      </c>
    </row>
    <row r="7" spans="2:3" thickBot="1" x14ac:dyDescent="0.35">
      <c r="B7" s="28"/>
    </row>
    <row r="8" spans="2:3" ht="31.15" thickBot="1" x14ac:dyDescent="0.35">
      <c r="B8" s="37" t="s">
        <v>30</v>
      </c>
      <c r="C8" s="38" t="s">
        <v>199</v>
      </c>
    </row>
    <row r="9" spans="2:3" ht="28.15" thickBot="1" x14ac:dyDescent="0.35">
      <c r="B9" s="32" t="s">
        <v>201</v>
      </c>
      <c r="C9" s="52">
        <v>80</v>
      </c>
    </row>
    <row r="10" spans="2:3" thickBot="1" x14ac:dyDescent="0.35">
      <c r="B10" s="32" t="s">
        <v>202</v>
      </c>
      <c r="C10" s="52">
        <v>80</v>
      </c>
    </row>
    <row r="11" spans="2:3" ht="28.15" thickBot="1" x14ac:dyDescent="0.35">
      <c r="B11" s="32" t="s">
        <v>203</v>
      </c>
      <c r="C11" s="52">
        <v>83</v>
      </c>
    </row>
    <row r="12" spans="2:3" thickBot="1" x14ac:dyDescent="0.35">
      <c r="B12" s="32" t="s">
        <v>204</v>
      </c>
      <c r="C12" s="52">
        <v>75</v>
      </c>
    </row>
    <row r="13" spans="2:3" thickBot="1" x14ac:dyDescent="0.35">
      <c r="B13" s="40" t="s">
        <v>205</v>
      </c>
      <c r="C13" s="54">
        <v>81</v>
      </c>
    </row>
    <row r="14" spans="2:3" thickBot="1" x14ac:dyDescent="0.35">
      <c r="B14" s="32" t="s">
        <v>206</v>
      </c>
      <c r="C14" s="52">
        <v>78</v>
      </c>
    </row>
    <row r="15" spans="2:3" ht="14.45" x14ac:dyDescent="0.3">
      <c r="B15" s="34" t="s">
        <v>207</v>
      </c>
      <c r="C15" s="53">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Refrigerators &amp; Freezers</vt:lpstr>
      <vt:lpstr>AC &amp; HP</vt:lpstr>
      <vt:lpstr>DHW</vt:lpstr>
      <vt:lpstr>Furnace</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KJM</dc:creator>
  <cp:lastModifiedBy>Franzese, Peter</cp:lastModifiedBy>
  <dcterms:created xsi:type="dcterms:W3CDTF">2014-06-03T15:27:03Z</dcterms:created>
  <dcterms:modified xsi:type="dcterms:W3CDTF">2015-10-21T17:11:19Z</dcterms:modified>
</cp:coreProperties>
</file>