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pge-my.sharepoint.com/personal/k6ch_pge_com/Documents/FILING FOLDERS/R.24-09-012/2025-12-09 Filing- Amended Response/"/>
    </mc:Choice>
  </mc:AlternateContent>
  <xr:revisionPtr revIDLastSave="24" documentId="8_{41A426C5-ACF3-4C59-89A3-EEAE62645D4F}" xr6:coauthVersionLast="47" xr6:coauthVersionMax="47" xr10:uidLastSave="{CC5C7E35-9081-4EA6-A495-A5D6658E10D1}"/>
  <bookViews>
    <workbookView xWindow="-110" yWindow="-110" windowWidth="19420" windowHeight="10300" xr2:uid="{79446AAD-70E6-4E1D-B48D-92C43DFA041E}"/>
  </bookViews>
  <sheets>
    <sheet name="Summary" sheetId="2" r:id="rId1"/>
    <sheet name="Costs by Operating District" sheetId="4" r:id="rId2"/>
    <sheet name="Pressure Districts" sheetId="13" r:id="rId3"/>
    <sheet name="Directions" sheetId="11" r:id="rId4"/>
    <sheet name="Definitions" sheetId="12" r:id="rId5"/>
    <sheet name="Definitions of Other Misc Costs" sheetId="10" r:id="rId6"/>
  </sheets>
  <definedNames>
    <definedName name="_xlnm._FilterDatabase" localSheetId="1" hidden="1">'Costs by Operating District'!$A$4:$Z$20</definedName>
    <definedName name="_xlnm._FilterDatabase" localSheetId="2" hidden="1">'Pressure Districts'!$A$6:$N$446</definedName>
    <definedName name="_ftn1" localSheetId="1">'Costs by Operating District'!$A$17</definedName>
    <definedName name="_ftn1" localSheetId="5">'Definitions of Other Misc Costs'!#REF!</definedName>
    <definedName name="_ftn1" localSheetId="2">'Pressure Districts'!#REF!</definedName>
    <definedName name="_ftn1" localSheetId="0">Summary!$A$17</definedName>
    <definedName name="_ftn2" localSheetId="1">'Costs by Operating District'!$A$18</definedName>
    <definedName name="_ftn2" localSheetId="5">'Definitions of Other Misc Costs'!#REF!</definedName>
    <definedName name="_ftn2" localSheetId="2">'Pressure Districts'!#REF!</definedName>
    <definedName name="_ftn2" localSheetId="0">Summary!$A$18</definedName>
    <definedName name="_ftn4" localSheetId="4">Definitions!$B$33</definedName>
    <definedName name="_ftn5" localSheetId="4">Definitions!$B$34</definedName>
    <definedName name="_ftn6" localSheetId="4">Definitions!$B$35</definedName>
    <definedName name="_ftn7" localSheetId="4">Definitions!$B$36</definedName>
    <definedName name="_ftnref1" localSheetId="1">'Costs by Operating District'!$U$6</definedName>
    <definedName name="_ftnref1" localSheetId="5">'Definitions of Other Misc Costs'!#REF!</definedName>
    <definedName name="_ftnref1" localSheetId="2">'Pressure Districts'!#REF!</definedName>
    <definedName name="_ftnref1" localSheetId="0">Summary!$E$6</definedName>
    <definedName name="_ftnref10" localSheetId="4">Definitions!$B$23</definedName>
    <definedName name="_ftnref11" localSheetId="4">Definitions!$B$25</definedName>
    <definedName name="_ftnref2" localSheetId="1">'Costs by Operating District'!$U$10</definedName>
    <definedName name="_ftnref2" localSheetId="5">'Definitions of Other Misc Costs'!#REF!</definedName>
    <definedName name="_ftnref2" localSheetId="2">'Pressure Districts'!#REF!</definedName>
    <definedName name="_ftnref2" localSheetId="0">Summary!$E$10</definedName>
    <definedName name="_ftnref3" localSheetId="4">Definitions!$B$14</definedName>
    <definedName name="_ftnref4" localSheetId="4">Definitions!$B$15</definedName>
    <definedName name="_ftnref5" localSheetId="4">Definitions!$B$16</definedName>
    <definedName name="_ftnref6" localSheetId="4">Definitions!$B$17</definedName>
    <definedName name="_ftnref7" localSheetId="4">Definitions!$B$18</definedName>
    <definedName name="_ftnref8" localSheetId="4">Definitions!$B$21</definedName>
    <definedName name="_ftnref9" localSheetId="4">Definitions!$B$22</definedName>
    <definedName name="_Hlk206443901" localSheetId="3">Directions!$B$8</definedName>
    <definedName name="_xlnm.Print_Area" localSheetId="1">'Costs by Operating District'!$A$4:$Y$24</definedName>
    <definedName name="_xlnm.Print_Area" localSheetId="0">Summary!$A$1:$F$18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 i="4" l="1"/>
  <c r="F444" i="13" l="1"/>
  <c r="W11" i="4"/>
  <c r="W10" i="4"/>
  <c r="K444" i="13" l="1"/>
  <c r="J444" i="13"/>
  <c r="H444" i="13"/>
  <c r="E444" i="13"/>
  <c r="F9" i="4"/>
  <c r="G9" i="4"/>
  <c r="H9" i="4"/>
  <c r="I9" i="4"/>
  <c r="J9" i="4"/>
  <c r="K9" i="4"/>
  <c r="L9" i="4"/>
  <c r="M9" i="4"/>
  <c r="N9" i="4"/>
  <c r="O9" i="4"/>
  <c r="P9" i="4"/>
  <c r="Q9" i="4"/>
  <c r="R9" i="4"/>
  <c r="S9" i="4"/>
  <c r="T9" i="4"/>
  <c r="U9" i="4"/>
  <c r="V9" i="4"/>
  <c r="F8" i="4"/>
  <c r="G8" i="4"/>
  <c r="H8" i="4"/>
  <c r="I8" i="4"/>
  <c r="J8" i="4"/>
  <c r="K8" i="4"/>
  <c r="L8" i="4"/>
  <c r="M8" i="4"/>
  <c r="N8" i="4"/>
  <c r="O8" i="4"/>
  <c r="P8" i="4"/>
  <c r="Q8" i="4"/>
  <c r="R8" i="4"/>
  <c r="S8" i="4"/>
  <c r="T8" i="4"/>
  <c r="U8" i="4"/>
  <c r="V8" i="4"/>
  <c r="E9" i="4"/>
  <c r="E8" i="4"/>
  <c r="W9" i="4" l="1"/>
  <c r="W8" i="4"/>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C160" i="13"/>
  <c r="C161" i="13"/>
  <c r="C162" i="13"/>
  <c r="C163" i="13"/>
  <c r="C164" i="13"/>
  <c r="C165" i="13"/>
  <c r="C166" i="13"/>
  <c r="C167" i="13"/>
  <c r="C168" i="13"/>
  <c r="C169" i="13"/>
  <c r="C170" i="13"/>
  <c r="C171" i="13"/>
  <c r="C172" i="13"/>
  <c r="C173" i="13"/>
  <c r="C174" i="13"/>
  <c r="C175" i="13"/>
  <c r="C176" i="13"/>
  <c r="C177" i="13"/>
  <c r="C178" i="13"/>
  <c r="C179" i="13"/>
  <c r="C180" i="13"/>
  <c r="C181" i="13"/>
  <c r="C182" i="13"/>
  <c r="C183" i="13"/>
  <c r="C184" i="13"/>
  <c r="C185" i="13"/>
  <c r="C186" i="13"/>
  <c r="C187" i="13"/>
  <c r="C188" i="13"/>
  <c r="C189" i="13"/>
  <c r="C190" i="13"/>
  <c r="C191" i="13"/>
  <c r="C192" i="13"/>
  <c r="C193" i="13"/>
  <c r="C194" i="13"/>
  <c r="C195" i="13"/>
  <c r="C196" i="13"/>
  <c r="C197" i="13"/>
  <c r="C198" i="13"/>
  <c r="C199" i="13"/>
  <c r="C200" i="13"/>
  <c r="C201" i="13"/>
  <c r="C202" i="13"/>
  <c r="C203" i="13"/>
  <c r="C204" i="13"/>
  <c r="C205" i="13"/>
  <c r="C206" i="13"/>
  <c r="C207" i="13"/>
  <c r="C208" i="13"/>
  <c r="C209" i="13"/>
  <c r="C210" i="13"/>
  <c r="C211" i="13"/>
  <c r="C212" i="13"/>
  <c r="C213" i="13"/>
  <c r="C214" i="13"/>
  <c r="C215" i="13"/>
  <c r="C216" i="13"/>
  <c r="C217" i="13"/>
  <c r="C218" i="13"/>
  <c r="C219" i="13"/>
  <c r="C220" i="13"/>
  <c r="C221" i="13"/>
  <c r="C222" i="13"/>
  <c r="C223" i="13"/>
  <c r="C224" i="13"/>
  <c r="C225" i="13"/>
  <c r="C226" i="13"/>
  <c r="C227" i="13"/>
  <c r="C228" i="13"/>
  <c r="C229" i="13"/>
  <c r="C230" i="13"/>
  <c r="C231" i="13"/>
  <c r="C232" i="13"/>
  <c r="C233" i="13"/>
  <c r="C234" i="13"/>
  <c r="C235" i="13"/>
  <c r="C236" i="13"/>
  <c r="C237" i="13"/>
  <c r="C238" i="13"/>
  <c r="C239" i="13"/>
  <c r="C240" i="13"/>
  <c r="C241" i="13"/>
  <c r="C242" i="13"/>
  <c r="C243" i="13"/>
  <c r="C244" i="13"/>
  <c r="C245" i="13"/>
  <c r="C246" i="13"/>
  <c r="C247" i="13"/>
  <c r="C248" i="13"/>
  <c r="C249" i="13"/>
  <c r="C250" i="13"/>
  <c r="C251" i="13"/>
  <c r="C252" i="13"/>
  <c r="C253" i="13"/>
  <c r="C254" i="13"/>
  <c r="C255" i="13"/>
  <c r="C256" i="13"/>
  <c r="C257" i="13"/>
  <c r="C258" i="13"/>
  <c r="C259" i="13"/>
  <c r="C260" i="13"/>
  <c r="C261" i="13"/>
  <c r="C262" i="13"/>
  <c r="C263" i="13"/>
  <c r="C264" i="13"/>
  <c r="C265" i="13"/>
  <c r="C266" i="13"/>
  <c r="C267" i="13"/>
  <c r="C268" i="13"/>
  <c r="C269" i="13"/>
  <c r="C270" i="13"/>
  <c r="C271" i="13"/>
  <c r="C272" i="13"/>
  <c r="C273" i="13"/>
  <c r="C274" i="13"/>
  <c r="C275" i="13"/>
  <c r="C276" i="13"/>
  <c r="C277" i="13"/>
  <c r="C278" i="13"/>
  <c r="C279" i="13"/>
  <c r="C280" i="13"/>
  <c r="C281" i="13"/>
  <c r="C282" i="13"/>
  <c r="C283" i="13"/>
  <c r="C284" i="13"/>
  <c r="C285" i="13"/>
  <c r="C286" i="13"/>
  <c r="C287" i="13"/>
  <c r="C288" i="13"/>
  <c r="C289" i="13"/>
  <c r="C290" i="13"/>
  <c r="C291" i="13"/>
  <c r="C292" i="13"/>
  <c r="C293" i="13"/>
  <c r="C294" i="13"/>
  <c r="C295" i="13"/>
  <c r="C296" i="13"/>
  <c r="C297" i="13"/>
  <c r="C298" i="13"/>
  <c r="C299" i="13"/>
  <c r="C300" i="13"/>
  <c r="C301" i="13"/>
  <c r="C302" i="13"/>
  <c r="C303" i="13"/>
  <c r="C304" i="13"/>
  <c r="C305" i="13"/>
  <c r="C306" i="13"/>
  <c r="C307" i="13"/>
  <c r="C308" i="13"/>
  <c r="C309" i="13"/>
  <c r="C310" i="13"/>
  <c r="C311" i="13"/>
  <c r="C312" i="13"/>
  <c r="C313" i="13"/>
  <c r="C314" i="13"/>
  <c r="C315" i="13"/>
  <c r="C316" i="13"/>
  <c r="C317" i="13"/>
  <c r="C318" i="13"/>
  <c r="C319" i="13"/>
  <c r="C320" i="13"/>
  <c r="C321" i="13"/>
  <c r="C322" i="13"/>
  <c r="C323" i="13"/>
  <c r="C324" i="13"/>
  <c r="C325" i="13"/>
  <c r="C326" i="13"/>
  <c r="C327" i="13"/>
  <c r="C328" i="13"/>
  <c r="C329" i="13"/>
  <c r="C330" i="13"/>
  <c r="C331" i="13"/>
  <c r="C332" i="13"/>
  <c r="C333" i="13"/>
  <c r="C334" i="13"/>
  <c r="C335" i="13"/>
  <c r="C336" i="13"/>
  <c r="C337" i="13"/>
  <c r="C338" i="13"/>
  <c r="C339" i="13"/>
  <c r="C340" i="13"/>
  <c r="C341" i="13"/>
  <c r="C342" i="13"/>
  <c r="C343" i="13"/>
  <c r="C344" i="13"/>
  <c r="C345" i="13"/>
  <c r="C346" i="13"/>
  <c r="C347" i="13"/>
  <c r="C348" i="13"/>
  <c r="C349" i="13"/>
  <c r="C350" i="13"/>
  <c r="C351" i="13"/>
  <c r="C352" i="13"/>
  <c r="C353" i="13"/>
  <c r="C354" i="13"/>
  <c r="C355" i="13"/>
  <c r="C356" i="13"/>
  <c r="C357" i="13"/>
  <c r="C358" i="13"/>
  <c r="C359" i="13"/>
  <c r="C360" i="13"/>
  <c r="C361" i="13"/>
  <c r="C362" i="13"/>
  <c r="C363" i="13"/>
  <c r="C364" i="13"/>
  <c r="C365" i="13"/>
  <c r="C366" i="13"/>
  <c r="C367" i="13"/>
  <c r="C368" i="13"/>
  <c r="C369" i="13"/>
  <c r="C370" i="13"/>
  <c r="C371" i="13"/>
  <c r="C372" i="13"/>
  <c r="C373" i="13"/>
  <c r="C374" i="13"/>
  <c r="C375" i="13"/>
  <c r="C376" i="13"/>
  <c r="C377" i="13"/>
  <c r="C378" i="13"/>
  <c r="C379" i="13"/>
  <c r="C380" i="13"/>
  <c r="C381" i="13"/>
  <c r="C382" i="13"/>
  <c r="C383" i="13"/>
  <c r="C384" i="13"/>
  <c r="C385" i="13"/>
  <c r="C386" i="13"/>
  <c r="C387" i="13"/>
  <c r="C388" i="13"/>
  <c r="C389" i="13"/>
  <c r="C390" i="13"/>
  <c r="C391" i="13"/>
  <c r="C392" i="13"/>
  <c r="C393" i="13"/>
  <c r="C394" i="13"/>
  <c r="C395" i="13"/>
  <c r="C396" i="13"/>
  <c r="C397" i="13"/>
  <c r="C398" i="13"/>
  <c r="C399" i="13"/>
  <c r="C400" i="13"/>
  <c r="C401" i="13"/>
  <c r="C402" i="13"/>
  <c r="C403" i="13"/>
  <c r="C404" i="13"/>
  <c r="C405" i="13"/>
  <c r="C406" i="13"/>
  <c r="C407" i="13"/>
  <c r="C408" i="13"/>
  <c r="C409" i="13"/>
  <c r="C410" i="13"/>
  <c r="C411" i="13"/>
  <c r="C412" i="13"/>
  <c r="C413" i="13"/>
  <c r="C414" i="13"/>
  <c r="C415" i="13"/>
  <c r="C416" i="13"/>
  <c r="C417" i="13"/>
  <c r="C418" i="13"/>
  <c r="C419" i="13"/>
  <c r="C420" i="13"/>
  <c r="C421" i="13"/>
  <c r="C422" i="13"/>
  <c r="C423" i="13"/>
  <c r="C424" i="13"/>
  <c r="C425" i="13"/>
  <c r="C426" i="13"/>
  <c r="C427" i="13"/>
  <c r="C428" i="13"/>
  <c r="C429" i="13"/>
  <c r="C430" i="13"/>
  <c r="C431" i="13"/>
  <c r="C432" i="13"/>
  <c r="C433" i="13"/>
  <c r="C434" i="13"/>
  <c r="C435" i="13"/>
  <c r="C436" i="13"/>
  <c r="C437" i="13"/>
  <c r="C438" i="13"/>
  <c r="C439" i="13"/>
  <c r="C440" i="13"/>
  <c r="C441" i="13"/>
  <c r="C442" i="13"/>
  <c r="C443" i="13"/>
  <c r="C8" i="13"/>
  <c r="I9" i="13"/>
  <c r="D9" i="13" s="1"/>
  <c r="I10" i="13"/>
  <c r="D10" i="13" s="1"/>
  <c r="I11" i="13"/>
  <c r="D11" i="13" s="1"/>
  <c r="I12" i="13"/>
  <c r="D12" i="13" s="1"/>
  <c r="I13" i="13"/>
  <c r="D13" i="13" s="1"/>
  <c r="I14" i="13"/>
  <c r="D14" i="13" s="1"/>
  <c r="I15" i="13"/>
  <c r="D15" i="13" s="1"/>
  <c r="I16" i="13"/>
  <c r="D16" i="13" s="1"/>
  <c r="I17" i="13"/>
  <c r="D17" i="13" s="1"/>
  <c r="I18" i="13"/>
  <c r="D18" i="13" s="1"/>
  <c r="I19" i="13"/>
  <c r="D19" i="13" s="1"/>
  <c r="I20" i="13"/>
  <c r="D20" i="13" s="1"/>
  <c r="I21" i="13"/>
  <c r="D21" i="13" s="1"/>
  <c r="I22" i="13"/>
  <c r="D22" i="13" s="1"/>
  <c r="I23" i="13"/>
  <c r="D23" i="13" s="1"/>
  <c r="I24" i="13"/>
  <c r="D24" i="13" s="1"/>
  <c r="I25" i="13"/>
  <c r="D25" i="13" s="1"/>
  <c r="I26" i="13"/>
  <c r="D26" i="13" s="1"/>
  <c r="I27" i="13"/>
  <c r="D27" i="13" s="1"/>
  <c r="I28" i="13"/>
  <c r="D28" i="13" s="1"/>
  <c r="I29" i="13"/>
  <c r="D29" i="13" s="1"/>
  <c r="I30" i="13"/>
  <c r="D30" i="13" s="1"/>
  <c r="I31" i="13"/>
  <c r="D31" i="13" s="1"/>
  <c r="I32" i="13"/>
  <c r="D32" i="13" s="1"/>
  <c r="I33" i="13"/>
  <c r="D33" i="13" s="1"/>
  <c r="I34" i="13"/>
  <c r="D34" i="13" s="1"/>
  <c r="I35" i="13"/>
  <c r="D35" i="13" s="1"/>
  <c r="I36" i="13"/>
  <c r="D36" i="13" s="1"/>
  <c r="I37" i="13"/>
  <c r="D37" i="13" s="1"/>
  <c r="I38" i="13"/>
  <c r="D38" i="13" s="1"/>
  <c r="I39" i="13"/>
  <c r="D39" i="13" s="1"/>
  <c r="I40" i="13"/>
  <c r="D40" i="13" s="1"/>
  <c r="I41" i="13"/>
  <c r="D41" i="13" s="1"/>
  <c r="I42" i="13"/>
  <c r="D42" i="13" s="1"/>
  <c r="I43" i="13"/>
  <c r="D43" i="13" s="1"/>
  <c r="I44" i="13"/>
  <c r="D44" i="13" s="1"/>
  <c r="I45" i="13"/>
  <c r="D45" i="13" s="1"/>
  <c r="I46" i="13"/>
  <c r="D46" i="13" s="1"/>
  <c r="I47" i="13"/>
  <c r="D47" i="13" s="1"/>
  <c r="I48" i="13"/>
  <c r="D48" i="13" s="1"/>
  <c r="I49" i="13"/>
  <c r="D49" i="13" s="1"/>
  <c r="I50" i="13"/>
  <c r="D50" i="13" s="1"/>
  <c r="I51" i="13"/>
  <c r="D51" i="13" s="1"/>
  <c r="I52" i="13"/>
  <c r="D52" i="13" s="1"/>
  <c r="I53" i="13"/>
  <c r="D53" i="13" s="1"/>
  <c r="I54" i="13"/>
  <c r="D54" i="13" s="1"/>
  <c r="I55" i="13"/>
  <c r="D55" i="13" s="1"/>
  <c r="I56" i="13"/>
  <c r="D56" i="13" s="1"/>
  <c r="I57" i="13"/>
  <c r="D57" i="13" s="1"/>
  <c r="I58" i="13"/>
  <c r="D58" i="13" s="1"/>
  <c r="I59" i="13"/>
  <c r="D59" i="13" s="1"/>
  <c r="I60" i="13"/>
  <c r="D60" i="13" s="1"/>
  <c r="I61" i="13"/>
  <c r="D61" i="13" s="1"/>
  <c r="I62" i="13"/>
  <c r="D62" i="13" s="1"/>
  <c r="I63" i="13"/>
  <c r="D63" i="13" s="1"/>
  <c r="I64" i="13"/>
  <c r="D64" i="13" s="1"/>
  <c r="I65" i="13"/>
  <c r="D65" i="13" s="1"/>
  <c r="I66" i="13"/>
  <c r="D66" i="13" s="1"/>
  <c r="I67" i="13"/>
  <c r="D67" i="13" s="1"/>
  <c r="I68" i="13"/>
  <c r="D68" i="13" s="1"/>
  <c r="I69" i="13"/>
  <c r="D69" i="13" s="1"/>
  <c r="I70" i="13"/>
  <c r="D70" i="13" s="1"/>
  <c r="I71" i="13"/>
  <c r="D71" i="13" s="1"/>
  <c r="I72" i="13"/>
  <c r="D72" i="13" s="1"/>
  <c r="I73" i="13"/>
  <c r="D73" i="13" s="1"/>
  <c r="I74" i="13"/>
  <c r="D74" i="13" s="1"/>
  <c r="I75" i="13"/>
  <c r="D75" i="13" s="1"/>
  <c r="I76" i="13"/>
  <c r="D76" i="13" s="1"/>
  <c r="I77" i="13"/>
  <c r="D77" i="13" s="1"/>
  <c r="I78" i="13"/>
  <c r="D78" i="13" s="1"/>
  <c r="I79" i="13"/>
  <c r="D79" i="13" s="1"/>
  <c r="I80" i="13"/>
  <c r="D80" i="13" s="1"/>
  <c r="I81" i="13"/>
  <c r="D81" i="13" s="1"/>
  <c r="I82" i="13"/>
  <c r="D82" i="13" s="1"/>
  <c r="I83" i="13"/>
  <c r="D83" i="13" s="1"/>
  <c r="I84" i="13"/>
  <c r="D84" i="13" s="1"/>
  <c r="I85" i="13"/>
  <c r="D85" i="13" s="1"/>
  <c r="I86" i="13"/>
  <c r="D86" i="13" s="1"/>
  <c r="I87" i="13"/>
  <c r="D87" i="13" s="1"/>
  <c r="I88" i="13"/>
  <c r="D88" i="13" s="1"/>
  <c r="I89" i="13"/>
  <c r="D89" i="13" s="1"/>
  <c r="I90" i="13"/>
  <c r="D90" i="13" s="1"/>
  <c r="I91" i="13"/>
  <c r="D91" i="13" s="1"/>
  <c r="I92" i="13"/>
  <c r="D92" i="13" s="1"/>
  <c r="I93" i="13"/>
  <c r="D93" i="13" s="1"/>
  <c r="I94" i="13"/>
  <c r="D94" i="13" s="1"/>
  <c r="I95" i="13"/>
  <c r="D95" i="13" s="1"/>
  <c r="I96" i="13"/>
  <c r="D96" i="13" s="1"/>
  <c r="I97" i="13"/>
  <c r="D97" i="13" s="1"/>
  <c r="I98" i="13"/>
  <c r="D98" i="13" s="1"/>
  <c r="I99" i="13"/>
  <c r="D99" i="13" s="1"/>
  <c r="I100" i="13"/>
  <c r="D100" i="13" s="1"/>
  <c r="I101" i="13"/>
  <c r="D101" i="13" s="1"/>
  <c r="I102" i="13"/>
  <c r="D102" i="13" s="1"/>
  <c r="I103" i="13"/>
  <c r="D103" i="13" s="1"/>
  <c r="I104" i="13"/>
  <c r="D104" i="13" s="1"/>
  <c r="I105" i="13"/>
  <c r="D105" i="13" s="1"/>
  <c r="I106" i="13"/>
  <c r="D106" i="13" s="1"/>
  <c r="I107" i="13"/>
  <c r="D107" i="13" s="1"/>
  <c r="I108" i="13"/>
  <c r="D108" i="13" s="1"/>
  <c r="I109" i="13"/>
  <c r="D109" i="13" s="1"/>
  <c r="I110" i="13"/>
  <c r="D110" i="13" s="1"/>
  <c r="I111" i="13"/>
  <c r="D111" i="13" s="1"/>
  <c r="I112" i="13"/>
  <c r="D112" i="13" s="1"/>
  <c r="I113" i="13"/>
  <c r="D113" i="13" s="1"/>
  <c r="I114" i="13"/>
  <c r="D114" i="13" s="1"/>
  <c r="I115" i="13"/>
  <c r="D115" i="13" s="1"/>
  <c r="I116" i="13"/>
  <c r="D116" i="13" s="1"/>
  <c r="I117" i="13"/>
  <c r="D117" i="13" s="1"/>
  <c r="I118" i="13"/>
  <c r="D118" i="13" s="1"/>
  <c r="I119" i="13"/>
  <c r="D119" i="13" s="1"/>
  <c r="I120" i="13"/>
  <c r="D120" i="13" s="1"/>
  <c r="I121" i="13"/>
  <c r="D121" i="13" s="1"/>
  <c r="I122" i="13"/>
  <c r="D122" i="13" s="1"/>
  <c r="I123" i="13"/>
  <c r="D123" i="13" s="1"/>
  <c r="I124" i="13"/>
  <c r="D124" i="13" s="1"/>
  <c r="I125" i="13"/>
  <c r="D125" i="13" s="1"/>
  <c r="I126" i="13"/>
  <c r="D126" i="13" s="1"/>
  <c r="I127" i="13"/>
  <c r="D127" i="13" s="1"/>
  <c r="I128" i="13"/>
  <c r="D128" i="13" s="1"/>
  <c r="I129" i="13"/>
  <c r="D129" i="13" s="1"/>
  <c r="I130" i="13"/>
  <c r="D130" i="13" s="1"/>
  <c r="I131" i="13"/>
  <c r="D131" i="13" s="1"/>
  <c r="I132" i="13"/>
  <c r="D132" i="13" s="1"/>
  <c r="I133" i="13"/>
  <c r="D133" i="13" s="1"/>
  <c r="I134" i="13"/>
  <c r="D134" i="13" s="1"/>
  <c r="I135" i="13"/>
  <c r="D135" i="13" s="1"/>
  <c r="I136" i="13"/>
  <c r="D136" i="13" s="1"/>
  <c r="I137" i="13"/>
  <c r="D137" i="13" s="1"/>
  <c r="I138" i="13"/>
  <c r="D138" i="13" s="1"/>
  <c r="I139" i="13"/>
  <c r="D139" i="13" s="1"/>
  <c r="I140" i="13"/>
  <c r="D140" i="13" s="1"/>
  <c r="I141" i="13"/>
  <c r="D141" i="13" s="1"/>
  <c r="I142" i="13"/>
  <c r="D142" i="13" s="1"/>
  <c r="I143" i="13"/>
  <c r="D143" i="13" s="1"/>
  <c r="I144" i="13"/>
  <c r="D144" i="13" s="1"/>
  <c r="I145" i="13"/>
  <c r="D145" i="13" s="1"/>
  <c r="I146" i="13"/>
  <c r="D146" i="13" s="1"/>
  <c r="I147" i="13"/>
  <c r="D147" i="13" s="1"/>
  <c r="I148" i="13"/>
  <c r="D148" i="13" s="1"/>
  <c r="I149" i="13"/>
  <c r="D149" i="13" s="1"/>
  <c r="I150" i="13"/>
  <c r="D150" i="13" s="1"/>
  <c r="I151" i="13"/>
  <c r="D151" i="13" s="1"/>
  <c r="I152" i="13"/>
  <c r="D152" i="13" s="1"/>
  <c r="I153" i="13"/>
  <c r="D153" i="13" s="1"/>
  <c r="I154" i="13"/>
  <c r="D154" i="13" s="1"/>
  <c r="I155" i="13"/>
  <c r="D155" i="13" s="1"/>
  <c r="I156" i="13"/>
  <c r="D156" i="13" s="1"/>
  <c r="I157" i="13"/>
  <c r="D157" i="13" s="1"/>
  <c r="I158" i="13"/>
  <c r="D158" i="13" s="1"/>
  <c r="I159" i="13"/>
  <c r="D159" i="13" s="1"/>
  <c r="I160" i="13"/>
  <c r="D160" i="13" s="1"/>
  <c r="I161" i="13"/>
  <c r="D161" i="13" s="1"/>
  <c r="I162" i="13"/>
  <c r="D162" i="13" s="1"/>
  <c r="I163" i="13"/>
  <c r="D163" i="13" s="1"/>
  <c r="I164" i="13"/>
  <c r="D164" i="13" s="1"/>
  <c r="I165" i="13"/>
  <c r="D165" i="13" s="1"/>
  <c r="I166" i="13"/>
  <c r="D166" i="13" s="1"/>
  <c r="I167" i="13"/>
  <c r="D167" i="13" s="1"/>
  <c r="I168" i="13"/>
  <c r="D168" i="13" s="1"/>
  <c r="I169" i="13"/>
  <c r="D169" i="13" s="1"/>
  <c r="I170" i="13"/>
  <c r="D170" i="13" s="1"/>
  <c r="I171" i="13"/>
  <c r="D171" i="13" s="1"/>
  <c r="I172" i="13"/>
  <c r="D172" i="13" s="1"/>
  <c r="I173" i="13"/>
  <c r="D173" i="13" s="1"/>
  <c r="I174" i="13"/>
  <c r="D174" i="13" s="1"/>
  <c r="I175" i="13"/>
  <c r="D175" i="13" s="1"/>
  <c r="I176" i="13"/>
  <c r="D176" i="13" s="1"/>
  <c r="I177" i="13"/>
  <c r="D177" i="13" s="1"/>
  <c r="I178" i="13"/>
  <c r="D178" i="13" s="1"/>
  <c r="I179" i="13"/>
  <c r="D179" i="13" s="1"/>
  <c r="I180" i="13"/>
  <c r="D180" i="13" s="1"/>
  <c r="I181" i="13"/>
  <c r="D181" i="13" s="1"/>
  <c r="I182" i="13"/>
  <c r="D182" i="13" s="1"/>
  <c r="I183" i="13"/>
  <c r="D183" i="13" s="1"/>
  <c r="I184" i="13"/>
  <c r="D184" i="13" s="1"/>
  <c r="I185" i="13"/>
  <c r="D185" i="13" s="1"/>
  <c r="I186" i="13"/>
  <c r="D186" i="13" s="1"/>
  <c r="I187" i="13"/>
  <c r="D187" i="13" s="1"/>
  <c r="I188" i="13"/>
  <c r="D188" i="13" s="1"/>
  <c r="I189" i="13"/>
  <c r="D189" i="13" s="1"/>
  <c r="I190" i="13"/>
  <c r="D190" i="13" s="1"/>
  <c r="I191" i="13"/>
  <c r="D191" i="13" s="1"/>
  <c r="I192" i="13"/>
  <c r="D192" i="13" s="1"/>
  <c r="I193" i="13"/>
  <c r="D193" i="13" s="1"/>
  <c r="I194" i="13"/>
  <c r="D194" i="13" s="1"/>
  <c r="I195" i="13"/>
  <c r="D195" i="13" s="1"/>
  <c r="I196" i="13"/>
  <c r="D196" i="13" s="1"/>
  <c r="I197" i="13"/>
  <c r="D197" i="13" s="1"/>
  <c r="I198" i="13"/>
  <c r="D198" i="13" s="1"/>
  <c r="I199" i="13"/>
  <c r="D199" i="13" s="1"/>
  <c r="I200" i="13"/>
  <c r="D200" i="13" s="1"/>
  <c r="I201" i="13"/>
  <c r="D201" i="13" s="1"/>
  <c r="I202" i="13"/>
  <c r="D202" i="13" s="1"/>
  <c r="I203" i="13"/>
  <c r="D203" i="13" s="1"/>
  <c r="I204" i="13"/>
  <c r="D204" i="13" s="1"/>
  <c r="I205" i="13"/>
  <c r="D205" i="13" s="1"/>
  <c r="I206" i="13"/>
  <c r="D206" i="13" s="1"/>
  <c r="I207" i="13"/>
  <c r="D207" i="13" s="1"/>
  <c r="I208" i="13"/>
  <c r="D208" i="13" s="1"/>
  <c r="I209" i="13"/>
  <c r="D209" i="13" s="1"/>
  <c r="I210" i="13"/>
  <c r="D210" i="13" s="1"/>
  <c r="I211" i="13"/>
  <c r="D211" i="13" s="1"/>
  <c r="I212" i="13"/>
  <c r="D212" i="13" s="1"/>
  <c r="I213" i="13"/>
  <c r="D213" i="13" s="1"/>
  <c r="I214" i="13"/>
  <c r="D214" i="13" s="1"/>
  <c r="I215" i="13"/>
  <c r="D215" i="13" s="1"/>
  <c r="I216" i="13"/>
  <c r="D216" i="13" s="1"/>
  <c r="I217" i="13"/>
  <c r="D217" i="13" s="1"/>
  <c r="I218" i="13"/>
  <c r="D218" i="13" s="1"/>
  <c r="I219" i="13"/>
  <c r="D219" i="13" s="1"/>
  <c r="I220" i="13"/>
  <c r="D220" i="13" s="1"/>
  <c r="I221" i="13"/>
  <c r="D221" i="13" s="1"/>
  <c r="I222" i="13"/>
  <c r="D222" i="13" s="1"/>
  <c r="I223" i="13"/>
  <c r="D223" i="13" s="1"/>
  <c r="I224" i="13"/>
  <c r="D224" i="13" s="1"/>
  <c r="I225" i="13"/>
  <c r="D225" i="13" s="1"/>
  <c r="I226" i="13"/>
  <c r="D226" i="13" s="1"/>
  <c r="I227" i="13"/>
  <c r="D227" i="13" s="1"/>
  <c r="I228" i="13"/>
  <c r="D228" i="13" s="1"/>
  <c r="I229" i="13"/>
  <c r="D229" i="13" s="1"/>
  <c r="I230" i="13"/>
  <c r="D230" i="13" s="1"/>
  <c r="I231" i="13"/>
  <c r="D231" i="13" s="1"/>
  <c r="I232" i="13"/>
  <c r="D232" i="13" s="1"/>
  <c r="I233" i="13"/>
  <c r="D233" i="13" s="1"/>
  <c r="I234" i="13"/>
  <c r="D234" i="13" s="1"/>
  <c r="I235" i="13"/>
  <c r="D235" i="13" s="1"/>
  <c r="I236" i="13"/>
  <c r="D236" i="13" s="1"/>
  <c r="I237" i="13"/>
  <c r="D237" i="13" s="1"/>
  <c r="I238" i="13"/>
  <c r="D238" i="13" s="1"/>
  <c r="I239" i="13"/>
  <c r="D239" i="13" s="1"/>
  <c r="I240" i="13"/>
  <c r="D240" i="13" s="1"/>
  <c r="I241" i="13"/>
  <c r="D241" i="13" s="1"/>
  <c r="I242" i="13"/>
  <c r="D242" i="13" s="1"/>
  <c r="I243" i="13"/>
  <c r="D243" i="13" s="1"/>
  <c r="I244" i="13"/>
  <c r="D244" i="13" s="1"/>
  <c r="I245" i="13"/>
  <c r="D245" i="13" s="1"/>
  <c r="I246" i="13"/>
  <c r="D246" i="13" s="1"/>
  <c r="I247" i="13"/>
  <c r="D247" i="13" s="1"/>
  <c r="I248" i="13"/>
  <c r="D248" i="13" s="1"/>
  <c r="I249" i="13"/>
  <c r="D249" i="13" s="1"/>
  <c r="I250" i="13"/>
  <c r="D250" i="13" s="1"/>
  <c r="I251" i="13"/>
  <c r="D251" i="13" s="1"/>
  <c r="I252" i="13"/>
  <c r="D252" i="13" s="1"/>
  <c r="I253" i="13"/>
  <c r="D253" i="13" s="1"/>
  <c r="I254" i="13"/>
  <c r="D254" i="13" s="1"/>
  <c r="I255" i="13"/>
  <c r="D255" i="13" s="1"/>
  <c r="I256" i="13"/>
  <c r="D256" i="13" s="1"/>
  <c r="I257" i="13"/>
  <c r="D257" i="13" s="1"/>
  <c r="I258" i="13"/>
  <c r="D258" i="13" s="1"/>
  <c r="I259" i="13"/>
  <c r="D259" i="13" s="1"/>
  <c r="I260" i="13"/>
  <c r="D260" i="13" s="1"/>
  <c r="I261" i="13"/>
  <c r="D261" i="13" s="1"/>
  <c r="I262" i="13"/>
  <c r="D262" i="13" s="1"/>
  <c r="I263" i="13"/>
  <c r="D263" i="13" s="1"/>
  <c r="I264" i="13"/>
  <c r="D264" i="13" s="1"/>
  <c r="I265" i="13"/>
  <c r="D265" i="13" s="1"/>
  <c r="I266" i="13"/>
  <c r="D266" i="13" s="1"/>
  <c r="I267" i="13"/>
  <c r="D267" i="13" s="1"/>
  <c r="I268" i="13"/>
  <c r="D268" i="13" s="1"/>
  <c r="I269" i="13"/>
  <c r="D269" i="13" s="1"/>
  <c r="I270" i="13"/>
  <c r="D270" i="13" s="1"/>
  <c r="I271" i="13"/>
  <c r="D271" i="13" s="1"/>
  <c r="I272" i="13"/>
  <c r="D272" i="13" s="1"/>
  <c r="I273" i="13"/>
  <c r="D273" i="13" s="1"/>
  <c r="I274" i="13"/>
  <c r="D274" i="13" s="1"/>
  <c r="I275" i="13"/>
  <c r="D275" i="13" s="1"/>
  <c r="I276" i="13"/>
  <c r="D276" i="13" s="1"/>
  <c r="I277" i="13"/>
  <c r="D277" i="13" s="1"/>
  <c r="I278" i="13"/>
  <c r="D278" i="13" s="1"/>
  <c r="I279" i="13"/>
  <c r="D279" i="13" s="1"/>
  <c r="I280" i="13"/>
  <c r="D280" i="13" s="1"/>
  <c r="I281" i="13"/>
  <c r="D281" i="13" s="1"/>
  <c r="I282" i="13"/>
  <c r="D282" i="13" s="1"/>
  <c r="I283" i="13"/>
  <c r="D283" i="13" s="1"/>
  <c r="I284" i="13"/>
  <c r="D284" i="13" s="1"/>
  <c r="I285" i="13"/>
  <c r="D285" i="13" s="1"/>
  <c r="I286" i="13"/>
  <c r="D286" i="13" s="1"/>
  <c r="I287" i="13"/>
  <c r="D287" i="13" s="1"/>
  <c r="I288" i="13"/>
  <c r="D288" i="13" s="1"/>
  <c r="I289" i="13"/>
  <c r="D289" i="13" s="1"/>
  <c r="I290" i="13"/>
  <c r="D290" i="13" s="1"/>
  <c r="I291" i="13"/>
  <c r="D291" i="13" s="1"/>
  <c r="I292" i="13"/>
  <c r="D292" i="13" s="1"/>
  <c r="I293" i="13"/>
  <c r="D293" i="13" s="1"/>
  <c r="I294" i="13"/>
  <c r="D294" i="13" s="1"/>
  <c r="I295" i="13"/>
  <c r="D295" i="13" s="1"/>
  <c r="I296" i="13"/>
  <c r="D296" i="13" s="1"/>
  <c r="I297" i="13"/>
  <c r="D297" i="13" s="1"/>
  <c r="I298" i="13"/>
  <c r="D298" i="13" s="1"/>
  <c r="I299" i="13"/>
  <c r="D299" i="13" s="1"/>
  <c r="I300" i="13"/>
  <c r="D300" i="13" s="1"/>
  <c r="I301" i="13"/>
  <c r="D301" i="13" s="1"/>
  <c r="I302" i="13"/>
  <c r="D302" i="13" s="1"/>
  <c r="I303" i="13"/>
  <c r="D303" i="13" s="1"/>
  <c r="I304" i="13"/>
  <c r="D304" i="13" s="1"/>
  <c r="I305" i="13"/>
  <c r="D305" i="13" s="1"/>
  <c r="I306" i="13"/>
  <c r="D306" i="13" s="1"/>
  <c r="I307" i="13"/>
  <c r="D307" i="13" s="1"/>
  <c r="I308" i="13"/>
  <c r="D308" i="13" s="1"/>
  <c r="I309" i="13"/>
  <c r="D309" i="13" s="1"/>
  <c r="I310" i="13"/>
  <c r="D310" i="13" s="1"/>
  <c r="I311" i="13"/>
  <c r="D311" i="13" s="1"/>
  <c r="I312" i="13"/>
  <c r="D312" i="13" s="1"/>
  <c r="I313" i="13"/>
  <c r="D313" i="13" s="1"/>
  <c r="I314" i="13"/>
  <c r="D314" i="13" s="1"/>
  <c r="I315" i="13"/>
  <c r="D315" i="13" s="1"/>
  <c r="I316" i="13"/>
  <c r="D316" i="13" s="1"/>
  <c r="I317" i="13"/>
  <c r="D317" i="13" s="1"/>
  <c r="I318" i="13"/>
  <c r="D318" i="13" s="1"/>
  <c r="I319" i="13"/>
  <c r="D319" i="13" s="1"/>
  <c r="I320" i="13"/>
  <c r="D320" i="13" s="1"/>
  <c r="I321" i="13"/>
  <c r="D321" i="13" s="1"/>
  <c r="I322" i="13"/>
  <c r="D322" i="13" s="1"/>
  <c r="I323" i="13"/>
  <c r="D323" i="13" s="1"/>
  <c r="I324" i="13"/>
  <c r="D324" i="13" s="1"/>
  <c r="I325" i="13"/>
  <c r="D325" i="13" s="1"/>
  <c r="I326" i="13"/>
  <c r="D326" i="13" s="1"/>
  <c r="I327" i="13"/>
  <c r="D327" i="13" s="1"/>
  <c r="I328" i="13"/>
  <c r="D328" i="13" s="1"/>
  <c r="I329" i="13"/>
  <c r="D329" i="13" s="1"/>
  <c r="I330" i="13"/>
  <c r="D330" i="13" s="1"/>
  <c r="I331" i="13"/>
  <c r="D331" i="13" s="1"/>
  <c r="I332" i="13"/>
  <c r="D332" i="13" s="1"/>
  <c r="I333" i="13"/>
  <c r="D333" i="13" s="1"/>
  <c r="I334" i="13"/>
  <c r="D334" i="13" s="1"/>
  <c r="I335" i="13"/>
  <c r="D335" i="13" s="1"/>
  <c r="I336" i="13"/>
  <c r="D336" i="13" s="1"/>
  <c r="I337" i="13"/>
  <c r="D337" i="13" s="1"/>
  <c r="I338" i="13"/>
  <c r="D338" i="13" s="1"/>
  <c r="I339" i="13"/>
  <c r="D339" i="13" s="1"/>
  <c r="I340" i="13"/>
  <c r="D340" i="13" s="1"/>
  <c r="I341" i="13"/>
  <c r="D341" i="13" s="1"/>
  <c r="I342" i="13"/>
  <c r="D342" i="13" s="1"/>
  <c r="I343" i="13"/>
  <c r="D343" i="13" s="1"/>
  <c r="I344" i="13"/>
  <c r="D344" i="13" s="1"/>
  <c r="I345" i="13"/>
  <c r="D345" i="13" s="1"/>
  <c r="I346" i="13"/>
  <c r="D346" i="13" s="1"/>
  <c r="I347" i="13"/>
  <c r="D347" i="13" s="1"/>
  <c r="I348" i="13"/>
  <c r="D348" i="13" s="1"/>
  <c r="I349" i="13"/>
  <c r="D349" i="13" s="1"/>
  <c r="I350" i="13"/>
  <c r="D350" i="13" s="1"/>
  <c r="I351" i="13"/>
  <c r="D351" i="13" s="1"/>
  <c r="I352" i="13"/>
  <c r="D352" i="13" s="1"/>
  <c r="I353" i="13"/>
  <c r="D353" i="13" s="1"/>
  <c r="I354" i="13"/>
  <c r="D354" i="13" s="1"/>
  <c r="I355" i="13"/>
  <c r="D355" i="13" s="1"/>
  <c r="I356" i="13"/>
  <c r="D356" i="13" s="1"/>
  <c r="I357" i="13"/>
  <c r="D357" i="13" s="1"/>
  <c r="I358" i="13"/>
  <c r="D358" i="13" s="1"/>
  <c r="I359" i="13"/>
  <c r="D359" i="13" s="1"/>
  <c r="I360" i="13"/>
  <c r="D360" i="13" s="1"/>
  <c r="I361" i="13"/>
  <c r="D361" i="13" s="1"/>
  <c r="I362" i="13"/>
  <c r="D362" i="13" s="1"/>
  <c r="I363" i="13"/>
  <c r="D363" i="13" s="1"/>
  <c r="I364" i="13"/>
  <c r="D364" i="13" s="1"/>
  <c r="I365" i="13"/>
  <c r="D365" i="13" s="1"/>
  <c r="I366" i="13"/>
  <c r="D366" i="13" s="1"/>
  <c r="I367" i="13"/>
  <c r="D367" i="13" s="1"/>
  <c r="I368" i="13"/>
  <c r="D368" i="13" s="1"/>
  <c r="I369" i="13"/>
  <c r="D369" i="13" s="1"/>
  <c r="I370" i="13"/>
  <c r="D370" i="13" s="1"/>
  <c r="I371" i="13"/>
  <c r="D371" i="13" s="1"/>
  <c r="I372" i="13"/>
  <c r="D372" i="13" s="1"/>
  <c r="I373" i="13"/>
  <c r="D373" i="13" s="1"/>
  <c r="I374" i="13"/>
  <c r="D374" i="13" s="1"/>
  <c r="I375" i="13"/>
  <c r="D375" i="13" s="1"/>
  <c r="I376" i="13"/>
  <c r="D376" i="13" s="1"/>
  <c r="I377" i="13"/>
  <c r="D377" i="13" s="1"/>
  <c r="I378" i="13"/>
  <c r="D378" i="13" s="1"/>
  <c r="I379" i="13"/>
  <c r="D379" i="13" s="1"/>
  <c r="I380" i="13"/>
  <c r="D380" i="13" s="1"/>
  <c r="I381" i="13"/>
  <c r="D381" i="13" s="1"/>
  <c r="I382" i="13"/>
  <c r="D382" i="13" s="1"/>
  <c r="I383" i="13"/>
  <c r="D383" i="13" s="1"/>
  <c r="I384" i="13"/>
  <c r="D384" i="13" s="1"/>
  <c r="I385" i="13"/>
  <c r="D385" i="13" s="1"/>
  <c r="I386" i="13"/>
  <c r="D386" i="13" s="1"/>
  <c r="I387" i="13"/>
  <c r="D387" i="13" s="1"/>
  <c r="I388" i="13"/>
  <c r="D388" i="13" s="1"/>
  <c r="I389" i="13"/>
  <c r="D389" i="13" s="1"/>
  <c r="I390" i="13"/>
  <c r="D390" i="13" s="1"/>
  <c r="I391" i="13"/>
  <c r="D391" i="13" s="1"/>
  <c r="I392" i="13"/>
  <c r="D392" i="13" s="1"/>
  <c r="I393" i="13"/>
  <c r="D393" i="13" s="1"/>
  <c r="I394" i="13"/>
  <c r="D394" i="13" s="1"/>
  <c r="I395" i="13"/>
  <c r="D395" i="13" s="1"/>
  <c r="I396" i="13"/>
  <c r="D396" i="13" s="1"/>
  <c r="I397" i="13"/>
  <c r="D397" i="13" s="1"/>
  <c r="I398" i="13"/>
  <c r="D398" i="13" s="1"/>
  <c r="I399" i="13"/>
  <c r="D399" i="13" s="1"/>
  <c r="I400" i="13"/>
  <c r="D400" i="13" s="1"/>
  <c r="I401" i="13"/>
  <c r="D401" i="13" s="1"/>
  <c r="I402" i="13"/>
  <c r="D402" i="13" s="1"/>
  <c r="I403" i="13"/>
  <c r="D403" i="13" s="1"/>
  <c r="I404" i="13"/>
  <c r="D404" i="13" s="1"/>
  <c r="I405" i="13"/>
  <c r="D405" i="13" s="1"/>
  <c r="I406" i="13"/>
  <c r="D406" i="13" s="1"/>
  <c r="I407" i="13"/>
  <c r="D407" i="13" s="1"/>
  <c r="I408" i="13"/>
  <c r="D408" i="13" s="1"/>
  <c r="I409" i="13"/>
  <c r="D409" i="13" s="1"/>
  <c r="I410" i="13"/>
  <c r="D410" i="13" s="1"/>
  <c r="I411" i="13"/>
  <c r="D411" i="13" s="1"/>
  <c r="I412" i="13"/>
  <c r="D412" i="13" s="1"/>
  <c r="I413" i="13"/>
  <c r="D413" i="13" s="1"/>
  <c r="I414" i="13"/>
  <c r="D414" i="13" s="1"/>
  <c r="I415" i="13"/>
  <c r="D415" i="13" s="1"/>
  <c r="I416" i="13"/>
  <c r="D416" i="13" s="1"/>
  <c r="I417" i="13"/>
  <c r="D417" i="13" s="1"/>
  <c r="I418" i="13"/>
  <c r="D418" i="13" s="1"/>
  <c r="I419" i="13"/>
  <c r="D419" i="13" s="1"/>
  <c r="I420" i="13"/>
  <c r="D420" i="13" s="1"/>
  <c r="I421" i="13"/>
  <c r="D421" i="13" s="1"/>
  <c r="I422" i="13"/>
  <c r="D422" i="13" s="1"/>
  <c r="I423" i="13"/>
  <c r="D423" i="13" s="1"/>
  <c r="I424" i="13"/>
  <c r="D424" i="13" s="1"/>
  <c r="I425" i="13"/>
  <c r="D425" i="13" s="1"/>
  <c r="I426" i="13"/>
  <c r="D426" i="13" s="1"/>
  <c r="I427" i="13"/>
  <c r="D427" i="13" s="1"/>
  <c r="I428" i="13"/>
  <c r="D428" i="13" s="1"/>
  <c r="I429" i="13"/>
  <c r="D429" i="13" s="1"/>
  <c r="I430" i="13"/>
  <c r="D430" i="13" s="1"/>
  <c r="I431" i="13"/>
  <c r="D431" i="13" s="1"/>
  <c r="I432" i="13"/>
  <c r="D432" i="13" s="1"/>
  <c r="I433" i="13"/>
  <c r="D433" i="13" s="1"/>
  <c r="I434" i="13"/>
  <c r="D434" i="13" s="1"/>
  <c r="I435" i="13"/>
  <c r="D435" i="13" s="1"/>
  <c r="I436" i="13"/>
  <c r="D436" i="13" s="1"/>
  <c r="I437" i="13"/>
  <c r="D437" i="13" s="1"/>
  <c r="I438" i="13"/>
  <c r="D438" i="13" s="1"/>
  <c r="I439" i="13"/>
  <c r="D439" i="13" s="1"/>
  <c r="I440" i="13"/>
  <c r="D440" i="13" s="1"/>
  <c r="I441" i="13"/>
  <c r="D441" i="13" s="1"/>
  <c r="I442" i="13"/>
  <c r="D442" i="13" s="1"/>
  <c r="I443" i="13"/>
  <c r="D443" i="13" s="1"/>
  <c r="I8" i="13"/>
  <c r="D8" i="13" l="1"/>
  <c r="D444" i="13" s="1"/>
  <c r="I444" i="13"/>
  <c r="C444" i="13"/>
  <c r="D11" i="2"/>
  <c r="D9" i="2"/>
  <c r="D8" i="2"/>
  <c r="W18" i="4" l="1"/>
  <c r="W17" i="4"/>
  <c r="W16" i="4"/>
  <c r="W15" i="4"/>
  <c r="D12" i="2" s="1"/>
  <c r="V13" i="4"/>
  <c r="U13" i="4"/>
  <c r="T13" i="4"/>
  <c r="S13" i="4"/>
  <c r="R13" i="4"/>
  <c r="Q13" i="4"/>
  <c r="P13" i="4"/>
  <c r="O13" i="4"/>
  <c r="N13" i="4"/>
  <c r="M13" i="4"/>
  <c r="L13" i="4"/>
  <c r="K13" i="4"/>
  <c r="J13" i="4"/>
  <c r="J7" i="4" s="1"/>
  <c r="I13" i="4"/>
  <c r="H13" i="4"/>
  <c r="G13" i="4"/>
  <c r="F13" i="4"/>
  <c r="E13" i="4"/>
  <c r="W20" i="4" l="1"/>
  <c r="W19" i="4"/>
  <c r="D15" i="2" s="1"/>
  <c r="N7" i="4"/>
  <c r="N6" i="4"/>
  <c r="N5" i="4"/>
  <c r="G7" i="4"/>
  <c r="G6" i="4"/>
  <c r="G5" i="4"/>
  <c r="H6" i="4"/>
  <c r="H5" i="4"/>
  <c r="P7" i="4"/>
  <c r="P6" i="4"/>
  <c r="P5" i="4"/>
  <c r="I7" i="4"/>
  <c r="I6" i="4"/>
  <c r="I5" i="4"/>
  <c r="J6" i="4"/>
  <c r="J5" i="4"/>
  <c r="R7" i="4"/>
  <c r="R6" i="4"/>
  <c r="R5" i="4"/>
  <c r="K7" i="4"/>
  <c r="K6" i="4"/>
  <c r="K5" i="4"/>
  <c r="S7" i="4"/>
  <c r="S6" i="4"/>
  <c r="S5" i="4"/>
  <c r="E6" i="4"/>
  <c r="E5" i="4"/>
  <c r="M7" i="4"/>
  <c r="M5" i="4"/>
  <c r="M6" i="4"/>
  <c r="U7" i="4"/>
  <c r="U5" i="4"/>
  <c r="U6" i="4"/>
  <c r="F7" i="4"/>
  <c r="F6" i="4"/>
  <c r="F5" i="4"/>
  <c r="V7" i="4"/>
  <c r="V6" i="4"/>
  <c r="V5" i="4"/>
  <c r="O7" i="4"/>
  <c r="O6" i="4"/>
  <c r="O5" i="4"/>
  <c r="Q7" i="4"/>
  <c r="Q6" i="4"/>
  <c r="Q5" i="4"/>
  <c r="L7" i="4"/>
  <c r="L5" i="4"/>
  <c r="L6" i="4"/>
  <c r="T7" i="4"/>
  <c r="T5" i="4"/>
  <c r="T6" i="4"/>
  <c r="H7" i="4"/>
  <c r="W13" i="4"/>
  <c r="E7" i="4"/>
  <c r="D13" i="2" l="1"/>
  <c r="D10" i="2"/>
  <c r="W5" i="4"/>
  <c r="D5" i="2" s="1"/>
  <c r="W7" i="4"/>
  <c r="D7" i="2" s="1"/>
  <c r="W6" i="4"/>
  <c r="D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tc={DD08D59F-7378-4BE5-89AA-FD2196BA32A0}</author>
  </authors>
  <commentList>
    <comment ref="B16" authorId="0" shapeId="0" xr:uid="{DD08D59F-7378-4BE5-89AA-FD2196BA32A0}">
      <text>
        <t>[Threaded comment]
Your version of Excel allows you to read this threaded comment; however, any edits to it will get removed if the file is opened in a newer version of Excel. Learn more: https://go.microsoft.com/fwlink/?linkid=870924
Comment:
    Because terms like “district” can refer to different sizes and be so confusing, and utilities may be tempted to use different ones, I think it’s useful to list them in the footnotes.</t>
      </text>
    </comment>
  </commentList>
</comments>
</file>

<file path=xl/sharedStrings.xml><?xml version="1.0" encoding="utf-8"?>
<sst xmlns="http://schemas.openxmlformats.org/spreadsheetml/2006/main" count="2450" uniqueCount="677">
  <si>
    <t>Pacific Gas and Electric Company
RegStation Replacment Costs Data (R.24-09-012)</t>
  </si>
  <si>
    <t>Summary</t>
  </si>
  <si>
    <t>Row ID</t>
  </si>
  <si>
    <t>Program Category</t>
  </si>
  <si>
    <t>Row Name</t>
  </si>
  <si>
    <t>Value</t>
  </si>
  <si>
    <t>Definition</t>
  </si>
  <si>
    <t>PG&amp;E Notes</t>
  </si>
  <si>
    <t>D1</t>
  </si>
  <si>
    <t>Regulator station replacement programs</t>
  </si>
  <si>
    <t>Cost per service, for regulator station replacement</t>
  </si>
  <si>
    <t>Average cost of replacing gas distribution regulator stations, per service. Also shown in next table, row E1, final column.</t>
  </si>
  <si>
    <t>Any ratesetting activity should rely on the forecast presented in the Rate Case. The value presented in this spreadsheet is different from the forecast methodology used in the General Rate Case (GRC) or other proceedings. See 'Costs by Operating District' tab, row E1, final column.</t>
  </si>
  <si>
    <t>D2</t>
  </si>
  <si>
    <t>Cost per customer meter, for regulator station replacement</t>
  </si>
  <si>
    <t>Average cost of replacing gas distribution regulator stations, per meter. Also shown in next table, row E2, final column.</t>
  </si>
  <si>
    <t>Any ratesetting activity should rely on the forecast presented in the Rate Case. The value presented in this spreadsheet is different from the forecast methodology used in the GRC or other proceedings. See 'Costs by Operating District' tab, row E2, final column.</t>
  </si>
  <si>
    <t>D3</t>
  </si>
  <si>
    <t>Cost per regulator station replaced</t>
  </si>
  <si>
    <t>Average cost of replacing a gas distribution regulator station. Also shown in next table, row E3, final column.</t>
  </si>
  <si>
    <t>Any ratesetting activity should rely on the forecast presented in the Rate Case. The value presented in this spreadsheet is different from the forecast methodology used in the GRC or other proceedings. See 'Costs by Operating District' tab, row E3, final column.</t>
  </si>
  <si>
    <t>D4</t>
  </si>
  <si>
    <t>Services per station, for replaced regulator stations</t>
  </si>
  <si>
    <t>Average number of services served by a replaced regulator station.  Also shown in next table, row E4, final column.</t>
  </si>
  <si>
    <t>See 'Costs by Operating District' tab, row E4, final column.</t>
  </si>
  <si>
    <t>D5</t>
  </si>
  <si>
    <t>Meters per station, for replaced regulator stations</t>
  </si>
  <si>
    <t xml:space="preserve">Average number of meters[1] served by a replaced regulator station.  Also shown in next table, row E5, final column. </t>
  </si>
  <si>
    <t>See 'Costs by Operating District' tab, row E5, final column.</t>
  </si>
  <si>
    <t>D6</t>
  </si>
  <si>
    <t>Regulator stations replaced per year</t>
  </si>
  <si>
    <t>Average regulator stations replaced per year. Also shown in next table, row E6, final column.</t>
  </si>
  <si>
    <t>See 'Costs by Operating District' tab, row E6, final column.</t>
  </si>
  <si>
    <t>D7</t>
  </si>
  <si>
    <t>Services affected by replaced regulator stations</t>
  </si>
  <si>
    <t>Services served by replaced regulator stations.  Also shown in next table, row E7, final column.</t>
  </si>
  <si>
    <t>See 'Costs by Operating District' tab, row E7, final column.</t>
  </si>
  <si>
    <t>D8</t>
  </si>
  <si>
    <t>Meters affected by replaced regulator stations</t>
  </si>
  <si>
    <t>Meters served by replaced regulator stations.  Also shown in next table, row E8, final column.</t>
  </si>
  <si>
    <t>See 'Costs by Operating District' tab, row E8, final column.</t>
  </si>
  <si>
    <t>D9</t>
  </si>
  <si>
    <t>Total costs, for regulator station replacement</t>
  </si>
  <si>
    <t>Total costs of regulator station replacement program work orders.  Also shown in next table, row E9, final column.</t>
  </si>
  <si>
    <t>Any ratesetting activity should rely on the forecast presented in the Rate Case. The value presented in this spreadsheet is different from the forecast methodology used in the GRC or other proceedings. See 'Costs by Operating District' tab, row E9, final column.</t>
  </si>
  <si>
    <r>
      <t xml:space="preserve">D10 </t>
    </r>
    <r>
      <rPr>
        <vertAlign val="superscript"/>
        <sz val="12"/>
        <color theme="1"/>
        <rFont val="Book Antiqua"/>
        <family val="1"/>
      </rPr>
      <t>(b)</t>
    </r>
  </si>
  <si>
    <t>NA</t>
  </si>
  <si>
    <t>Maintenance cost per regulator station</t>
  </si>
  <si>
    <t>Average cost of regulator station maintenance, per service, not including replacement costs. Also shown in later table, cell H1.</t>
  </si>
  <si>
    <t xml:space="preserve">Values reported here (to avoid formula breakage, only pasting value) are from  row H1 of the 'Maintenance Costs - PG&amp;E.xlsx', tab, column  'Medium-Pr Regulator Stations' Any ratesetting activity should rely on the forecast presented in the GRC. The value presented in this spreadsheet is different from the forecast methodology used in the GRC or other proceedings. </t>
  </si>
  <si>
    <t>D11</t>
  </si>
  <si>
    <t>Project planning period, for regulator station replacement</t>
  </si>
  <si>
    <t>Average days between the date that the regulator station was identified for replacement and the date that replacement activities broke ground. Also shown in next table, row E14, final column.</t>
  </si>
  <si>
    <t>See 'Costs by Operating District' tab, row E14, final column.</t>
  </si>
  <si>
    <t>[1] Meters analogous to “customers” reported in existing data.</t>
  </si>
  <si>
    <t>Costs By Operating District</t>
  </si>
  <si>
    <t>Central Coast</t>
  </si>
  <si>
    <t>Da Anza</t>
  </si>
  <si>
    <t>Diablo</t>
  </si>
  <si>
    <t>East Bay</t>
  </si>
  <si>
    <t>Fresno</t>
  </si>
  <si>
    <t>Kern</t>
  </si>
  <si>
    <t>Humboldt</t>
  </si>
  <si>
    <t>Mission</t>
  </si>
  <si>
    <t>North Bay</t>
  </si>
  <si>
    <t>Sonoma</t>
  </si>
  <si>
    <t>North Valley</t>
  </si>
  <si>
    <t>Peninsula</t>
  </si>
  <si>
    <t>Sacramento</t>
  </si>
  <si>
    <t>San Francisco</t>
  </si>
  <si>
    <t>Sierra</t>
  </si>
  <si>
    <t>San Jose</t>
  </si>
  <si>
    <t>Stockton</t>
  </si>
  <si>
    <t>Yosemite</t>
  </si>
  <si>
    <t>Totals or Averages Across All Operating Districts</t>
  </si>
  <si>
    <t>Calculation type requested for 'All Operating Districts'</t>
  </si>
  <si>
    <t>E1</t>
  </si>
  <si>
    <r>
      <t>Average cost of replacing gas distribution regulator stations</t>
    </r>
    <r>
      <rPr>
        <sz val="12"/>
        <color rgb="FF000000"/>
        <rFont val="Book Antiqua"/>
        <family val="1"/>
      </rPr>
      <t>, per service. Calculated by dividing E9 by E7.</t>
    </r>
  </si>
  <si>
    <t>[average]</t>
  </si>
  <si>
    <t>The values for "Cost per service , for regulator station replacement" were derived using recorded costs and units for medium-pressure regulator stations, a sub-set of all the projects in the Regulator Station Rebuild program (50C) from 2021 - 2024 (each year's value taken as is, values not escalated into 2024$ for the average calculation). Any ratesetting activity should rely on the forecast presented in the General Rate Case (GRC). The value presented in this spreadsheet is different from the forecast methodology used in GRC or other proceedings. Due to volumes of work differing by PG&amp;E operating districts (divisions), PG&amp;E provides a weighted average for this value in the last column.</t>
  </si>
  <si>
    <t>E2</t>
  </si>
  <si>
    <r>
      <t>Average cost of replacing gas distribution regulator stations</t>
    </r>
    <r>
      <rPr>
        <sz val="12"/>
        <color rgb="FF000000"/>
        <rFont val="Book Antiqua"/>
        <family val="1"/>
      </rPr>
      <t>, per meter. Calculated by dividing E9 by E8.</t>
    </r>
  </si>
  <si>
    <t>The values for "Cost per customer meter, for regulator station replacement" were derived using recorded costs and units for medium-pressure regulator stations, a sub-set of all the projects in the Regulator Station Rebuild program (50C) from 2021 - 2024 (each year's value taken as is, values not escalated into 2024$ for the average calculation). Any ratesetting activity should rely on the forecast presented in the GRC. The value presented in this spreadsheet is different from the forecast methodology used in the GRC or other proceedings. For the total column, PG&amp;E provides a weighted average for this value due to volumes of work differing by PG&amp;E operating division. Due to volumes of work differing by PG&amp;E operating districts (divisions), PG&amp;E provides a weighted average for this value in the last column.</t>
  </si>
  <si>
    <t>E3</t>
  </si>
  <si>
    <t>Average cost of replacing a gas distribution regulator station. Calculated by dividing E9 by E6.</t>
  </si>
  <si>
    <t>The values for "Cost per regulator station replaced" were obtained using recorded costs and units for medium-pressure regulator stations, a sub-set of all the projects in the Regulator Station Rebuild program (50C) from 2021 - 2024 (each year's value taken as is, values not escalated into 2024$ for the average calculation). Any ratesetting activity should rely on the forecast presented in the GRC. The value presented in this spreadsheet is different from the forecast methodology used in the GRC or other proceedings. Due to volumes of work differing by PG&amp;E operating districts (divisions), PG&amp;E provides a weighted average for this value in the last column.</t>
  </si>
  <si>
    <t>E4</t>
  </si>
  <si>
    <t xml:space="preserve">Average number of services served by a replaced regulator station.  Calculated by dividing E7 by E6. </t>
  </si>
  <si>
    <t>Due to volumes of work differing by PG&amp;E operating districts (divisions), PG&amp;E provides a weighted average for this value in the last column.</t>
  </si>
  <si>
    <t>E5</t>
  </si>
  <si>
    <t xml:space="preserve">Average number of meters served by a replaced regulator station.  Calculated by dividing E8 by E6. </t>
  </si>
  <si>
    <t>E6</t>
  </si>
  <si>
    <t>Average regulator stations replaced per year.</t>
  </si>
  <si>
    <t>[total]</t>
  </si>
  <si>
    <t>The value for "Regulator stations replaced per year"  was obtained as an average per year over 2021 to 2024  of the number of medium-pressure regulator stations [as clarified by the Commission in email dated Nov 26, 2025] in the 50C program (Regulator stations Rebuild) that had a unit capture. MAT 50C is tracking project/costs for all GD regulator stations, and as such only a sub-set is reported. Depending on complexity and work scope, the life-cycle of projects can vary widely, with the major phases being project initiation, design and scoping, execution, documentation, mapping, and closeout. Therefore, each year, there are multiple projects that incur costs but that do not count as a completed unit.</t>
  </si>
  <si>
    <t>E7</t>
  </si>
  <si>
    <t xml:space="preserve">Average number of services served by replaced regulator stations.  In cases where a pressure district is served by more than one regulator station, include only the replaced regulator station’s share of the pressure district’s services in the calculation.[1] </t>
  </si>
  <si>
    <t>The value for "Services affected by replaced regulator stations' was derived from a count of services per Hydraulically Independent System (HIS) as of October 2025 (i.e. not an average). In the case where an HIS includes multiple low-pressure or medium-pressure stations, the total count of services in that HIS were divided equally between the different stations. Values reported are the total number of services affected by the station replacement work completed in 2021-2024, divided by 4 to obtain an average per year.</t>
  </si>
  <si>
    <t>E8</t>
  </si>
  <si>
    <t xml:space="preserve">Average number of meters served by replaced regulator stations.  In cases where a pressure district is served by more than one regulator station, include only the replaced regulator station’s share of the pressure district’s meters in the calculation.[2] </t>
  </si>
  <si>
    <t>The value for "Meters affected by replaced regulator stations", was derived from a count of meters per HIS as of October 2025 (i.e. not an average). In the case where an HIS includes multiple low-pressure or medium-pressure stations, the total count of meters in that HIS were divided equally between the different stations. Values reported are the total number of services affected by the station replacement work completed in 2021-2024, divided by 4 to average out per year.</t>
  </si>
  <si>
    <t>E9</t>
  </si>
  <si>
    <t>Total costs of regulator station replacement program work orders. Calculated by summing E10, E11, E12 and E13.</t>
  </si>
  <si>
    <t>The value for "Total costs, for regulator station replacement" includes only the costs for medium-pressure distribution regulator stations incurred at the division-level. Programmatic costs affecting all divisions were not included, nor were costs for other stations such as HPR-type stations and low-pressure stations, per directions. Value calculated as E10 + E11 + E12 + E13. Any ratesetting activity should rely on the forecast presented in the GRC. The value presented in this spreadsheet is different from the forecast methodology used in the GRC or other proceedings.</t>
  </si>
  <si>
    <t>Cost Group</t>
  </si>
  <si>
    <t>E10</t>
  </si>
  <si>
    <t>Internal Labor and Related Costs</t>
  </si>
  <si>
    <t>Sum of salaries of utility employees; benefits (health, retirement, disability, etc.) associated with utility employee labor; employee travel costs, including meals, lodging, mileage, per diem, incidentals, and any other travel costs; and payroll taxes.</t>
  </si>
  <si>
    <t>The value for "Internal Labor and Related Costs"  was calculated as the average per year over 2021 to 2024 (each year's value taken as is, values not escalated into 2024$) of the the cost in that category of all the projects on medium-pressure regulator stations in the 50C program (Regulator stations Rebuild), also excluding the program-level (i.e. not division-specific) work. Depending on complexity and work scope, the life-cycle of projects can vary widely, with the major phases being project initiation, design and scoping, execution, documentation, mapping, and closeout. Therefore, each year, there are multiple projects that incur costs but that do not count as a completed unit. Any ratesetting activity should rely on the forecast presented in the GRC. The value presented in this spreadsheet is different from the forecast methodology used in the GRC or other proceedings.</t>
  </si>
  <si>
    <t>E11</t>
  </si>
  <si>
    <t>External Labor and Related Costs</t>
  </si>
  <si>
    <t xml:space="preserve">Combine “external labor” and contracts costs.  Includes contracts for services and for employees.  Include equipment rental here. </t>
  </si>
  <si>
    <t>The value for "External Labor and Related Costs"  was calculated as the average per year over 2021 to 2024 (each year's value taken as is, values not escalated into 2024$) of the the cost in that category of all the projects on medium-pressure regulator stations in the 50C program (Regulator stations Rebuild), also excluding the program-level (i.e. not division-specific) work. Depending on complexity and work scope, the life-cycle of projects can vary widely, with the major phases being project initiation, design and scoping, execution, documentation, mapping, and closeout. Therefore, each year, there are multiple projects that incur costs but that do not count as a completed unit. Any ratesetting activity should rely on the forecast presented in the General Rate Case (GRC). The value presented in this spreadsheet is different from the forecast methodology used in the GRC or other proceedings.</t>
  </si>
  <si>
    <t>E12</t>
  </si>
  <si>
    <t>Materials</t>
  </si>
  <si>
    <t>Cost of pipe, valves, fittings, regulators, and other materials installed at the project.</t>
  </si>
  <si>
    <t>The value for "Materials" was calculated as average per year over 2021 to 2024 (each year's value taken as is, values not escalated into 2024$) of the the cost in that category of all the projects on medium-pressure regulator stations in the 50C program (Regulator stations Rebuild), also excluding the program-level (i.e. not division-specific) work. Depending on complexity and work scope, the life-cycle of projects can vary widely, with the major phases being project initiation, design and scoping, execution, documentation, mapping, and closeout. Therefore, each year, there are multiple projects that incur costs but that do not count as a completed unit. Any ratesetting activity should rely on the forecast presented in the GRC. The value presented in this spreadsheet is different from the forecast methodology used in the GRC or other proceedings.</t>
  </si>
  <si>
    <t>E13</t>
  </si>
  <si>
    <t>Other Misc Costs</t>
  </si>
  <si>
    <t>Sum of costs in the cost categories “Fleet,” “Permitting,” “AFUDC,” “Land,” “Other,” and “Administrative &amp; General Costs” as defined above.</t>
  </si>
  <si>
    <t>The value for "Other Misc Costs" was calculated as the average per year over 2021 to 2024 (each year's value taken as is, values not escalated into 2024$) of the the cost in that category of all the projects on medium-pressure regulator stations in the 50C program (Regulator stations Rebuild), also excluding the program-level (i.e. not division-specific) work. Depending on complexity and work scope, the life-cycle of projects can vary widely, with the major phases being project initiation, design and scoping, execution, documentation, mapping, and closeout. Therefore, each year, there are multiple projects that incur costs but that do not count as a completed unit.</t>
  </si>
  <si>
    <t>E14</t>
  </si>
  <si>
    <t>Average days between the date that the regulator station was identified for replacement and the date that replacement activities broke ground.</t>
  </si>
  <si>
    <t>For the value for "Project planning period, for regulator station replacement", PG&amp;E used the average days between the order creation and the start of construction as recorded by the program management team. This is calculated only for the projects with unit capture in 2021 to 2024. Due to volumes of work differing by PG&amp;E operating districts (divisions), PG&amp;E provides a weighted average for this value in the last column.</t>
  </si>
  <si>
    <t>E15</t>
  </si>
  <si>
    <t>Project time to completion, for regulator station replacement</t>
  </si>
  <si>
    <t>Average days between the date that the regulator station was identified for replacement and the date that the replacement station was placed in operation.</t>
  </si>
  <si>
    <t>For the value for "Project time to completion, for regulator station replacement", PG&amp;E used the average days between the order creation and the construction complete task date assoicated with the project. This is calculated only for the projects with unit capture in 2021 to 2024. Due to volumes of work differing by PG&amp;E operating districts (divisions), PG&amp;E provides a weighted average for this value in the last column.</t>
  </si>
  <si>
    <t>[1] If all regulator stations in a pressure district serve an equal number of services, then that value would be shown in F2 for that pressure district.</t>
  </si>
  <si>
    <t>[2] If all regulator stations in a pressure district serve an equal number of meters, then that value would be shown in F3 for that pressure district.</t>
  </si>
  <si>
    <t>Costs By Pressure Districts</t>
  </si>
  <si>
    <t>Column ID</t>
  </si>
  <si>
    <t>F1</t>
  </si>
  <si>
    <t>F2</t>
  </si>
  <si>
    <t>F3</t>
  </si>
  <si>
    <t>F4</t>
  </si>
  <si>
    <t>F5</t>
  </si>
  <si>
    <t>F6</t>
  </si>
  <si>
    <t>F7</t>
  </si>
  <si>
    <t>F8</t>
  </si>
  <si>
    <t>F9</t>
  </si>
  <si>
    <t>F10</t>
  </si>
  <si>
    <t>F11</t>
  </si>
  <si>
    <t>F12</t>
  </si>
  <si>
    <t>Column Name</t>
  </si>
  <si>
    <t>Pressure district</t>
  </si>
  <si>
    <t>Services per regulator station</t>
  </si>
  <si>
    <t>Meters per regulator station</t>
  </si>
  <si>
    <t>Regulator stations</t>
  </si>
  <si>
    <t>Regulator stations identified for replacement</t>
  </si>
  <si>
    <t>Pressure category</t>
  </si>
  <si>
    <t>Services served</t>
  </si>
  <si>
    <t>Meters served</t>
  </si>
  <si>
    <t>Core meters served</t>
  </si>
  <si>
    <t>Non-core meters served</t>
  </si>
  <si>
    <t>Operating district</t>
  </si>
  <si>
    <t>Census tracts</t>
  </si>
  <si>
    <t>ID number for the pressure district.</t>
  </si>
  <si>
    <t>Average number of services served by regulator stations in the pressure district. Calculated by dividing F7 by F4.</t>
  </si>
  <si>
    <t>Average number of meters served by regulator stations in the pressure district. Calculated by dividing F8 by F4.</t>
  </si>
  <si>
    <t>Number of gas distribution regulator stations immediately serving the pressure district.</t>
  </si>
  <si>
    <r>
      <t>Regulator stations whose replacement is forecast to begin during the next ten years, identified consistent with each utility’s existing project selection methods, at an annual replacement rate consistent with the rates approved in each utility’s most recently adopted general rate case decision.</t>
    </r>
    <r>
      <rPr>
        <sz val="12"/>
        <color rgb="FF000000"/>
        <rFont val="Garamond"/>
        <family val="1"/>
      </rPr>
      <t xml:space="preserve">  </t>
    </r>
    <r>
      <rPr>
        <sz val="8"/>
        <color rgb="FF000000"/>
        <rFont val="Book Antiqua"/>
        <family val="1"/>
      </rPr>
      <t> </t>
    </r>
  </si>
  <si>
    <t>“Medium-pressure” or “low-pressure.”</t>
  </si>
  <si>
    <t>Number of customer services connected to the pressure district.</t>
  </si>
  <si>
    <t>Number of customer meters connected to the pressure district. Sum of F9 and F10.</t>
  </si>
  <si>
    <t>Number of core customer meters connected to the pressure district.</t>
  </si>
  <si>
    <t>Number of non-core customer meters connected to the pressure district.</t>
  </si>
  <si>
    <t>Name and ID number of the operating district that the pressure district is in.</t>
  </si>
  <si>
    <t>ID numbers of all 2020 census tracts overlapping the district.</t>
  </si>
  <si>
    <t>TBD</t>
  </si>
  <si>
    <t>Medium pressure</t>
  </si>
  <si>
    <t>6115041001</t>
  </si>
  <si>
    <t>6023001102</t>
  </si>
  <si>
    <t>6081613000</t>
  </si>
  <si>
    <t>6021010501</t>
  </si>
  <si>
    <t>6011000100, 6011000301</t>
  </si>
  <si>
    <t>6019005515</t>
  </si>
  <si>
    <t>6053010504</t>
  </si>
  <si>
    <t>6061023400, 6061023900</t>
  </si>
  <si>
    <t>Low pressure</t>
  </si>
  <si>
    <t>6001427100, 6001427200, 6001427300, 6001427600, 6001427700, 6001427800, 6001427900, 6001428000, 6001428100, 6001428200, 6001428400, 6001428500</t>
  </si>
  <si>
    <t>6001427100, 6001428100, 6001428200</t>
  </si>
  <si>
    <t>6001420100, 6001420200, 6001420301, 6001420302, 6001420401, 6001420500, 6001420600, 6001421100, 6001421200, 6001421300, 6001421400, 6001421500, 6001421600, 6001421700, 6001421800, 6001421900, 6001422000, 6001422100, 6001422200, 6001422400, 6001422500, 6013354001, 6013356002, 6013389100, 6013390200, 6013391000, 6013392000</t>
  </si>
  <si>
    <t>6095252904</t>
  </si>
  <si>
    <t>6013321103, 6013347000, 6013356002</t>
  </si>
  <si>
    <t>6089012000, 6089012101, 6089012102, 6089012200, 6089012301, 6089012303</t>
  </si>
  <si>
    <t>6055201700</t>
  </si>
  <si>
    <t>6067008127, 6067008128, 6067008129, 6067008130</t>
  </si>
  <si>
    <t>6069000100, 6069000200</t>
  </si>
  <si>
    <t>6011000100</t>
  </si>
  <si>
    <t>6023000900, 6023001001, 6023001002, 6023001102, 6023001103, 6023001200, 6023001300</t>
  </si>
  <si>
    <t>6067005402, 6067005502</t>
  </si>
  <si>
    <t>6053010102, 6069000200, 6087123300</t>
  </si>
  <si>
    <t>6047000503, 6047000504, 6047000505, 6047000601, 6047000602, 6047000603, 6047000701, 6047000702, 6047000801, 6047000802, 6047000904</t>
  </si>
  <si>
    <t>6047000702, 6047000903</t>
  </si>
  <si>
    <t>6047000505, 6047000702</t>
  </si>
  <si>
    <t>6061020300, 6061020401, 6061020402, 6061020502, 6061021501, 6061021502, 6061021603, 6061021604, 6061021801, 6061021802, 6061021902</t>
  </si>
  <si>
    <t>6039000301</t>
  </si>
  <si>
    <t>6031001702, 6031001703</t>
  </si>
  <si>
    <t>6039000510, 6039000517</t>
  </si>
  <si>
    <t>6029000102, 6029000201, 6029000202, 6029000300, 6029000400, 6029000507, 6029000601, 6029000602, 6029000603, 6029000701, 6029000702, 6029000800, 6029000902, 6029000903, 6029000904, 6029000905, 6029000906, 6029000907, 6029000908, 6029000909, 6029000911, 6029000912, 6029000913, 6029000914, 6029001001, 6029001002, 6029001003, 6029001101, 6029001104, 6029001105, 6029001106, 6029001107, 6029001201, 6029001202, 6029001301, 6029001302, 6029001401, 6029001402, 6029001500, 6029001600, 6029001700, 6029001801, 6029001804, 6029001901, 6029001902, 6029002001, 6029002002, 6029002100, 6029002201, 6029002202, 6029002302, 6029002303, 6029002304, 6029002305, 6029002401, 6029002402, 6029002403, 6029002501, 6029002502, 6029002503, 6029002600, 6029002701, 6029002702, 6029002807, 6029002811, 6029002813, 6029002814, 6029002815, 6029002816, 6029002817, 6029002818, 6029002819, 6029002820, 6029002821, 6029002822, 6029002823, 6029002825, 6029002901, 6029002902, 6029003001, 6029003002, 6029003103, 6029003112, 6029003113, 6029003124, 6029003125, 6029003126, 6029003127, 6029003128, 6029003129, 6029003130, 6029003131, 6029003132, 6029003133, 6029003134, 6029003136, 6029003137, 6029003207, 6029003208, 6029003209, 6029003210, 6029003211, 6029003214, 6029003215, 6029003216, 6029003217, 6029003218, 6029003219, 6029003220, 6029003222, 6029005103, 6029005104, 6029006201</t>
  </si>
  <si>
    <t>6029001201, 6029001202, 6029001301, 6029001302, 6029001401, 6029001301</t>
  </si>
  <si>
    <t>6001409000, 6001428301, 6001428302</t>
  </si>
  <si>
    <t>6013310000, 6013311000, 6013313203, 6013313204, 6013313205, 6013313206, 6013314102, 6013314103, 6013314105, 6013314106, 6013314200, 6013315000, 6013355201, 6013355202</t>
  </si>
  <si>
    <t>6115040902</t>
  </si>
  <si>
    <t>6029006009, 6029006010</t>
  </si>
  <si>
    <t>6095250502, 6095252102, 6095252104, 6095252105, 6095252106, 6095252107</t>
  </si>
  <si>
    <t>6095252102</t>
  </si>
  <si>
    <t>6095252000, 6095252102, 6095252107, 6095252108</t>
  </si>
  <si>
    <t>6001420401, 6001420402, 6001422000</t>
  </si>
  <si>
    <t>6007003600</t>
  </si>
  <si>
    <t>6019004100</t>
  </si>
  <si>
    <t>6053010306, 6053010400, 6053014601</t>
  </si>
  <si>
    <t>6077000802, 6077003900</t>
  </si>
  <si>
    <t>6029005600</t>
  </si>
  <si>
    <t>6081600100, 6081602300</t>
  </si>
  <si>
    <t>6089012701</t>
  </si>
  <si>
    <t>6007001400, 6007001500</t>
  </si>
  <si>
    <t>6007001500</t>
  </si>
  <si>
    <t>6055201900, 6055202000</t>
  </si>
  <si>
    <t>6007002800, 6007003002</t>
  </si>
  <si>
    <t>6067007426, 6067007427</t>
  </si>
  <si>
    <t>6087121801, 6087121802</t>
  </si>
  <si>
    <t>6013312000</t>
  </si>
  <si>
    <t>6103000800</t>
  </si>
  <si>
    <t>6099002302, 6099002303, 6099002304, 6099002401, 6099002402, 6099002503, 6099002504, 6099002505, 6099002506, 6099002602, 6099002603, 6099002604, 6099002605, 6099002701, 6099002702, 6099002901, 6099002903, 6099003002, 6099003003, 6099003004, 6099003100, 6099003603, 6099003608</t>
  </si>
  <si>
    <t>6007000103, 6007000401, 6007000102, 6007000103, 6007000104, 6007000201, 6007000202, 6007000300, 6007000401, 6007000403, 6007000404, 6007000501, 6007000502, 6007000601, 6007000603, 6007000604, 6007000700, 6007000800, 6007000901, 6007000903, 6007000904, 6007001000, 6007001100, 6007001200, 6007001300, 6007001400, 6007001500, 6007001602</t>
  </si>
  <si>
    <t>6007000601, 6007000603, 6007000700, 6007001000</t>
  </si>
  <si>
    <t>6039000204</t>
  </si>
  <si>
    <t>6039000204, 6039000301, 6039000302</t>
  </si>
  <si>
    <t>6081608800</t>
  </si>
  <si>
    <t>6007003700</t>
  </si>
  <si>
    <t>6113010401</t>
  </si>
  <si>
    <t>6013313204, 6013332000, 6013333101, 6013333102, 6013333200, 6013334001, 6013334006, 6013334007, 6013334008, 6013337100, 6013337300, 6013355107, 6013355202, 6013355306, 6013355307, 6013355308, 6013355309, 6013355310</t>
  </si>
  <si>
    <t>6097154100, 6097154201, 6097154202</t>
  </si>
  <si>
    <t>6011000200</t>
  </si>
  <si>
    <t>6029001402</t>
  </si>
  <si>
    <t>6023010701, 6023010702</t>
  </si>
  <si>
    <t>6011000200, 6011000500</t>
  </si>
  <si>
    <t>6013315000, 6013319001, 6013320001, 6013320003, 6013320004, 6013321101, 6013321102, 6013321103, 6013321200, 6013322000, 6013323000, 6013324002, 6013324003, 6013324004, 6013325000, 6013326000, 6013327001, 6013327002, 6013328000, 6013329000, 6013330000, 6013331000, 6013332000, 6013333200, 6013334001, 6013335000, 6013336101, 6013336103, 6013336104, 6013336201, 6013336202, 6013337100, 6013337201, 6013337202, 6013337300, 6013338101, 6013338102, 6013338201, 6013338203, 6013338204, 6013340001, 6013340003, 6013340004, 6013347000, 6013348000, 6013355202</t>
  </si>
  <si>
    <t>6095252205, 6095252206</t>
  </si>
  <si>
    <t>6103001000, 6103001000, 6103001101, 6103001102</t>
  </si>
  <si>
    <t>6053010702</t>
  </si>
  <si>
    <t>6089012200, 6089012303</t>
  </si>
  <si>
    <t>Central Coast, East Bay</t>
  </si>
  <si>
    <t>6013357000, 6013358000</t>
  </si>
  <si>
    <t>6029003220, 6029003222</t>
  </si>
  <si>
    <t>6029003213, 6029003823</t>
  </si>
  <si>
    <t>De Anza</t>
  </si>
  <si>
    <t>6085504601, 6085504700, 6085509108</t>
  </si>
  <si>
    <t>6085509201, 6085509202, 6085509302, 6085509303, 6085509403, 6085509500, 6085509600, 6085509700</t>
  </si>
  <si>
    <t>De Anza, San Jose</t>
  </si>
  <si>
    <t>6085502500, 6085500100, 6085500200, 6085500300, 6085500400, 6085500500, 6085500600, 6085500800, 6085500901, 6085500902, 6085501000, 6085501101, 6085501102, 6085501200, 6085501300, 6085501401, 6085501402, 6085501501, 6085501502, 6085501601, 6085501602, 6085501700, 6085501800, 6085501901, 6085501902, 6085502001, 6085502002, 6085502101, 6085502103, 6085502104, 6085502202, 6085502203, 6085502204, 6085502301, 6085502302, 6085502400, 6085502500, 6085502601, 6085502603, 6085502604, 6085502701, 6085502703, 6085502704, 6085502800, 6085502901, 6085502902, 6085502903, 6085502906, 6085502907, 6085502908, 6085502909, 6085502910, 6085503001, 6085503002, 6085503003, 6085503105, 6085503110, 6085503111, 6085503112, 6085503113, 6085503116, 6085503117, 6085503118, 6085503121, 6085503122, 6085503123, 6085503124, 6085503125, 6085503126, 6085503127, 6085503207, 6085503211, 6085503212, 6085503213, 6085503219, 6085503220, 6085503221, 6085503222, 6085503304, 6085503305, 6085503306, 6085503312, 6085503313, 6085503315, 6085503321, 6085503322, 6085503323, 6085503324, 6085503325, 6085503326, 6085503327, 6085503329, 6085503330, 6085503331, 6085503332, 6085503333, 6085503336, 6085503337, 6085503338, 6085503339, 6085503401, 6085503402, 6085503504, 6085503506, 6085503507, 6085503508, 6085503509, 6085503510, 6085503511, 6085503601, 6085503602, 6085503703, 6085503707, 6085503708, 6085503709, 6085503710, 6085503711, 6085503712, 6085503713, 6085503802, 6085503803, 6085503804, 6085503902, 6085503903, 6085504001, 6085504002, 6085504101, 6085504102, 6085504201, 6085504202, 6085504307, 6085504308, 6085504311, 6085504314, 6085504315, 6085504316, 6085504317, 6085504318, 6085504319, 6085504320, 6085504321, 6085504322, 6085504323, 6085504410, 6085504411, 6085504412, 6085504413, 6085504414, 6085504415, 6085504416, 6085504418, 6085504421, 6085504423, 6085504424, 6085504505, 6085504506, 6085504507, 6085504508, 6085504509, 6085504510, 6085504601, 6085504602, 6085504700, 6085504802, 6085504805, 6085504806, 6085504807, 6085504808, 6085504902, 6085504903, 6085505006, 6085505007, 6085505010, 6085505011, 6085505012, 6085505013, 6085505014, 6085505015, 6085505100, 6085505202, 6085505203, 6085505301, 6085505302, 6085505303, 6085505304, 6085505305, 6085505401, 6085505402, 6085505403, 6085505500, 6085505600, 6085505700, 6085505800, 6085505901, 6085505902, 6085506000, 6085506101, 6085506102, 6085506103, 6085506202, 6085506203, 6085506204, 6085506301, 6085506302, 6085506304, 6085506305, 6085506401, 6085506402, 6085506502, 6085506503, 6085506504, 6085506505, 6085506601, 6085506603, 6085506604, 6085506605, 6085506606, 6085506701, 6085506702, 6085506703, 6085506801, 6085506802, 6085506803, 6085506804, 6085506900, 6085507002, 6085507003, 6085507004, 6085507100, 6085507203, 6085507205, 6085507206, 6085507301, 6085507302, 6085507401, 6085507402, 6085507500, 6085507600, 6085507701, 6085507702, 6085507704, 6085507705, 6085507805, 6085507806, 6085507807, 6085507808, 6085507903, 6085507904, 6085507905, 6085507906, 6085508003, 6085508004, 6085508005, 6085508006, 6085508101, 6085508102, 6085508203, 6085508204, 6085508205, 6085508206, 6085508301, 6085508303, 6085508305, 6085508306, 6085508401, 6085508403, 6085508404, 6085508503, 6085508505, 6085508507, 6085508508, 6085508509, 6085508510, 6085508601, 6085508602, 6085508705, 6085508706, 6085508707, 6085508708, 6085508800, 6085509001, 6085509002, 6085509102, 6085509106, 6085509107, 6085509108, 6085509109, 6085509110, 6085509111, 6085509201, 6085509202, 6085509302, 6085509303, 6085509304, 6085509401, 6085509403, 6085509404, 6085509500, 6085509600, 6085509700, 6085509801, 6085509802, 6085509901, 6085509902, 6085510001, 6085510002, 6085510100, 6085510200, 6085510300, 6085510400, 6085510500, 6085510600, 6085510802, 6085511701, 6085511702, 6085511704, 6085511705, 6085511707, 6085511915, 6085511916, 6085512005, 6085512019, 6085512024, 6085512025, 6085512026</t>
  </si>
  <si>
    <t>6085504805, 6085504806, 6085504807, 6085508602, 6085508705, 6085508707, 6085508708, 6085508800, 6085508900, 6085509001, 6085509002</t>
  </si>
  <si>
    <t>Peninsula, San Francisco</t>
  </si>
  <si>
    <t>6075026403, 6075025800, 6075025900, 6075026201, 6075026302, 6075026303, 6075026401, 6075026402, 6075026403, 6075026404, 6075031302, 6075060502, 6075061000, 6075980501, 6081600100, 6081600200, 6081600300, 6081600401, 6081600402, 6081600501, 6081600502, 6081600600, 6081600701, 6081600702, 6081600800, 6081600900, 6081601000, 6081601100, 6081601200, 6081601301, 6081601302, 6081601400, 6081601501, 6081601502, 6081601601, 6081601603, 6081601604, 6081601605, 6081601800, 6081602601, 6081602602, 6081602700, 6081602800, 6081602900, 6081603000</t>
  </si>
  <si>
    <t>Diablo, East Bay, Mission</t>
  </si>
  <si>
    <t>6001421200, 6013304001, 6013307101, 6013334200, 6013337300, 6013338201, 6013338203, 6013338204, 6013338301, 6013338302, 6013339001, 6013339003, 6013339004, 6013340001, 6013340004, 6013341000, 6013343001, 6013343002, 6013343003, 6013345105, 6013345113, 6013345114, 6013345203, 6013345204, 6013345205, 6013346101, 6013346102, 6013346203, 6013346204, 6013346205, 6013346206, 6013348000, 6013349000, 6013350000, 6013351101, 6013351103, 6013351104, 6013351105, 6013351200, 6013352101, 6013352102, 6013352201, 6013352202, 6013353001, 6013353002, 6013354002, 6013355112, 6013355302, 6013334200, 6013351105</t>
  </si>
  <si>
    <t>6113010505, 6113010501, 6113010505, 6113010508, 6113010509, 6113010510, 6113010511, 6113010512, 6113010513, 6113010602, 6113010609, 6113010610, 6113010611, 6113010701, 6113010703, 6113010704, 6113011207, 6113011208, 6113011301</t>
  </si>
  <si>
    <t>North Bay, Sacramento</t>
  </si>
  <si>
    <t>6095253300, 6113010401, 6113010505, 6113010605, 6113010607, 6113010608, 6113010610</t>
  </si>
  <si>
    <t>6047000201, 6047000202, 6047000204, 6047000205</t>
  </si>
  <si>
    <t>6029005600, 6029006500</t>
  </si>
  <si>
    <t>6013302005, 6013302006, 6013302009, 6013302013, 6013305000, 6013306002, 6013306003, 6013306004, 6013307101, 6013307102, 6013307202, 6013308001, 6013308002, 6013312000, 6013355107, 6013355109, 6013355110, 6013355111</t>
  </si>
  <si>
    <t>6013302009, 6013303207, 6013308002, 6013355107, 6013355109, 6013355110, 6013355118, 6013355119, 6013355120</t>
  </si>
  <si>
    <t>6013307101, 6013307102, 6013307201, 6013307202, 6013307204, 6013307205, 6013313106, 6013355107</t>
  </si>
  <si>
    <t>6013303206, 6013303208, 6013304001</t>
  </si>
  <si>
    <t>6013304002, 6013304003, 6013304004, 6013304006, 6013304007, 6013355112</t>
  </si>
  <si>
    <t>6013309000, 6013310000, 6013311000, 6013312000</t>
  </si>
  <si>
    <t>6013311000, 6013312000, 6013313102, 6013313104, 6013313105, 6013313106, 6013313107, 6013313204, 6013313206</t>
  </si>
  <si>
    <t>6095253300, 6095253402, 6095253403, 6095253404</t>
  </si>
  <si>
    <t>6047002401, 6047002403, 6047002404</t>
  </si>
  <si>
    <t>6007002200, 6007002300</t>
  </si>
  <si>
    <t>6013314200, 6013315000</t>
  </si>
  <si>
    <t>6039000506</t>
  </si>
  <si>
    <t>6039000510, 6039001100</t>
  </si>
  <si>
    <t>6047002100</t>
  </si>
  <si>
    <t>6031001601</t>
  </si>
  <si>
    <t>6099003400</t>
  </si>
  <si>
    <t>6077004905</t>
  </si>
  <si>
    <t>6023000900</t>
  </si>
  <si>
    <t>6029005700</t>
  </si>
  <si>
    <t>6047000901</t>
  </si>
  <si>
    <t>6039000201</t>
  </si>
  <si>
    <t>6099003603</t>
  </si>
  <si>
    <t>6011000301</t>
  </si>
  <si>
    <t>6069000100, 6085513500</t>
  </si>
  <si>
    <t>6007001200, 6007001500</t>
  </si>
  <si>
    <t>6053014105, 6053014109</t>
  </si>
  <si>
    <t>6077005214, 6077005310, 6077005503, 6077980000</t>
  </si>
  <si>
    <t>6017030701, 6017030706, 6017030709, 6017030710, 6017030711, 6017030712, 6017030801, 6017030807, 6017030808, 6017031700, 6017031800</t>
  </si>
  <si>
    <t>6095252904, 6095252909</t>
  </si>
  <si>
    <t>6081611901, 6081611500, 6081611600, 6081611700, 6081611800, 6081611901, 6081611902, 6081612001, 6081612002, 6081612101, 6081612102, 6081612500, 6081613900, 6085511200, 6085511302</t>
  </si>
  <si>
    <t>6077004904, 6077004903, 6077004904, 6077004905, 6077004906</t>
  </si>
  <si>
    <t>6113011500</t>
  </si>
  <si>
    <t>6023000100, 6023000200, 6023000300, 6023000400, 6023000500, 6023000600, 6023000700, 6023000800, 6023010701, 6023010702</t>
  </si>
  <si>
    <t>6013315000</t>
  </si>
  <si>
    <t>6095252317, 6095252203, 6095252204, 6095252205, 6095252206, 6095252305, 6095252306, 6095252310, 6095252311, 6095252312, 6095252313, 6095252314, 6095252315, 6095252316, 6095252317, 6095252401, 6095252402, 6095252501, 6095252502, 6095252604, 6095252605, 6095252606, 6095252607, 6095252608, 6095252610, 6095252611, 6095252702, 6095252703, 6095252704, 6095252705, 6095252706, 6095252707, 6095252801, 6095253108</t>
  </si>
  <si>
    <t>6089012702</t>
  </si>
  <si>
    <t>6061023200, 6061023300</t>
  </si>
  <si>
    <t>6019008403, 6019008404, 6019008405, 6039001100</t>
  </si>
  <si>
    <t>Sacramento, Sierra</t>
  </si>
  <si>
    <t>6017030706, 6017031700, 6067008402, 6067008403, 6067008404, 6067008501, 6067008504, 6067008505, 6067008506, 6067008507, 6067008508, 6067008509, 6067008510, 6067008512, 6067008513, 6067988300</t>
  </si>
  <si>
    <t>6053014104, 6053014108, 6053014109</t>
  </si>
  <si>
    <t>6053014102, 6053014105, 6053014109</t>
  </si>
  <si>
    <t>6023010800, 6023010901, 6023010902, 6023011000</t>
  </si>
  <si>
    <t>6019001600, 6019001700, 6019007003, 6019007102, 6019007300</t>
  </si>
  <si>
    <t>6019001600</t>
  </si>
  <si>
    <t>6019000501, 6019000502, 6019002601, 6019002602</t>
  </si>
  <si>
    <t>6019000602, 6019001201, 6019001413, 6019002100, 6019002501, 6019002502, 6019003001, 6019003201, 6019003600, 6019003811, 6019004211, 6019004213, 6019004215, 6019004218, 6019004302, 6019005302, 6019005405, 6019005503, 6019005504, 6019005507, 6019005514, 6019005518, 6019005522, 6019005524, 6019005527, 6019005802, 6019005805, 6019005907, 6019005911, 6019005912, 6019006001, 6019000100, 6019000200, 6019000300, 6019000400, 6019000501, 6019000502, 6019000601, 6019000602, 6019000701, 6019000702, 6019000901, 6019000902, 6019001000, 6019001100, 6019001201, 6019001202, 6019001301, 6019001303, 6019001304, 6019001407, 6019001408, 6019001409, 6019001411, 6019001412, 6019001413, 6019001415, 6019001416, 6019001417, 6019001418, 6019001500, 6019001600, 6019001700, 6019001800, 6019002000, 6019002100, 6019002200, 6019002300, 6019002400, 6019002501, 6019002502, 6019002601, 6019002602, 6019002701, 6019002702, 6019002800, 6019002903, 6019002904, 6019002905, 6019002906, 6019003001, 6019003003, 6019003004, 6019003102, 6019003103, 6019003104, 6019003201, 6019003202, 6019003301, 6019003302, 6019003401, 6019003402, 6019003500, 6019003600, 6019003701, 6019003702, 6019003804, 6019003805, 6019003807, 6019003808, 6019003809, 6019003810, 6019003811, 6019003812, 6019003900, 6019004100, 6019004205, 6019004208, 6019004210, 6019004211, 6019004212, 6019004213, 6019004214, 6019004215, 6019004216, 6019004217, 6019004218, 6019004301, 6019004302, 6019004303, 6019004404, 6019004405, 6019004406, 6019004409, 6019004410, 6019004411, 6019004503, 6019004504, 6019004505, 6019004506, 6019004601, 6019004602, 6019004703, 6019004704, 6019004705, 6019004706, 6019004801, 6019004802, 6019004901, 6019004902, 6019005000, 6019005100, 6019005202, 6019005203, 6019005204, 6019005301, 6019005302, 6019005304, 6019005305, 6019005403, 6019005405, 6019005406, 6019005407, 6019005408, 6019005409, 6019005410, 6019005503, 6019005504, 6019005505, 6019005507, 6019005508, 6019005509, 6019005512, 6019005513, 6019005514, 6019005516, 6019005518, 6019005520, 6019005522, 6019005524, 6019005525, 6019005526, 6019005527, 6019005528, 6019005529, 6019005602, 6019005605, 6019005606, 6019005607, 6019005608, 6019005701, 6019005702, 6019005703, 6019005704, 6019005801, 6019005802, 6019005804, 6019005805, 6019005904, 6019005907, 6019005911, 6019005912, 6019005913, 6019005914, 6019005915, 6019005916, 6019006001, 6019006002, 6019006101, 6019006102, 6019006201, 6019006202, 6019007600, 6019008600</t>
  </si>
  <si>
    <t>6019000200, 6019000300</t>
  </si>
  <si>
    <t>6067009403, 6067009408, 6067009409, 6067009410, 6067009501, 6067009502, 6067009503, 6067009504</t>
  </si>
  <si>
    <t>6103000800, 6103000900</t>
  </si>
  <si>
    <t>6097154100</t>
  </si>
  <si>
    <t>6085512603, 6085512604</t>
  </si>
  <si>
    <t>6097150303, 6097150501, 6097150502</t>
  </si>
  <si>
    <t>6053010804, 6053014800</t>
  </si>
  <si>
    <t>6029003212, 6029003221</t>
  </si>
  <si>
    <t>6057000104, 6057000300, 6057000502, 6057000503, 6057000504, 6057000601, 6057000602, 6057000701, 6057000702, 6057000801, 6057000802</t>
  </si>
  <si>
    <t>6057000502, 6057000503, 6057000504, 6057000602, 6057000702</t>
  </si>
  <si>
    <t>6097153405, 6097153601, 6097153602, 6097153705, 6097153711, 6097153712</t>
  </si>
  <si>
    <t>6053011202, 6053011203, 6053011204</t>
  </si>
  <si>
    <t>6007003300, 6007003400, 6007003502, 6007003600</t>
  </si>
  <si>
    <t>6007003400, 6007003501, 6007003502</t>
  </si>
  <si>
    <t>6047002001, 6047002002</t>
  </si>
  <si>
    <t>6081613501, 6081613502, 6081613600, 6081613701, 6081613702</t>
  </si>
  <si>
    <t>6041104200, 6041105001, 6041105002</t>
  </si>
  <si>
    <t>6097153902, 6097153903, 6097153904, 6097153905, 6097154000</t>
  </si>
  <si>
    <t>6013356002, 6013359104, 6013359203, 6013359204</t>
  </si>
  <si>
    <t>6013356001, 6013358000, 6013359104, 6013359105, 6013359203, 6013392300</t>
  </si>
  <si>
    <t>6055201003, 6095250106, 6095252205, 6095252206</t>
  </si>
  <si>
    <t>6013364002, 6013365003, 6013367100, 6013367200</t>
  </si>
  <si>
    <t>6013392201</t>
  </si>
  <si>
    <t>6047000403, 6047000404</t>
  </si>
  <si>
    <t>6069000300, 6053000106, 6069000100, 6069000200, 6069000300, 6069000400, 6069000501, 6069000502, 6069000601, 6069000602, 6069000701, 6069000702, 6069000801, 6069000802</t>
  </si>
  <si>
    <t>6045011800</t>
  </si>
  <si>
    <t>6099003300, 6099003400</t>
  </si>
  <si>
    <t>6099002901, 6099002903, 6099002904</t>
  </si>
  <si>
    <t>6019007801, 6019007802</t>
  </si>
  <si>
    <t>6023000800, 6023000900, 6023010600</t>
  </si>
  <si>
    <t>6005000301, 6005000303</t>
  </si>
  <si>
    <t>6005000201, 6005000303, 6005000304, 6005000401, 6005000402, 6005000500</t>
  </si>
  <si>
    <t>6077004105, 6077004106, 6077004600, 6077004703</t>
  </si>
  <si>
    <t>6095252317</t>
  </si>
  <si>
    <t>6055200900, 6055201005</t>
  </si>
  <si>
    <t>6019004003, 6019004004, 6019004005, 6019004006</t>
  </si>
  <si>
    <t>6053011302, 6053011303, 6053011305, 6053011306</t>
  </si>
  <si>
    <t>6027000800, 6071008901</t>
  </si>
  <si>
    <t>6053013100, 6053013200</t>
  </si>
  <si>
    <t>6087122203, 6087122205, 6087122300</t>
  </si>
  <si>
    <t>6067009618</t>
  </si>
  <si>
    <t>6077005213, 6077005223, 6077005225</t>
  </si>
  <si>
    <t>6053010101, 6053010102, 6053010202, 6053014601</t>
  </si>
  <si>
    <t>6077003803, 6077005106, 6077005108, 6077005109, 6077005119, 6077005122, 6077005123, 6077005124, 6077005125, 6077005126, 6077005127, 6077005129, 6077005130, 6077005131, 6077005132, 6077005133, 6077005134, 6077005135, 6077005136, 6077005137, 6077005138, 6077005139, 6077005140, 6077005141, 6077005214</t>
  </si>
  <si>
    <t>6097151601, 6097151602</t>
  </si>
  <si>
    <t>6061021304, 6061021401, 6061021403, 6061023300, 6061023400, 6061023502, 6061023700, 6061023800, 6061023900</t>
  </si>
  <si>
    <t>6115040301, 6115040302, 6115040304, 6115040305, 6115040400, 6115040701, 6115040702, 6115040901</t>
  </si>
  <si>
    <t>6101050701, 6101050702</t>
  </si>
  <si>
    <t>6047000301</t>
  </si>
  <si>
    <t>6047000301, 6047000305, 6047000306</t>
  </si>
  <si>
    <t>6077004004, 6077004104, 6077004105, 6077004106, 6077004107, 6077004108, 6077004202, 6077004203, 6077004204, 6077004205, 6077004206, 6077004302, 6077004305, 6077004307, 6077004308, 6077004309, 6077004310, 6077004402, 6077004403, 6077004404, 6077004501, 6077004502, 6077004600, 6077004701, 6077004704</t>
  </si>
  <si>
    <t>6077004204, 6077004302, 6077004403, 6077004404</t>
  </si>
  <si>
    <t>6077004001, 6077004106</t>
  </si>
  <si>
    <t>6077004106, 6077004108</t>
  </si>
  <si>
    <t>6077004600</t>
  </si>
  <si>
    <t>6077004104, 6077004105</t>
  </si>
  <si>
    <t>6081606900</t>
  </si>
  <si>
    <t>6047002100, 6047002201, 6047002203, 6047002204, 6047002301, 6047002303, 6047002304, 6047002305, 6047002306</t>
  </si>
  <si>
    <t>6011000400</t>
  </si>
  <si>
    <t>6039000510, 6039000511, 6039000512, 6039000514, 6039000515, 6039000517, 6039000518, 6039000602, 6039000603, 6039000604, 6039000701, 6039000702, 6039000801, 6039000802, 6039000901, 6039000902, 6039000903, 6039001100</t>
  </si>
  <si>
    <t>6039000102, 6039000509, 6039001100</t>
  </si>
  <si>
    <t>6039000802</t>
  </si>
  <si>
    <t>6039000513, 6039000515, 6039000602, 6039000701</t>
  </si>
  <si>
    <t>6077005004, 6077005106</t>
  </si>
  <si>
    <t>6005000303</t>
  </si>
  <si>
    <t>6029003303</t>
  </si>
  <si>
    <t>North Bay, Sonoma</t>
  </si>
  <si>
    <t>6041124200, 6041106001, 6041107000, 6041108100, 6041108201, 6041108202, 6041109001, 6041109002, 6041110100, 6041110200, 6041111001, 6041111002, 6041112100, 6041112202, 6041112203, 6041112204, 6041114100, 6041114200, 6041115000, 6041116000, 6041117000, 6041118100, 6041119100, 6041119201, 6041119202, 6041120001, 6041120002, 6041121100, 6041121200, 6041123000, 6041124100, 6041124200, 6041125000, 6041126100, 6041126200, 6041127000, 6041128100, 6041128200, 6041129000, 6041130201, 6041130203, 6041130204, 6041131100</t>
  </si>
  <si>
    <t>6041106002, 6041106001, 6041106002</t>
  </si>
  <si>
    <t>6041121200, 6041122000</t>
  </si>
  <si>
    <t>6053014102, 6053014104, 6053014105, 6053014201, 6053014202, 6053014301, 6053014302</t>
  </si>
  <si>
    <t>6095253501, 6095253501, 6095253502</t>
  </si>
  <si>
    <t>6013316000, 6013317000, 6013318000, 6013319001, 6013319002, 6013320001, 6013321101, 6013321102, 6013321103, 6013356002</t>
  </si>
  <si>
    <t>6115040100, 6115040100, 6115040201, 6115040202</t>
  </si>
  <si>
    <t>6067007301</t>
  </si>
  <si>
    <t>6087122100</t>
  </si>
  <si>
    <t>6023001102, 6023001200, 6023001300, 6023010300, 6023010400, 6023010502, 6023010503, 6023010504</t>
  </si>
  <si>
    <t>6019008301, 6019008303, 6019008304</t>
  </si>
  <si>
    <t>6047000901, 6047000903, 6047001003, 6047001004, 6047001005, 6047001006, 6047001007, 6047001008, 6047001101, 6047001200, 6047001301, 6047001302, 6047001401, 6047001402, 6047001501, 6047001502, 6047001503, 6047001601, 6047001603, 6047001604, 6047001700, 6047001801, 6047001901, 6047002500, 6047002601, 6047002602</t>
  </si>
  <si>
    <t>6047000903, 6047000904, 6047001008, 6047002500</t>
  </si>
  <si>
    <t>6047001301, 6047001302</t>
  </si>
  <si>
    <t>6053014700</t>
  </si>
  <si>
    <t>6085512305, 6085512308, 6085512310, 6085512401, 6085512505, 6085512510, 6085512603, 6085512604, 6085512100, 6085512200, 6085512305, 6085512307, 6085512308, 6085512309, 6085512310, 6085512311, 6085512312, 6085512313, 6085512314, 6085512401, 6085512402, 6085512505, 6085512509, 6085512510, 6085512511, 6085512512, 6085512513, 6085512514, 6085512515, 6085512516, 6085512602, 6085512603, 6085512604, 6085513500</t>
  </si>
  <si>
    <t>6023000800, 6023010600</t>
  </si>
  <si>
    <t>6099001200, 6099001800</t>
  </si>
  <si>
    <t>6099001601, 6099001700, 6099002200</t>
  </si>
  <si>
    <t>6099000403, 6099000404, 6099000405, 6099000407, 6099000501, 6099000503, 6099000505, 6099000506, 6099000511, 6099000512, 6099000513, 6099000601, 6099000602, 6099000801, 6099000803, 6099000805, 6099000806, 6099000807, 6099000905, 6099000906, 6099000907, 6099000908, 6099000909, 6099000910, 6099000911, 6099000913, 6099000914, 6099000915, 6099001001, 6099001002, 6099001100, 6099001200, 6099001300, 6099001400, 6099001500, 6099001601, 6099001603, 6099001604, 6099001700, 6099001800, 6099001900, 6099002002, 6099002004, 6099002005, 6099002006, 6099002100, 6099002200, 6099002801, 6099002802, 6099002803, 6099002901, 6099002904, 6099003003, 6099004000</t>
  </si>
  <si>
    <t>6053011001, 6053011002, 6053011604, 6053011605, 6053011606, 6053011700, 6053011801, 6053011802, 6053011901, 6053011902, 6053012000, 6053012100, 6053012200, 6053012302, 6053012503, 6053012504, 6053012601, 6053012700, 6053012800, 6053013000, 6053013100, 6053013200, 6053013300, 6053013400, 6053013500, 6053013600, 6053013700, 6053013800, 6053013900, 6053014000, 6053014108</t>
  </si>
  <si>
    <t>6053013000</t>
  </si>
  <si>
    <t>Diablo, Stockton</t>
  </si>
  <si>
    <t>6001451104, 6013304002, 6077005221, 6077005222, 6077005223</t>
  </si>
  <si>
    <t>North Valley, Sierra</t>
  </si>
  <si>
    <t>6007003502, 6101050701</t>
  </si>
  <si>
    <t>6101050702</t>
  </si>
  <si>
    <t>6101050603, 6101050702</t>
  </si>
  <si>
    <t>6101051000</t>
  </si>
  <si>
    <t>6001400100, 6001982100, 6001400100, 6001400200, 6001400300, 6001400400, 6001400500, 6001400600, 6001400700, 6001400800, 6001400900, 6001401000, 6001401100, 6001401200, 6001401300, 6001401400, 6001401500, 6001401600, 6001401700, 6001401800, 6001402200, 6001402400, 6001402500, 6001402600, 6001402700, 6001402801, 6001402802, 6001402900, 6001403000, 6001403100, 6001403301, 6001403302, 6001403501, 6001404000, 6001404200, 6001404300, 6001404400, 6001410500, 6001420100, 6001420200, 6001420500, 6001421100, 6001421200, 6001421300, 6001421700, 6001421800, 6001421900, 6001422000, 6001422100, 6001422200, 6001422300, 6001422400, 6001422500, 6001422700, 6001422800, 6001422901, 6001422902, 6001423000, 6001423100, 6001423200, 6001423300, 6001423400, 6001423500, 6001423601, 6001423602, 6001423700, 6001423800, 6001423901, 6001423902, 6001424001, 6001424002, 6001425102, 6001425103, 6001425104, 6001981900, 6001982000, 6001982100, 6001983200, 6013389200</t>
  </si>
  <si>
    <t>6021010502</t>
  </si>
  <si>
    <t>6055201005</t>
  </si>
  <si>
    <t>6055200201, 6055200202, 6055200203, 6055200501, 6055200503, 6055200504, 6055200505, 6055200602, 6055200802, 6055200803, 6055200804</t>
  </si>
  <si>
    <t>6055200501, 6055200501, 6055200504, 6055200601, 6055200602, 6055201200</t>
  </si>
  <si>
    <t>6055200202, 6055200301, 6055200302, 6055200400, 6055200503, 6055200900, 6055201003, 6055201401, 6055201402</t>
  </si>
  <si>
    <t>6055200703, 6055200704, 6055200705, 6055200706, 6055200707, 6055200803, 6055200804, 6055201101, 6055201102, 6055201200</t>
  </si>
  <si>
    <t>6067007001, 6067007007, 6067007010, 6067007011, 6067007012, 6067007013, 6067007021, 6067007022, 6067007023, 6067007024</t>
  </si>
  <si>
    <t>6067007001, 6067007016, 6067007017, 6067007019, 6067007025, 6067007026, 6067007027, 6067007028, 6067007101, 6067007103, 6067007105, 6067007106, 6067007107, 6067007108, 6067007109, 6067007110, 6067007111</t>
  </si>
  <si>
    <t>6067007010, 6067007020</t>
  </si>
  <si>
    <t>6067007101, 6067007107</t>
  </si>
  <si>
    <t>6057000801, 6057000802</t>
  </si>
  <si>
    <t>6047002001, 6099003400, 6099003501, 6099003502</t>
  </si>
  <si>
    <t>6061020601, 6061020605, 6061020606, 6061020710, 6061020908, 6061021327, 6061022500, 6067005402, 6067005403, 6067005404, 6067005502, 6067005505, 6067005506, 6067005508, 6067005509, 6067005510, 6067005601, 6067005605, 6067005606, 6067005701, 6067005702, 6067005801, 6067005803, 6067005804, 6067005901, 6067005903, 6067005904, 6067006002, 6067006003, 6067006004, 6067006101, 6067006102, 6067006202, 6067006203, 6067006204, 6067006300, 6067006400, 6067006501, 6067006502, 6067006600, 6067006703, 6067006704, 6067006705, 6067006706, 6067006801, 6067006802, 6067006803, 6067006901, 6067006902, 6067007001, 6067007007, 6067007019, 6067007101, 6067007106, 6067007202, 6067007204, 6067007206, 6067007207, 6067007208, 6067007209, 6067007301, 6067007402, 6067007403, 6067007413, 6067007414, 6067007415, 6067007416, 6067007417, 6067007422, 6067007423, 6067007424, 6067007426, 6067007427, 6067007428, 6067007429, 6067007430, 6067007431, 6067007432, 6067007434, 6067007435, 6067007436, 6067007437, 6067007438, 6067007439, 6067007501, 6067007503, 6067007504, 6067007602, 6067007603, 6067007604, 6067007701, 6067007702, 6067007801, 6067007802, 6067007903, 6067007904, 6067007905, 6067007906, 6067008005, 6067008006, 6067008007, 6067008008, 6067008009, 6067008010, 6067008117, 6067008119, 6067008120, 6067008122, 6067008130, 6067008131, 6067008133, 6067008134, 6067008135, 6067008136, 6067008137, 6067008138, 6067008139, 6067008141, 6067008144, 6067008145, 6067008203, 6067008204, 6067008206, 6067008207, 6067008208, 6067008209, 6067008210, 6067008211, 6067008702, 6067008912</t>
  </si>
  <si>
    <t>6039000513</t>
  </si>
  <si>
    <t>6041101100, 6041101200, 6041102100, 6041102202, 6041102203, 6041103100, 6041103200, 6041104102, 6041104103, 6041104104, 6041104200, 6041104300, 6041105001, 6041105002, 6041133000</t>
  </si>
  <si>
    <t>6099000102, 6099000201, 6099000202, 6099000204, 6099000205</t>
  </si>
  <si>
    <t>6099000201, 6099000202, 6099000204, 6099000205</t>
  </si>
  <si>
    <t>6099000102, 6099000201, 6099000202, 6099000301, 6099000302, 6099000303, 6099000304, 6099000403, 6099000404, 6099000405, 6099000406, 6099000407</t>
  </si>
  <si>
    <t>Diablo, East Bay</t>
  </si>
  <si>
    <t>6001400100, 6001404200, 6001404300, 6001404400, 6001404502, 6001404600, 6001404700, 6001408000, 6001408100, 6001430102, 6013352202, 6013353001</t>
  </si>
  <si>
    <t>6001408000, 6001408100, 6001409800, 6001409900, 6001410000, 6001410100, 6001430102</t>
  </si>
  <si>
    <t>6001400200, 6001400300, 6001400400, 6001400500, 6001400600, 6001400700, 6001400800, 6001400900, 6001401000, 6001401100, 6001401200, 6001401300, 6001401400, 6001401500, 6001401600, 6001402700, 6001403501, 6001421800, 6001421900, 6001422100, 6001422200, 6001422300, 6001422400, 6001422901, 6001422902, 6001423000, 6001423100, 6001423400, 6001423500, 6001423601, 6001423602, 6001423901, 6001423902, 6001424001, 6001424002, 6001425103, 6001425104</t>
  </si>
  <si>
    <t>East Bay, Mission</t>
  </si>
  <si>
    <t>6001433300, 6001433400, 6001403302, 6001405700, 6001405800, 6001405902, 6001406000, 6001406100, 6001406202, 6001406400, 6001407300, 6001407400, 6001407500, 6001408600, 6001408700, 6001408800, 6001408900, 6001409000, 6001409100, 6001409200, 6001409300, 6001409400, 6001409500, 6001409600, 6001410000, 6001410200, 6001410300, 6001410400, 6001427100, 6001427200, 6001427300, 6001427600, 6001427700, 6001427800, 6001427900, 6001428000, 6001428100, 6001428200, 6001428400, 6001428500, 6001428600, 6001428700, 6001430101, 6001430102, 6001430200, 6001430300, 6001430400, 6001430500, 6001430600, 6001430700, 6001430800, 6001430900, 6001431000, 6001431100, 6001431200, 6001432100, 6001432200, 6001432300, 6001432400, 6001432501, 6001432502, 6001432601, 6001432602, 6001432700, 6001432800, 6001433000, 6001433102, 6001433103, 6001433104, 6001433200, 6001433300, 6001433400, 6001433500, 6001433600, 6001433700, 6001433801, 6001433802, 6001433900, 6001434000, 6001435102, 6001435103, 6001435104, 6001435200, 6001435300, 6001435400, 6001435500, 6001435601, 6001435602, 6001435700, 6001435800, 6001435900, 6001436000, 6001436100, 6001436200, 6001436301, 6001436302, 6001436402, 6001436403, 6001436404, 6001436500, 6001436601, 6001436602, 6001436700, 6001436800, 6001436900, 6001437000, 6001437101, 6001437102, 6001437200, 6001437300, 6001437400, 6001437500, 6001437600, 6001437701, 6001437702, 6001437800, 6001437900, 6001438000, 6001438100, 6001438201, 6001438203, 6001438204, 6001438300, 6001438400, 6001440100, 6001440200, 6001440301, 6001440304, 6001440305, 6001440306, 6001440307, 6001440308, 6001440331, 6001440332, 6001440333, 6001440334, 6001440336, 6001440337, 6001440338, 6001441100, 6001441200, 6001441301, 6001441302, 6001441401, 6001441402, 6001441501, 6001441503, 6001441521, 6001441522, 6001441523, 6001441524, 6001441601, 6001441602, 6001441701, 6001441702, 6001441800, 6001441921, 6001441923, 6001441924, 6001441926, 6001441927, 6001441928, 6001441929, 6001442000, 6001442400, 6001442501, 6001442502, 6001442601, 6001442602, 6001442700, 6001442800, 6001442900, 6001444100, 6001444200, 6001444301, 6001444304, 6001444400, 6001444500, 6001444601, 6001444602, 6001450601</t>
  </si>
  <si>
    <t>6001407500, 6001408600, 6001408700</t>
  </si>
  <si>
    <t>6001405700, 6001405800, 6001405901, 6001405902, 6001406000, 6001406100, 6001406201, 6001406202, 6001406300, 6001406400, 6001406500, 6001406601, 6001406602, 6001407000, 6001407101, 6001407102, 6001407200, 6001407400, 6001407600</t>
  </si>
  <si>
    <t>6001400100, 6001400200, 6001400300, 6001401200, 6001401300, 6001401400, 6001401500, 6001401600, 6001402400, 6001402600, 6001402700, 6001402801, 6001402802, 6001402900, 6001403000, 6001403100, 6001403301, 6001403302, 6001403401, 6001403402, 6001403501, 6001403502, 6001403600, 6001403701, 6001403702, 6001403800, 6001403900, 6001404000, 6001404101, 6001404102, 6001404200, 6001404300, 6001404400, 6001404501, 6001404502, 6001404700, 6001404800, 6001404900, 6001405000, 6001405100, 6001405200, 6001405301, 6001405302, 6001405401, 6001405402, 6001405500, 6001405600, 6001405700, 6001405800, 6001405901, 6001405902, 6001406000, 6001406100, 6001406201, 6001406202, 6001406300, 6001406400, 6001406500, 6001406601, 6001406602, 6001406700, 6001406800, 6001406900, 6001407000, 6001407101, 6001407102, 6001407200, 6001407300, 6001407400, 6001407500, 6001407600, 6001407700, 6001407800, 6001407900, 6001408000, 6001408100, 6001408200, 6001408300, 6001408400, 6001408500, 6001408600, 6001408700, 6001408800, 6001408900, 6001409300, 6001409400, 6001409500, 6001409600, 6001409700, 6001409800, 6001409900, 6001410100, 6001410200, 6001410300, 6001410400, 6001422700, 6001422800, 6001423700, 6001423800, 6001426100, 6001426200, 6001432100, 6001432200, 6001432300, 6001432601, 6001432602, 6001432700, 6001433000, 6001433104, 6001982000, 6001982100</t>
  </si>
  <si>
    <t>6001401700, 6001401800, 6001402200, 6001410500</t>
  </si>
  <si>
    <t>6097151601, 6097151602, 6097152501, 6097152602</t>
  </si>
  <si>
    <t>6001425102</t>
  </si>
  <si>
    <t>6115040400, 6115040500, 6115040600, 6115040702, 6115040901</t>
  </si>
  <si>
    <t>6053013200, 6053013300</t>
  </si>
  <si>
    <t>6013348000, 6013353001, 6013353002, 6013354001, 6013354002</t>
  </si>
  <si>
    <t>6021010200, 6021010501</t>
  </si>
  <si>
    <t>6021010101, 6021010102, 6021010200</t>
  </si>
  <si>
    <t>6007002500, 6007002602, 6007002700, 6007002800, 6007002900, 6007003001, 6007003002, 6007003100, 6007003200, 6007003300, 6007003700</t>
  </si>
  <si>
    <t>6007002800, 6007003001, 6007003002</t>
  </si>
  <si>
    <t>6053011902, 6053012100, 6053012200, 6053012302, 6053012401, 6053012402, 6053012503, 6053012504</t>
  </si>
  <si>
    <t>111007-1</t>
  </si>
  <si>
    <t>6075026303, 6081600100, 6081600600, 6081600701, 6081600702, 6081601301, 6081601302, 6081601601, 6081601603, 6081601604, 6081601700, 6081601800, 6081601901, 6081601902, 6081602001, 6081602002, 6081602201, 6081602202, 6081602300, 6081602400, 6081602500, 6081602601, 6081602602, 6081602700, 6081603000, 6081603100, 6081603200, 6081603300, 6081603400, 6081603700, 6081603801, 6081603802, 6081603900, 6081604000, 6081604102, 6081604103, 6081604104, 6081604200, 6081604400, 6081604500, 6081604600, 6081604700, 6081604800, 6081604900, 6081605000, 6081605100, 6081605200, 6081605300, 6081605400, 6081605501, 6081605502, 6081605600, 6081605800, 6081605901, 6081606300, 6081606400, 6081606500, 6081613501, 6081614000</t>
  </si>
  <si>
    <t>111007-2</t>
  </si>
  <si>
    <t>6081602300, 6081604500, 6081608300, 6081604700, 6081606100, 6081606400, 6081606600, 6081607200, 6081607300, 6081607400, 6081607500, 6081607600, 6081607702, 6081607800, 6081607900, 6081608001, 6081608002, 6081608013, 6081608023, 6081608024, 6081608025, 6081608100, 6081608200, 6081608300, 6081608400, 6081608501, 6081608600, 6081608700, 6081609000, 6081609100, 6081609201, 6081609202, 6081609300, 6081610303, 6081610304</t>
  </si>
  <si>
    <t>6007001800, 6007001900, 6007002000, 6007002100, 6007002200, 6007002300</t>
  </si>
  <si>
    <t>6099003201, 6099003203, 6099003204, 6099003205, 6099003206, 6099003300</t>
  </si>
  <si>
    <t>6011000500, 6021010502</t>
  </si>
  <si>
    <t>6081608600, 6081608900, 6081611400, 6081611500, 6081605000, 6081605100, 6081605200, 6081605300, 6081605400, 6081605501, 6081605502, 6081605600, 6081605700, 6081605800, 6081605901, 6081605902, 6081606000, 6081606100, 6081606201, 6081606202, 6081606300, 6081606400, 6081606500, 6081606600, 6081606700, 6081606800, 6081606900, 6081607000, 6081607100, 6081607200, 6081607300, 6081607400, 6081607500, 6081607600, 6081607701, 6081607702, 6081607800, 6081608501, 6081608502, 6081608600, 6081608700, 6081608800, 6081608900, 6081609000, 6081609100, 6081609201, 6081609202, 6081609300, 6081609400, 6081609500, 6081609601, 6081609602, 6081609603, 6081609700, 6081609800, 6081609900, 6081610000, 6081610100, 6081610201, 6081610202, 6081610203, 6081610302, 6081610400, 6081610500, 6081610601, 6081610602, 6081610700, 6081610800, 6081610901, 6081610902, 6081611000, 6081611100, 6081611200, 6081611300, 6081611400, 6081611500, 6081611600, 6081611700, 6081612500, 6081612600, 6081612700, 6081612800, 6081612900, 6081613000, 6081613300, 6081613400, 6085511705</t>
  </si>
  <si>
    <t>6013360101, 6013356002, 6013359102, 6013359103, 6013359104, 6013359202, 6013360101, 6013360102, 6013360200, 6013361000, 6013363000, 6013364002, 6013392201, 6013392202</t>
  </si>
  <si>
    <t>6013305000, 6013307202, 6013309000, 6013312000</t>
  </si>
  <si>
    <t>6001451202</t>
  </si>
  <si>
    <t>6001451103</t>
  </si>
  <si>
    <t>6001450601, 6001450603, 6001450604, 6001450605, 6001450606, 6001450607, 6001450608, 6001450609, 6001450701, 6001450741, 6001450742, 6001450743, 6001450744, 6001450745, 6001450746, 6001450751, 6001450752, 6001451102, 6001451103, 6001451104, 6001451201, 6001451202, 6001451300, 6001451401, 6001451403, 6001451404, 6001451501, 6001451503, 6001451504, 6001451505, 6001451506, 6001451601, 6001451602, 6001451701, 6001451703, 6001451704</t>
  </si>
  <si>
    <t>6115040701</t>
  </si>
  <si>
    <t>6013378000</t>
  </si>
  <si>
    <t>6053010606, 6053014800</t>
  </si>
  <si>
    <t>6075013300, 6075042800, 6075060100</t>
  </si>
  <si>
    <t>North Valley, Sacramento</t>
  </si>
  <si>
    <t>6089012200</t>
  </si>
  <si>
    <t>6089012301</t>
  </si>
  <si>
    <t>6089012301, 6089012302</t>
  </si>
  <si>
    <t>6089011002, 6089011100</t>
  </si>
  <si>
    <t>6089011001</t>
  </si>
  <si>
    <t>6061020908, 6061022500</t>
  </si>
  <si>
    <t>6089011803</t>
  </si>
  <si>
    <t>6061021304, 6061021328</t>
  </si>
  <si>
    <t>6007001200</t>
  </si>
  <si>
    <t>6047000303, 6047000505, 6047000901</t>
  </si>
  <si>
    <t>6001406000</t>
  </si>
  <si>
    <t>6001401700, 6001981900, 6001982000</t>
  </si>
  <si>
    <t>6001425101</t>
  </si>
  <si>
    <t>6103000100, 6103000600</t>
  </si>
  <si>
    <t>6103000600, 6103000100, 6103000400, 6103000500, 6103000600, 6103000701, 6103000702, 6103000800</t>
  </si>
  <si>
    <t>6089010500, 6089010702, 6089011501, 6089010100, 6089010200, 6089010300, 6089010400, 6089010500, 6089010601, 6089010602, 6089010603, 6089010702, 6089010703, 6089010704, 6089010803, 6089010804, 6089010805, 6089010806, 6089010807, 6089010900, 6089011002, 6089011100, 6089011209, 6089011300, 6089011401, 6089011402, 6089011403, 6089011501, 6089011502, 6089011600, 6089011802, 6089011803, 6089011900</t>
  </si>
  <si>
    <t>6001420200, 6001420301, 6001420302, 6013361000, 6013362000, 6013363000, 6013365002, 6013366001, 6013366002, 6013367100, 6013367200, 6013368001, 6013368002, 6013369001, 6013369002, 6013370000, 6013371000, 6013372000, 6013373000, 6013374000, 6013375000, 6013376000, 6013377000, 6013378000, 6013379000, 6013380001, 6013380002, 6013381000, 6013382000, 6013383000, 6013384000, 6013385100, 6013385200, 6013386000, 6013387000, 6013388000, 6013389100, 6013389200, 6013390100, 6013390200, 6013391000, 6013392000, 6013392201, 6013980000</t>
  </si>
  <si>
    <t>6001420302, 6001420402</t>
  </si>
  <si>
    <t>6013375000, 6013376000, 6013377000</t>
  </si>
  <si>
    <t>6013377000, 6013378000</t>
  </si>
  <si>
    <t>6013380002</t>
  </si>
  <si>
    <t>6029005300, 6029005402, 6029005405, 6029005406, 6029005407, 6029005408, 6029005409, 6029005410, 6029005509, 6029005510, 6071008901</t>
  </si>
  <si>
    <t>6023011100</t>
  </si>
  <si>
    <t>6095253501, 6095253502</t>
  </si>
  <si>
    <t>6077005001, 6077005003, 6077005004</t>
  </si>
  <si>
    <t>6029003203, 6029003212, 6029003213, 6029003820, 6029003823</t>
  </si>
  <si>
    <t>6019003900, 6019004003</t>
  </si>
  <si>
    <t>6053011303</t>
  </si>
  <si>
    <t>6001441503, 6001441525, 6001441921, 6001442000, 6001442100, 6001442200, 6001442301, 6001442302, 6001442400, 6001442900, 6001443001, 6001443002, 6001443103, 6001443104, 6001443105</t>
  </si>
  <si>
    <t>6001441503</t>
  </si>
  <si>
    <t>Mission, San Jose</t>
  </si>
  <si>
    <t>6001441525, 6001442200, 6001443102, 6001443103, 6001443104, 6001443105, 6001443200, 6001443322, 6085504424</t>
  </si>
  <si>
    <t>6001441503, 6001441525, 6001443200, 6001443301, 6001443321, 6001443322, 6085504413, 6085504414, 6085504421, 6085504422, 6085504424, 6085504506, 6085504507</t>
  </si>
  <si>
    <t>6099000501, 6099000503, 6099000513, 6099000514, 6099004000</t>
  </si>
  <si>
    <t>6053010505, 6053000101, 6053000103, 6053000104, 6053000105, 6053000106, 6053000200, 6053000300, 6053000400, 6053000501, 6053000502, 6053000600, 6053000701, 6053000702, 6053000800, 6053000900, 6053001200, 6053001300, 6053001400, 6053001500, 6053001600, 6053001700, 6053001801, 6053001802, 6053010305, 6053010306, 6053010501, 6053010504, 6053010505, 6053010506, 6053010603, 6053010604, 6053010605, 6053010606, 6053010607, 6053010608, 6053014500, 6053014700, 6053980000</t>
  </si>
  <si>
    <t>6023000100, 6023001300</t>
  </si>
  <si>
    <t>6009000301, 6009000302</t>
  </si>
  <si>
    <t>6087122300</t>
  </si>
  <si>
    <t>6053010702, 6053014110</t>
  </si>
  <si>
    <t>6019008200</t>
  </si>
  <si>
    <t>6069000200</t>
  </si>
  <si>
    <t>6087120301, 6087120302, 6087120400, 6087120600, 6087120700, 6087120800</t>
  </si>
  <si>
    <t>6053010202, 6053010305, 6053014700</t>
  </si>
  <si>
    <t>Diablo, Mission</t>
  </si>
  <si>
    <t>6001450101, 6001450102, 6001450200, 6001450300, 6001450400, 6001450501, 6001450502, 6001450601, 6001450750, 6001450751, 6001450752, 6013345101, 6013345102, 6013345103, 6013345105, 6013345111, 6013345112, 6013345113, 6013345114, 6013345115, 6013345116, 6013345117, 6013345118, 6013345203, 6013345205, 6013345206, 6013346204, 6013355112, 6013355113, 6013355115, 6013355121, 6013355122, 6013355123, 6013355124, 6013355125, 6013355126</t>
  </si>
  <si>
    <t>6081612900, 6081613000</t>
  </si>
  <si>
    <t>6087100801, 6087100100, 6087100200, 6087100300, 6087100400, 6087100500, 6087100600, 6087100700, 6087100801, 6087100802, 6087100900, 6087101001, 6087101100, 6087101200, 6087120200, 6087120700, 6087120800, 6087121100, 6087121200, 6087121300, 6087121401, 6087121402, 6087121403, 6087121501, 6087121502, 6087121601, 6087121602, 6087121701, 6087121702, 6087121802, 6087122001, 6087122002, 6087122004, 6087122005, 6087122100, 6087122202, 6087122203, 6087122204, 6087122205, 6087122300</t>
  </si>
  <si>
    <t>6087100500, 6087100600, 6087100700, 6087101001, 6087101002, 6087101100, 6087101200</t>
  </si>
  <si>
    <t>6087100200, 6087100300, 6087100801, 6087100802, 6087100900, 6087120700, 6087120800, 6087121200</t>
  </si>
  <si>
    <t>6047002002, 6047002100</t>
  </si>
  <si>
    <t>6097153002, 6097150501, 6097151403, 6097151404, 6097151503, 6097151504, 6097151505, 6097151506, 6097151601, 6097151602, 6097151701, 6097151702, 6097151800, 6097151900, 6097152000, 6097152100, 6097152201, 6097152203, 6097152204, 6097152205, 6097152300, 6097152401, 6097152402, 6097152501, 6097152502, 6097152601, 6097152602, 6097152701, 6097152702, 6097152801, 6097152803, 6097152804, 6097152903, 6097152904, 6097152905, 6097152906, 6097153001, 6097153002, 6097153005, 6097153006, 6097153804, 6097153806, 6097153807, 6097153808, 6097153809, 6097153810, 6097153811, 6097153904</t>
  </si>
  <si>
    <t>6097150702, 6097150601, 6097150602, 6097150603, 6097150607, 6097150609, 6097150610, 6097150611, 6097150612, 6097150701, 6097150702, 6097150800, 6097150901, 6097150902, 6097151000, 6097151100, 6097151203, 6097151204, 6097151205, 6097151206, 6097151301, 6097151305, 6097151306, 6097151307, 6097151308, 6097151309, 6097151310, 6097151311, 6097151403, 6097151404, 6097151405, 6097151406, 6097151505, 6097151900, 6097153002, 6097153003, 6097153005, 6097153006, 6097153102, 6097153103, 6097153104, 6097153201, 6097153202, 6097153301, 6097153302, 6097153403, 6097153404, 6097153405, 6097153406, 6097153501, 6097153502, 6097153602</t>
  </si>
  <si>
    <t>6087120700, 6087120800, 6087120901, 6087120902, 6087121200</t>
  </si>
  <si>
    <t>6019007002, 6019007003, 6019007004, 6019007101, 6019007102</t>
  </si>
  <si>
    <t>6019007002, 6019007101, 6019007102</t>
  </si>
  <si>
    <t>6075980900, 6075012901, 6075060400, 6075010101, 6075010102, 6075010201, 6075010202, 6075010300, 6075010401, 6075010402, 6075010500, 6075010600, 6075010701, 6075010702, 6075010800, 6075010901, 6075010902, 6075011001, 6075011002, 6075011101, 6075011102, 6075011200, 6075011300, 6075011700, 6075011800, 6075011901, 6075011902, 6075012001, 6075012002, 6075012100, 6075012202, 6075012203, 6075012204, 6075012301, 6075012302, 6075012403, 6075012404, 6075012405, 6075012406, 6075012502, 6075012503, 6075012504, 6075012601, 6075012602, 6075012700, 6075012801, 6075012802, 6075012901, 6075012902, 6075013001, 6075013002, 6075013101, 6075013102, 6075013200, 6075013300, 6075013401, 6075013402, 6075013500, 6075015100, 6075015201, 6075015202, 6075015300, 6075015401, 6075015402, 6075015500, 6075015600, 6075015701, 6075015702, 6075015801, 6075015802, 6075015900, 6075016000, 6075016101, 6075016102, 6075016200, 6075016300, 6075016400, 6075016500, 6075016601, 6075016602, 6075016700, 6075016801, 6075016802, 6075016900, 6075017000, 6075017101, 6075017102, 6075017602, 6075017603, 6075017604, 6075017700, 6075017801, 6075017803, 6075017804, 6075018000, 6075020101, 6075020102, 6075020201, 6075020202, 6075020300, 6075020401, 6075020402, 6075020500, 6075020601, 6075020602, 6075020701, 6075020702, 6075020801, 6075020802, 6075020900, 6075021000, 6075021100, 6075021200, 6075021300, 6075021400, 6075021500, 6075021600, 6075021700, 6075021800, 6075022600, 6075022702, 6075022704, 6075022801, 6075022802, 6075022803, 6075022901, 6075022902, 6075022903, 6075023001, 6075023003, 6075023102, 6075023103, 6075023200, 6075023300, 6075023400, 6075025100, 6075025200, 6075025300, 6075025401, 6075025402, 6075025403, 6075025501, 6075025502, 6075025600, 6075025701, 6075025702, 6075025800, 6075025900, 6075026001, 6075026002, 6075026003, 6075026004, 6075026100, 6075026201, 6075026202, 6075026301, 6075026302, 6075026303, 6075026401, 6075026402, 6075026403, 6075026404, 6075030101, 6075030102, 6075030201, 6075030202, 6075030301, 6075030302, 6075030400, 6075030500, 6075030600, 6075030700, 6075030800, 6075030900, 6075031000, 6075031100, 6075031201, 6075031202, 6075031301, 6075031302, 6075031401, 6075031402, 6075032601, 6075032602, 6075032700, 6075032801, 6075032802, 6075032901, 6075032902, 6075033001, 6075033002, 6075033100, 6075033201, 6075033203, 6075033204, 6075035101, 6075035102, 6075035201, 6075035202, 6075035300, 6075035400, 6075040100, 6075040200, 6075042601, 6075042602, 6075042700, 6075042800, 6075045100, 6075045201, 6075045202, 6075047600, 6075047701, 6075047702, 6075047801, 6075047802, 6075047902, 6075047903, 6075047904, 6075060100, 6075060400, 6075060502, 6075060701, 6075060702, 6075060703, 6075061000, 6075061101, 6075061102, 6075061200, 6075061401, 6075061402, 6075061501, 6075061502, 6075061503, 6075061504, 6075061505, 6075061506, 6075061507, 6075061508, 6075980200, 6075980300, 6075980501, 6075980600, 6075980900, 6081600100, 6081600300, 6081600401, 6081600402, 6081600800, 6081600900</t>
  </si>
  <si>
    <t xml:space="preserve">113019_x000D_
</t>
  </si>
  <si>
    <t>6075017903</t>
  </si>
  <si>
    <t>6075025501, 6075025502, 6075025600, 6075025900, 6075026001, 6075026002, 6075026003, 6075026004, 6075026100, 6075026201, 6075026202, 6075026301, 6075026302, 6075026303, 6075031201, 6075031202, 6075031401, 6075031402</t>
  </si>
  <si>
    <t>6075023001, 6075023003, 6075023102, 6075023200, 6075023300, 6075023400, 6075025702, 6075025800, 6075025900, 6075026402, 6075026403, 6075061200, 6075980900</t>
  </si>
  <si>
    <t>6075011700, 6075012405, 6075012503, 6075012504, 6075016801, 6075016802, 6075016900, 6075017602, 6075017603, 6075017604, 6075017700, 6075020101, 6075020202</t>
  </si>
  <si>
    <t>6075025501, 6075025502, 6075030600, 6075030700, 6075030800, 6075030900, 6075031100</t>
  </si>
  <si>
    <t>6075030301, 6075030302, 6075030400, 6075030800</t>
  </si>
  <si>
    <t>6075015401, 6075015402, 6075015600, 6075015701, 6075015702, 6075016500, 6075045100, 6075980300</t>
  </si>
  <si>
    <t>6075017101, 6075020401, 6075020402, 6075021200, 6075021300, 6075021400, 6075021500, 6075021600, 6075021800, 6075030102</t>
  </si>
  <si>
    <t>6075012602</t>
  </si>
  <si>
    <t>6075030400, 6075030800, 6075030301, 6075030302, 6075030400, 6075030800, 6075030900, 6075032602, 6075032700, 6075032801, 6075032802, 6075032901, 6075032902, 6075033001, 6075033002, 6075033100, 6075033201, 6075035102, 6075035201, 6075035300, 6075035400, 6075060400</t>
  </si>
  <si>
    <t>6075025403, 6075025600, 6075025701</t>
  </si>
  <si>
    <t>6075030900, 6075031201, 6075031301, 6075031302, 6075033201, 6075033203, 6075033204, 6075060400</t>
  </si>
  <si>
    <t>6075020401, 6075030102, 6075030500</t>
  </si>
  <si>
    <t>6085501200</t>
  </si>
  <si>
    <t>6085501402, 6085501501</t>
  </si>
  <si>
    <t>6085502909, 6085502910, 6085503208, 6085503210, 6085503213, 6085503217, 6085503218, 6085503220, 6085511905, 6085511907, 6085511910, 6085511911, 6085511912, 6085511913, 6085511914, 6085511915, 6085511916, 6085511917, 6085511918, 6085512001, 6085512019, 6085512021, 6085512022, 6085512023, 6085512024, 6085512026, 6085512027, 6085512029, 6085512030, 6085512031, 6085512032, 6085512034, 6085512035, 6085512036, 6085512037, 6085512038, 6085512039, 6085512042, 6085512043, 6085512045, 6085512047, 6085512052, 6085512053, 6085512054, 6085512055, 6085512056, 6085512057, 6085512058, 6085512059</t>
  </si>
  <si>
    <t>6085501800, 6085502400</t>
  </si>
  <si>
    <t>6085500100, 6085500200, 6085504318, 6085505006, 6085505100</t>
  </si>
  <si>
    <t>6001441503, 6085504602</t>
  </si>
  <si>
    <t>6085500300, 6085505100</t>
  </si>
  <si>
    <t>6085504602</t>
  </si>
  <si>
    <t>6085500400, 6085500500, 6085500600, 6085505202, 6085505203, 6085505500, 6085505600, 6085505700, 6085505800</t>
  </si>
  <si>
    <t>6085501200, 6085501300, 6085501601, 6085501602</t>
  </si>
  <si>
    <t>6085503332, 6085503333, 6085503338, 6085503339, 6085512001</t>
  </si>
  <si>
    <t>6085503113, 6085503121</t>
  </si>
  <si>
    <t>6053011103, 6053011104, 6053011105, 6053011106</t>
  </si>
  <si>
    <t>6053010900, 6053014800</t>
  </si>
  <si>
    <t>6097150100, 6097150203, 6097150204, 6097150205, 6097150206, 6097150303, 6097150304, 6097150305, 6097150306</t>
  </si>
  <si>
    <t>6067000100, 6067000200, 6067000300, 6067000400, 6067000501, 6067000502, 6067000600, 6067000700, 6067000800, 6067001102, 6067001103, 6067001201, 6067001202, 6067001300, 6067001400, 6067001500, 6067001601, 6067001602, 6067001701, 6067001702, 6067001800, 6067001900, 6067002000, 6067002100, 6067002200, 6067002300, 6067002400, 6067002500, 6067002600, 6067002700, 6067002800, 6067002900, 6067003001, 6067003002, 6067003101, 6067003102, 6067003202, 6067003203, 6067003204, 6067003300, 6067003400, 6067003501, 6067003502, 6067003600, 6067003700, 6067003800, 6067003900, 6067004005, 6067004006, 6067004008, 6067004011, 6067004012, 6067004013, 6067004014, 6067004015, 6067004016, 6067004017, 6067004018, 6067004019, 6067004020, 6067004100, 6067004201, 6067004202, 6067004203, 6067004301, 6067004302, 6067004401, 6067004402, 6067004501, 6067004502, 6067004602, 6067004603, 6067004604, 6067004701, 6067004702, 6067004801, 6067004802, 6067004904, 6067004906, 6067004907, 6067004908, 6067004909, 6067004910, 6067005002, 6067005003, 6067005004, 6067005101, 6067005102, 6067005201, 6067005202, 6067005204, 6067005205, 6067005301, 6067005601, 6067008602, 6067008702, 6067008703, 6067008704, 6067008706, 6067008707, 6067008708, 6067008802, 6067008803, 6067008905, 6067008907, 6067008908, 6067008909, 6067008910, 6067008911, 6067008912, 6067008913, 6067009004, 6067009005, 6067009006, 6067009007, 6067009008, 6067009010, 6067009011, 6067009103, 6067009105, 6067009106, 6067009107, 6067009108, 6067009109, 6067009110, 6067009111, 6067009112, 6067009201, 6067009316, 6067009318, 6067009601, 6067009900</t>
  </si>
  <si>
    <t>6067009610, 6067009614, 6067004906, 6067004909, 6067004910, 6067005002, 6067005102, 6067009201, 6067009307, 6067009308, 6067009309, 6067009310, 6067009311, 6067009312, 6067009314, 6067009316, 6067009317, 6067009318, 6067009319, 6067009320, 6067009321, 6067009323, 6067009326, 6067009328, 6067009329, 6067009330, 6067009331, 6067009332, 6067009333, 6067009334, 6067009335, 6067009336, 6067009601, 6067009608, 6067009609, 6067009610, 6067009611, 6067009612, 6067009614, 6067009616, 6067009617, 6067009618, 6067009622, 6067009632, 6067009633, 6067009634, 6067009635, 6067009637, 6067009639, 6067009640, 6067009641, 6067009642, 6067009643, 6067009644, 6067009645, 6067009646, 6067009647, 6067009648, 6067009649, 6067009650, 6067009651, 6067009652, 6067009653</t>
  </si>
  <si>
    <t>6067000200, 6067000300, 6067000400, 6067000502, 6067000700, 6067000800, 6067001102, 6067001103, 6067001201, 6067001202, 6067001500, 6067001602, 6067001900, 6067002000, 6067002100, 6067002300, 6067002400, 6067002500, 6067002600, 6067005301</t>
  </si>
  <si>
    <t>6081600100, 6081601601, 6081601901, 6081601902, 6081602001, 6081602002, 6081602100, 6081602201, 6081602202, 6081602300</t>
  </si>
  <si>
    <t>6081602100, 6081602202, 6081602300, 6081604400, 6081605100, 6081605400, 6081984300</t>
  </si>
  <si>
    <t>6077000600, 6077001900, 6077002000</t>
  </si>
  <si>
    <t>6077000700, 6077002300, 6077002401</t>
  </si>
  <si>
    <t>6077000900</t>
  </si>
  <si>
    <t>6077000802</t>
  </si>
  <si>
    <t>6077001502, 6077001600</t>
  </si>
  <si>
    <t>6077001502, 6077001700</t>
  </si>
  <si>
    <t>6077000402, 6077001300, 6077001400</t>
  </si>
  <si>
    <t>6077001600, 6077001700</t>
  </si>
  <si>
    <t>6055201500, 6055201602, 6055201200, 6055201500, 6055201601, 6055201602, 6055201700</t>
  </si>
  <si>
    <t>6085511502, 6085511608, 6085511609, 6085511705, 6085513000</t>
  </si>
  <si>
    <t>111014-1</t>
  </si>
  <si>
    <t>De Anza, Peninsula</t>
  </si>
  <si>
    <t>6081610202, 6081605300, 6081606100, 6081606300, 6081606800, 6081609500, 6081610000, 6081610100, 6081610201, 6081610202, 6081610203, 6081610302, 6081610500, 6081610601, 6081610602, 6081611500, 6081612500, 6081612600, 6081612900, 6085511608, 6085511609</t>
  </si>
  <si>
    <t>111014-2</t>
  </si>
  <si>
    <t>6085511608, 6085513000</t>
  </si>
  <si>
    <t>6055200802, 6055201102</t>
  </si>
  <si>
    <t>6077000700, 6077002401</t>
  </si>
  <si>
    <t>6077000101, 6077000102, 6077000300, 6077000401, 6077000402, 6077000500, 6077000600, 6077000700, 6077000802, 6077000803, 6077000900, 6077001000, 6077001101, 6077001102, 6077001200, 6077001300, 6077001400, 6077001501, 6077001502, 6077001600, 6077001700, 6077001800, 6077001900, 6077002000, 6077002100, 6077002201, 6077002202, 6077002300, 6077002401, 6077002402, 6077002503, 6077002504, 6077002701, 6077002702, 6077002800, 6077003106, 6077003108, 6077003109, 6077003110, 6077003111, 6077003112, 6077003115, 6077003116, 6077003117, 6077003118, 6077003119, 6077003203, 6077003205, 6077003209, 6077003210, 6077003213, 6077003214, 6077003215, 6077003216, 6077003217, 6077003218, 6077003219, 6077003305, 6077003306, 6077003307, 6077003308, 6077003310, 6077003311, 6077003312, 6077003313, 6077003403, 6077003404, 6077003405, 6077003406, 6077003407, 6077003409, 6077003410, 6077003501, 6077003502, 6077003503, 6077003504, 6077003601, 6077003602, 6077003700, 6077003803, 6077003804, 6077003805, 6077003806, 6077003807, 6077003808, 6077003900, 6077004001, 6077004003, 6077004004, 6077004106, 6077004107, 6077004108, 6077004402, 6077004800, 6077005119, 6077005131, 6077005135</t>
  </si>
  <si>
    <t>6001450701</t>
  </si>
  <si>
    <t>6101050800</t>
  </si>
  <si>
    <t>6029003400, 6029003500, 6029003600</t>
  </si>
  <si>
    <t>6029003304, 6029003400, 6029003500, 6029003600</t>
  </si>
  <si>
    <t>6045010900</t>
  </si>
  <si>
    <t>6101050501, 6101050503, 6101050601, 6101050603, 6101051000</t>
  </si>
  <si>
    <t>6053014110</t>
  </si>
  <si>
    <t>6101050900</t>
  </si>
  <si>
    <t>6011000301, 6011000302</t>
  </si>
  <si>
    <t>6077005208, 6077005211, 6077005212, 6077005213, 6077005214, 6077005215, 6077005216, 6077005217, 6077005218, 6077005219, 6077005220, 6077005223, 6077005224, 6077005225, 6077005303, 6077005307, 6077005308, 6077005311, 6077005312, 6077005403, 6077005405, 6077005406, 6077005502</t>
  </si>
  <si>
    <t>6077005502</t>
  </si>
  <si>
    <t>6077005214, 6077005303, 6077005307, 6077005309, 6077005310, 6077005311, 6077005405, 6077005406</t>
  </si>
  <si>
    <t>6095252317, 6095252801, 6095252802</t>
  </si>
  <si>
    <t>6099003802, 6099003803, 6099003804, 6099003904, 6099003905</t>
  </si>
  <si>
    <t>6047000403, 6099003603, 6099003607, 6099003608, 6099003609, 6099003610, 6099003611, 6099003612, 6099003700, 6099003802, 6099003803, 6099003804, 6099003805, 6099003904, 6099003905, 6099003906, 6099003907, 6099003908, 6099003909</t>
  </si>
  <si>
    <t>6077005503</t>
  </si>
  <si>
    <t>6045010900, 6045011300</t>
  </si>
  <si>
    <t>6045010801, 6045010900</t>
  </si>
  <si>
    <t>6001982100</t>
  </si>
  <si>
    <t>6045011300, 6045011400, 6045011501, 6045011502, 6045011600, 6045011700</t>
  </si>
  <si>
    <t>6095252915, 6095252903, 6095252904, 6095252908, 6095252909, 6095252910, 6095252911, 6095252912, 6095252913, 6095252914, 6095252915, 6095253000, 6095253101, 6095253105, 6095253106, 6095253107, 6095253108, 6095253201, 6095253203, 6095253205, 6095253206, 6095253207, 6095253208</t>
  </si>
  <si>
    <t>6095250701, 6055201003, 6055201004, 6055201005, 6055201006, 6055201007, 6095250601, 6095250604, 6095250605, 6095250701, 6095250801, 6095250900, 6095251000, 6095251100, 6095251400, 6095251500, 6095251600, 6095251802, 6095251803, 6095251804, 6095251901, 6095251902, 6095251903</t>
  </si>
  <si>
    <t>6095250103, 6095250104, 6095250105, 6095250106, 6095250200, 6095250300, 6095250400, 6095250501, 6095250502, 6095250701, 6095251000, 6095251100, 6095251200, 6095251300, 6095251400, 6095251500, 6095251600, 6095251701, 6095251702, 6095251802, 6095251901, 6095252103, 6095252104</t>
  </si>
  <si>
    <t>6087110101, 6087110102, 6087110201, 6087110202, 6087110301, 6087110302, 6087110401, 6087110505, 6087123300</t>
  </si>
  <si>
    <t>6087110101, 6087110102, 6087110201, 6087110202, 6087110301, 6087110401, 6087110402, 6087110503, 6087110504, 6087110505, 6087110506, 6087110601, 6087110602, 6087110700, 6087122002, 6087122204, 6087122300, 6087122401, 6087122402, 6087122500, 6087123100, 6087123300</t>
  </si>
  <si>
    <t>6061020717, 6061020601, 6061020604, 6061020605, 6061020606, 6061020607, 6061020608, 6061020710, 6061020711, 6061020712, 6061020713, 6061020714, 6061020715, 6061020717, 6061020805, 6061020806, 6061020901, 6061020908, 6061021003, 6061021034, 6061021037, 6061021038, 6061021039, 6061021040, 6061021043, 6061021044, 6061021045, 6061021046, 6061021047, 6061021048, 6061021103, 6061021106, 6061021108, 6061021109, 6061021122, 6061021123, 6061021128, 6061021129, 6061021130, 6061021131, 6061021203, 6061021204, 6061021323, 6061021324, 6061021325, 6061021326, 6061021327, 6061021328, 6061022400, 6061022500, 6061022600, 6061022800, 6061022900, 6061023000, 6061023100, 6061023501, 6061023502, 6061023600, 6061023700, 6061023800, 6067008111, 6067008113, 6067008120, 6067008124, 6067008125, 6067008128, 6067008131, 6067008132, 6067008135, 6067008136, 6067008140, 6067008141, 6067008142, 6067008143, 6067008144, 6067008145, 6067008203, 6067008210</t>
  </si>
  <si>
    <t>6113010102, 6113010103, 6113010104, 6113010105, 6113010201, 6113010203, 6113010204, 6113010310, 6113010312, 6113010313, 6113010314, 6113010315, 6113010402</t>
  </si>
  <si>
    <t>6089010806, 6089011600, 6089011701, 6089011702, 6089011703</t>
  </si>
  <si>
    <t>6101051100, 6115040800</t>
  </si>
  <si>
    <t>6115040701, 6115040702</t>
  </si>
  <si>
    <t>6045010601, 6045010700</t>
  </si>
  <si>
    <t>6021010300, 6021010401, 6021010402</t>
  </si>
  <si>
    <t>6095252903, 6113011301, 6113011302, 6113011303, 6113011304</t>
  </si>
  <si>
    <t>6013309000, 6013310000</t>
  </si>
  <si>
    <t>6113010800, 6113010901, 6113010902, 6113011001, 6113011002, 6113011101, 6113011102, 6113011103, 6113011203, 6113011204, 6113011207, 6113011208, 6113011209, 6113011210, 6113011211</t>
  </si>
  <si>
    <t>6113010800, 6113010902, 6113011001, 6113011101</t>
  </si>
  <si>
    <t>6081613200, 6081613200, 6081613300, 6081613400, 6085511707</t>
  </si>
  <si>
    <t>6055201200, 6055201300</t>
  </si>
  <si>
    <t>6101050101, 6101050102, 6101050201, 6101050202, 6101050301, 6101050302, 6101050401, 6101050402, 6101050403, 6101050501, 6101050503, 6101050504, 6101050601, 6101050603, 6101050604, 6101051000</t>
  </si>
  <si>
    <t>Totals or Averages Across All Pressure Districts</t>
  </si>
  <si>
    <t>Calculation Type requested for "Totals or Averages Across All Pressure Districts"</t>
  </si>
  <si>
    <t>Calculated as F7 divided by F4</t>
  </si>
  <si>
    <t>Calculated as F8 divided by F4</t>
  </si>
  <si>
    <t xml:space="preserve"> For the values in "Regulator stations", per instructions provided in the "Directions" tab, PG&amp;E is only reporting the low-pressure and medium-pressure regulator stations inside each pressure district (PG&amp;E's Hydraulically Independent Systems (HIS)).   The pressure districts not listed in this column are not fed medium- or low-pressure stations.</t>
  </si>
  <si>
    <t>For the values in "Regulator stations identified for replacement", the reported counts are for low-pressure and medium-pressure regulator stations listed for replacement unde MAT 50C in 2026 or later as of October 2025.  This list will evolve with time and other stations will be added as they are identified and the project life-cycle starts.</t>
  </si>
  <si>
    <t>For the values  in "Services served", the data was derived from a snapshot as of October 2025 of the count of services per pressure district. It doesn't constitute an average over multiple years.</t>
  </si>
  <si>
    <t>For the values  in "Meters served", the data was derived from a snapshot as of October 2025 of the count of meters  per pressure district. It doesn't constitute an average over multiple years.</t>
  </si>
  <si>
    <t>For the values  in "Core meters served", the data was derived from a snapshot as of October 2025 of the count of meters  per pressure districts. It doesn't constitute an average over multiple years.</t>
  </si>
  <si>
    <t>For the values  in "Non-core meters served", the data was derived from a snapshot as of October 2025 of the count of meters  per pressure districts. It doesn't constitute an average over multiple years.</t>
  </si>
  <si>
    <t>For the values  in "Operating Districts", the data was derived from a snapshot as of October 2025 of the count of meters  per pressure districts. It doesn't constitute an average over multiple years.</t>
  </si>
  <si>
    <t>a.   	In the tab “Summary,” provide the rows of information shown. In the first column, provide the Row ID, as shown; in the second column, provide the Program Category, as shown; in the third column, provide the Row Name, as shown; in the fourth column, provide the value, calculated as described in the definition, averaged across 2021 through 2024; and in the fifth column, provide the Definition, as shown.</t>
  </si>
  <si>
    <t>Costs by Operating District</t>
  </si>
  <si>
    <t>b.   	In the tab “Costs by Operating District,” provide the program accomplishments and costs shown (rows), broken down by operating district (columns). In the first four columns, provide the Row ID, Program Category, Row Name and Definition, as shown. Next provide a column for each operating district, with the heading stating the district’s name and ID number, and in it, include only the information for work orders in that operating district. In the last column, provide the information across all operating districts (totals unless definition is an average, in which case provide average across all operating districts).</t>
  </si>
  <si>
    <t>Pressure Districts</t>
  </si>
  <si>
    <t>c.   	In the tab “Pressure Districts,” provide the columns of information shown for all pressure districts operated by the utility, with a row for each pressure district. In the first row, provide the Column Name, as shown; in the second row, provide the Definition, as shown; and in the following rows, provide the current value, calculated or identified as described in the definition. In the last row, provide the information across all pressure districts (totals unless definition is an average, in which case provide average across all pressure districts shown in preceding columns).</t>
  </si>
  <si>
    <r>
      <t>1.</t>
    </r>
    <r>
      <rPr>
        <i/>
        <sz val="13"/>
        <color theme="1"/>
        <rFont val="Times New Roman"/>
        <family val="1"/>
      </rPr>
      <t xml:space="preserve">    </t>
    </r>
    <r>
      <rPr>
        <i/>
        <sz val="13"/>
        <color theme="1"/>
        <rFont val="Book Antiqua"/>
        <family val="1"/>
      </rPr>
      <t>Definitions</t>
    </r>
  </si>
  <si>
    <t>For the data required in this template, use the following definitions unless otherwise stated:</t>
  </si>
  <si>
    <t>a.    Data time period: Annual for calendar years 2021-2024, averaged across these four years.</t>
  </si>
  <si>
    <t xml:space="preserve">b.    Main and service replacement programs: </t>
  </si>
  <si>
    <t>                                              i.     PG&amp;E: Plastic Pipeline Replacement Program (MAT Code 14D) (which covers aldyl-A); Gas Pipeline Replacement Program (14A) (which covers pre-1941 steel); Reliability Main Replacement Program (50A)</t>
  </si>
  <si>
    <t>                                             ii.     SoCalGas/SDG&amp;E: Vintage Integrity Plastic Plan (within Budget Code 277); Bare Steel Replacement Plan (within 277) (which covers pre-1972 steel without cathodic protection); Main Replacement Programs (252, 253, 255, 267, 278[1])</t>
  </si>
  <si>
    <t>                                           iii.     Southwest Gas: Targeted Pipe Replacement Program (which covers Driscopipe 7000 plastic[2]) (within budget code 9636); Vintage Steel Program (which covers pre-1961 steel) (within 9636 and 9605)</t>
  </si>
  <si>
    <t>c.     Service-only replacement programs:</t>
  </si>
  <si>
    <t>                                              i.     PG&amp;E: Reliability Service Replacement Program (50B)</t>
  </si>
  <si>
    <t>                                             ii.     SoCalGas/SDG&amp;E: Service Replacement Programs (256, 257, 258, 260)</t>
  </si>
  <si>
    <t>                                           iii.     Southwest Gas: Customer-Owned Yard Line Program (school and non-school locations)</t>
  </si>
  <si>
    <t>                                           iv.     Regulator station replacement programs: PG&amp;E: Regulator Station Rebuilds (50C)</t>
  </si>
  <si>
    <t>                                             v.     SoCalGas/SDG&amp;E: rebuilds/replacements within Regulator Stations Program (within budget code 265; exclude non-replacement activities not addressed here)</t>
  </si>
  <si>
    <t xml:space="preserve">d.    Operating Districts:[3] </t>
  </si>
  <si>
    <t>                                              i.         PG&amp;E: provide name and number of 18 divisions.[4]</t>
  </si>
  <si>
    <t>                                              ii.         SoCalGas: provide name and number of about 50 gas districts.[5]</t>
  </si>
  <si>
    <t>                                              iii.     SDG&amp;E: provide name and number of 5 districts.[6]</t>
  </si>
  <si>
    <t>                                              iv.     Southwest Gas: provide name and number of 7 districts.[7]</t>
  </si>
  <si>
    <t>e.     Work order: Common identifier used by the gas utility to track gas infrastructure work at a given location. For example, the replacement of five adjacent services and the mains serving them typically would be tracked as one work order. The term “project” is also used in this document to refer to a work order.</t>
  </si>
  <si>
    <t>f.      Costs: Provide the costs for all work orders associated with the program, as recorded for the applicable years. That is, state the amount totaled across the program’s work orders. Include costs under the year they were incurred.  Include all the costs described in the cost category, regardless of what budget code they are recorded under.</t>
  </si>
  <si>
    <t>g.    Pressure District: Set of customer meters, services and mains that together depends on one or more gas distribution regulator stations, and not on other gas distribution regulator stations.[8]  Note that operating districts and pressure districts are not the same.</t>
  </si>
  <si>
    <t xml:space="preserve">                                              i.     SoCalGas: about 750 pressure systems.[9] </t>
  </si>
  <si>
    <t>                                              ii.     PG&amp;E: about 1200 hydraulically independent systems.[10]</t>
  </si>
  <si>
    <t>                                              iii.     Southwest Gas: Fewer systems due to smaller footprint in California.</t>
  </si>
  <si>
    <t>h.    Pressure Category: Describes the pressure in a pressure district or the outgoing pressure from a regulator station that serves a pressure district.[11]</t>
  </si>
  <si>
    <t>                                              i.     Medium-pressure: pressure of 1 through 60 psig, and the regulator station is not “HPR-type”</t>
  </si>
  <si>
    <t>                                              ii.     Low-pressure: pressure less than 1 psig</t>
  </si>
  <si>
    <r>
      <t>[1]</t>
    </r>
    <r>
      <rPr>
        <sz val="11"/>
        <color theme="1"/>
        <rFont val="Book Antiqua"/>
        <family val="1"/>
      </rPr>
      <t xml:space="preserve"> Workpaper includes these codes within work group 252. Southern California Gas Company, submitted in SoCalGas General Rate Case A.22-05-015 for years 2024-2027, Work Unit/Activity Level Estimates, SCG-04-CWP-R_Mario_Aguirre-Gas_Distribution_49456.pdf, pp. 45 &amp;ff. </t>
    </r>
  </si>
  <si>
    <r>
      <t>[2]</t>
    </r>
    <r>
      <rPr>
        <sz val="11"/>
        <color theme="1"/>
        <rFont val="Book Antiqua"/>
        <family val="1"/>
      </rPr>
      <t xml:space="preserve"> Driscopipe 7000 was installed in 1974-1980. See Prepared Direct Testimony of Kevin Lang on behalf of Southwest Gas Corporation, submitted in Southwest Gas General Rate Case A.22-05-015, August 2019, https://docs.cpuc.ca.gov/PublishedDocs/SupDoc/A1908015/2695/338276400.pdf, p. 5.</t>
    </r>
  </si>
  <si>
    <r>
      <t>[3]</t>
    </r>
    <r>
      <rPr>
        <sz val="11"/>
        <color theme="1"/>
        <rFont val="Book Antiqua"/>
        <family val="1"/>
      </rPr>
      <t xml:space="preserve"> Consistent definitions were used for Operating District in Gas System Census Tract Data, filed by gas utilities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14, and 17, 2024, posted on the CPUC’s R.24-09-012 webpage, https://www.cpuc.ca.gov/industries-and-topics/natural-gas/long-term-gas-planning-rulemaking. See definitions in </t>
    </r>
    <r>
      <rPr>
        <i/>
        <sz val="11"/>
        <color theme="1"/>
        <rFont val="Book Antiqua"/>
        <family val="1"/>
      </rPr>
      <t xml:space="preserve">Administrative Law Judge’s Ruling Seeking Revised Data from Gas Utilities </t>
    </r>
    <r>
      <rPr>
        <sz val="11"/>
        <color theme="1"/>
        <rFont val="Book Antiqua"/>
        <family val="1"/>
      </rPr>
      <t>in R.20-01-007, September 22, 2022, https://www.cpuc.ca.gov/-/media/cpuc-website/divisions/energy-division/documents/natural-gas/long-term-gas-planning-oir/rulings/revisedgassystemdataruling09212022.pdf, also available on the CPUC’s R.20-01-007 webpage, https://www.cpuc.ca.gov/industries-and-topics/natural-gas/long-term-gas-planning-rulemaking-closed.</t>
    </r>
  </si>
  <si>
    <t xml:space="preserve">[4] PG&amp;E’s 18 Divisions have been reported as: Diablo, East Bay, Mission, Peninsula, De Anza, San Jose, San Francisco, Central Coast, Fresno, Kern, Stockton, Yosemite, North Bay, Sonoma, Humboldt, Northern Valley, Sacramento, and Sierra. For 14A and 14D distribution pipeline replacement contracts, these divisions are used as bid areas, while for some other contract types they may be combined into 8 larger bid areas. </t>
  </si>
  <si>
    <t>[5] SoCalGas’ 50 districts have been reported as: Orange Coast – Azusa, Anaheim, Alhambra, Aliso Viejo, Downey, Garden Grove, Industry, La Jolla, Pasadena, Santa Ana, Whittier (group 1); Inland – Beaumont, Corona, Chino, Fontana, Murrieta, Ramona, Redlands, Rim Forest, Riverside, San Bernardino (group 2); Inland Desert – Blythe, El Centro, Palm Desert, Yucca Valley (group 3); Lower Los Angeles – 182nd, Belvedere, Crenshaw, Compton, Hollywood, Huntington Park, Juanita, Santa Monica, San Pedro (group 4); Upper Los Angeles/SFV – Branford, Canoga Park, Chatsworth, Glendale, Lancaster, Mojave, Simi Valley, Saticoy, Valencia (group 5); Central Coast - Goleta, Ventura/Oxnard, Santa Barbara, Santa Maria, San Luis Obispo, Templeton (group 6); and San Juaquin Valley – Bakersfield, and Visalia (group 7). The groupings are used for some contract cost purposes.</t>
  </si>
  <si>
    <t>[6] SDG&amp;E’s five districts are Beach Cities, Eastern, Metro, North Coast, and Northeast.</t>
  </si>
  <si>
    <t>[7] Southwest Gas’ seven districts are: District 11-Barstow; District 12-Victorville; District 13-Big Bear;  District 14-North Lake Tahoe; District 15-Truckee; District 16-South Lake Tahoe; District 19-Needles.</t>
  </si>
  <si>
    <r>
      <t>[8]</t>
    </r>
    <r>
      <rPr>
        <sz val="11"/>
        <color theme="1"/>
        <rFont val="Book Antiqua"/>
        <family val="1"/>
      </rPr>
      <t xml:space="preserve"> Pressure districts are also discussed in </t>
    </r>
    <r>
      <rPr>
        <i/>
        <sz val="11"/>
        <color theme="1"/>
        <rFont val="Book Antiqua"/>
        <family val="1"/>
      </rPr>
      <t>Recommendations for SB 1221 California Natural Gas System Mapping</t>
    </r>
    <r>
      <rPr>
        <sz val="11"/>
        <color theme="1"/>
        <rFont val="Book Antiqua"/>
        <family val="1"/>
      </rPr>
      <t xml:space="preserve">, CPUC Energy Division Staff Proposal, February 20, 2025, https://docs.cpuc.ca.gov/PublishedDocs/Efile/G000/M556/K897/556897432.PDF, p. 15.  For additional background on pressure zones, see DeWitte, Tom and Coolidge, Tom, </t>
    </r>
    <r>
      <rPr>
        <i/>
        <sz val="11"/>
        <color theme="1"/>
        <rFont val="Book Antiqua"/>
        <family val="1"/>
      </rPr>
      <t>Understanding Pressure Zones,</t>
    </r>
    <r>
      <rPr>
        <sz val="11"/>
        <color theme="1"/>
        <rFont val="Book Antiqua"/>
        <family val="1"/>
      </rPr>
      <t xml:space="preserve"> April 2024, https://community.esri.com/t5/gas-and-pipeline-blog/understanding-pressure-zones/ba-p/1416830. </t>
    </r>
  </si>
  <si>
    <r>
      <t>[9]</t>
    </r>
    <r>
      <rPr>
        <sz val="11"/>
        <color theme="1"/>
        <rFont val="Book Antiqua"/>
        <family val="1"/>
      </rPr>
      <t xml:space="preserve"> SoCalGas provided pressure district data including meters served and overlapping census tracts per ruling in proceeding R.20-01-007, now available as “demand nodes csv” and “May 20 demand nodes csv” on the “Long Term Gas Planning Rulemaking-Closed” webpage,  https://www.cpuc.ca.gov/industries-and-topics/natural-gas/long-term-gas-planning-rulemaking-closed. </t>
    </r>
  </si>
  <si>
    <r>
      <t>[10]</t>
    </r>
    <r>
      <rPr>
        <sz val="11"/>
        <color theme="1"/>
        <rFont val="Book Antiqua"/>
        <family val="1"/>
      </rPr>
      <t xml:space="preserve"> </t>
    </r>
    <r>
      <rPr>
        <i/>
        <sz val="11"/>
        <color theme="1"/>
        <rFont val="Book Antiqua"/>
        <family val="1"/>
      </rPr>
      <t>Recommendations for SB 1221 California Natural Gas System Mapping</t>
    </r>
    <r>
      <rPr>
        <sz val="11"/>
        <color theme="1"/>
        <rFont val="Book Antiqua"/>
        <family val="1"/>
      </rPr>
      <t xml:space="preserve">, p. 15. See also Gas System Census Tract Data Notes, filed by PG&amp;E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2024, https://www.cpuc.ca.gov/-/media/cpuc-website/divisions/energy-division/documents/natural-gas/long-term-gas-planning-oir/pge/gassystemcensustractdatanotes_pgne.pdf, p. B-18, also posted on the CPUC’s R.24-09-012 webpage, https://www.cpuc.ca.gov/industries-and-topics/natural-gas/long-term-gas-planning-rulemaking. </t>
    </r>
  </si>
  <si>
    <r>
      <t>[11]</t>
    </r>
    <r>
      <rPr>
        <sz val="11"/>
        <color theme="1"/>
        <rFont val="Book Antiqua"/>
        <family val="1"/>
      </rPr>
      <t xml:space="preserve"> Exclude HPR-type regulators from this analysis. “HPR-type” means reduces to pressure of 1 through 60 psig and is an “HPR-type” regulator station or a district served by such a station. “HPR-type” refers to a regulator station that uses any of the following spring-operated regulators: Fisher 621, Fisher 627, Fisher 630, Reliance Model HPR 10, Reliance Model HPR 20, Reliance Model HPR 268, Rockwell 141, Rockwell 141A, Rockwell 041, Sprague/Itron B35. HPR-type regulators are excluded because they are smaller and simpler than medium-pressure and low-pressure regulators. These definitions align with regulator station categories proposed in Appendix B </t>
    </r>
    <r>
      <rPr>
        <i/>
        <sz val="11"/>
        <color theme="1"/>
        <rFont val="Book Antiqua"/>
        <family val="1"/>
      </rPr>
      <t xml:space="preserve">Direction to Utilities Draft for Comment,  </t>
    </r>
    <r>
      <rPr>
        <sz val="11"/>
        <color theme="1"/>
        <rFont val="Book Antiqua"/>
        <family val="1"/>
      </rPr>
      <t>https://docs.cpuc.ca.gov/PublishedDocs/Efile/G000/M556/K897/556897318.PDF. Transmission-level regulator stations are not included.</t>
    </r>
  </si>
  <si>
    <t>Cost Category</t>
  </si>
  <si>
    <t>Fleet</t>
  </si>
  <si>
    <t>Use of utility-owned vehicles.</t>
  </si>
  <si>
    <t>Permitting</t>
  </si>
  <si>
    <t>Costs of acquiring local permits.</t>
  </si>
  <si>
    <t>AFUDC</t>
  </si>
  <si>
    <t>Allowance funds used during construction. Refers to the costs of construction-related borrowing.</t>
  </si>
  <si>
    <t>Land</t>
  </si>
  <si>
    <t>Payments for easements or right-of-way.</t>
  </si>
  <si>
    <t>Other</t>
  </si>
  <si>
    <t>Include utility-owned and utility-rented building and facilities overhead; taxes other than payroll; discounts from contractors; minor materials, e.g. fuel, office supplies and safety equipment; shipping and hazardous waste costs; and other minor costs associated with these activities. Also include these gas distribution replacement activities’ share of the cost of capital tools, e.g., pipe cutting and tapping equipment.</t>
  </si>
  <si>
    <t>Administrative &amp; General Costs</t>
  </si>
  <si>
    <t>Exclude permitting. Include other capitalized A&amp;G costs. Note this tends to be a relatively large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</si>
</sst>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25" x14ac:knownFonts="1">
    <font>
      <sz val="11"/>
      <color theme="1"/>
      <name val="Aptos Narrow"/>
      <family val="2"/>
      <scheme val="minor"/>
    </font>
    <font>
      <sz val="12"/>
      <color theme="1"/>
      <name val="Book Antiqua"/>
      <family val="1"/>
    </font>
    <font>
      <b/>
      <sz val="12"/>
      <color rgb="FF000000"/>
      <name val="Book Antiqua"/>
      <family val="1"/>
    </font>
    <font>
      <sz val="12"/>
      <color rgb="FF000000"/>
      <name val="Book Antiqua"/>
      <family val="1"/>
    </font>
    <font>
      <sz val="8"/>
      <color theme="1"/>
      <name val="Book Antiqua"/>
      <family val="1"/>
    </font>
    <font>
      <i/>
      <sz val="12"/>
      <color theme="1"/>
      <name val="Book Antiqua"/>
      <family val="1"/>
    </font>
    <font>
      <u/>
      <sz val="11"/>
      <color theme="10"/>
      <name val="Aptos Narrow"/>
      <family val="2"/>
      <scheme val="minor"/>
    </font>
    <font>
      <b/>
      <sz val="12"/>
      <color theme="1"/>
      <name val="Book Antiqua"/>
      <family val="1"/>
    </font>
    <font>
      <sz val="13"/>
      <color theme="1"/>
      <name val="Book Antiqua"/>
      <family val="1"/>
    </font>
    <font>
      <i/>
      <sz val="13"/>
      <color theme="1"/>
      <name val="Book Antiqua"/>
      <family val="1"/>
    </font>
    <font>
      <sz val="11"/>
      <color theme="1"/>
      <name val="Book Antiqua"/>
      <family val="1"/>
    </font>
    <font>
      <i/>
      <sz val="13"/>
      <color theme="1"/>
      <name val="Times New Roman"/>
      <family val="1"/>
    </font>
    <font>
      <i/>
      <sz val="11"/>
      <color theme="1"/>
      <name val="Book Antiqua"/>
      <family val="1"/>
    </font>
    <font>
      <sz val="11"/>
      <name val="Book Antiqua"/>
      <family val="1"/>
    </font>
    <font>
      <sz val="12"/>
      <color rgb="FF000000"/>
      <name val="Garamond"/>
      <family val="1"/>
    </font>
    <font>
      <sz val="8"/>
      <color rgb="FF000000"/>
      <name val="Book Antiqua"/>
      <family val="1"/>
    </font>
    <font>
      <sz val="11"/>
      <color theme="1"/>
      <name val="Aptos Narrow"/>
      <family val="2"/>
      <scheme val="minor"/>
    </font>
    <font>
      <vertAlign val="superscript"/>
      <sz val="12"/>
      <color theme="1"/>
      <name val="Book Antiqua"/>
      <family val="1"/>
    </font>
    <font>
      <sz val="12"/>
      <color theme="1"/>
      <name val="Aptos Narrow"/>
      <family val="2"/>
      <scheme val="minor"/>
    </font>
    <font>
      <sz val="12"/>
      <name val="Book Antiqua"/>
      <family val="1"/>
    </font>
    <font>
      <i/>
      <sz val="12"/>
      <name val="Book Antiqua"/>
      <family val="1"/>
    </font>
    <font>
      <b/>
      <sz val="12"/>
      <color rgb="FFFF0000"/>
      <name val="Book Antiqua"/>
      <family val="1"/>
    </font>
    <font>
      <sz val="12"/>
      <color rgb="FFFF0000"/>
      <name val="Book Antiqua"/>
      <family val="1"/>
    </font>
    <font>
      <b/>
      <sz val="12"/>
      <name val="Book Antiqua"/>
      <family val="1"/>
    </font>
    <font>
      <sz val="11"/>
      <name val="Aptos Narrow"/>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bottom style="medium">
        <color indexed="64"/>
      </bottom>
      <diagonal/>
    </border>
  </borders>
  <cellStyleXfs count="3">
    <xf numFmtId="0" fontId="0" fillId="0" borderId="0"/>
    <xf numFmtId="0" fontId="6" fillId="0" borderId="0" applyNumberFormat="0" applyFill="0" applyBorder="0" applyAlignment="0" applyProtection="0"/>
    <xf numFmtId="44" fontId="16" fillId="0" borderId="0" applyFont="0" applyFill="0" applyBorder="0" applyAlignment="0" applyProtection="0"/>
  </cellStyleXfs>
  <cellXfs count="75">
    <xf numFmtId="0" fontId="0" fillId="0" borderId="0" xfId="0"/>
    <xf numFmtId="0" fontId="1" fillId="0" borderId="0" xfId="0" applyFont="1"/>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vertical="center"/>
    </xf>
    <xf numFmtId="0" fontId="1" fillId="0" borderId="3" xfId="0" applyFont="1" applyBorder="1" applyAlignment="1">
      <alignment vertical="center" wrapText="1"/>
    </xf>
    <xf numFmtId="0" fontId="1" fillId="0" borderId="4" xfId="0" applyFont="1" applyBorder="1" applyAlignment="1">
      <alignment vertical="center" wrapText="1"/>
    </xf>
    <xf numFmtId="0" fontId="5" fillId="0" borderId="4" xfId="0" applyFont="1" applyBorder="1" applyAlignment="1">
      <alignment vertical="center" wrapText="1"/>
    </xf>
    <xf numFmtId="0" fontId="3" fillId="0" borderId="4" xfId="0" applyFont="1" applyBorder="1" applyAlignment="1">
      <alignment vertical="center" wrapText="1"/>
    </xf>
    <xf numFmtId="0" fontId="0" fillId="0" borderId="0" xfId="0" applyAlignment="1">
      <alignment wrapText="1"/>
    </xf>
    <xf numFmtId="0" fontId="1" fillId="0" borderId="0" xfId="0" applyFont="1" applyAlignment="1">
      <alignment wrapText="1"/>
    </xf>
    <xf numFmtId="0" fontId="1" fillId="2" borderId="4" xfId="0" applyFont="1" applyFill="1" applyBorder="1" applyAlignment="1">
      <alignment vertical="center" wrapText="1"/>
    </xf>
    <xf numFmtId="0" fontId="7" fillId="0" borderId="2" xfId="0" applyFont="1" applyBorder="1" applyAlignment="1">
      <alignment vertical="center" wrapText="1"/>
    </xf>
    <xf numFmtId="0" fontId="2" fillId="0" borderId="1" xfId="0" applyFont="1" applyBorder="1" applyAlignment="1">
      <alignment vertical="center"/>
    </xf>
    <xf numFmtId="0" fontId="1" fillId="0" borderId="3" xfId="0" applyFont="1" applyBorder="1" applyAlignment="1">
      <alignment vertical="center"/>
    </xf>
    <xf numFmtId="0" fontId="4" fillId="0" borderId="0" xfId="0" applyFont="1" applyAlignment="1">
      <alignment vertical="center"/>
    </xf>
    <xf numFmtId="0" fontId="8" fillId="0" borderId="0" xfId="0" applyFont="1" applyAlignment="1">
      <alignment horizontal="left" vertical="center" wrapText="1" indent="12"/>
    </xf>
    <xf numFmtId="0" fontId="9" fillId="0" borderId="0" xfId="0" applyFont="1" applyAlignment="1">
      <alignment horizontal="left" vertical="center" wrapText="1"/>
    </xf>
    <xf numFmtId="0" fontId="8" fillId="0" borderId="0" xfId="0" applyFont="1" applyAlignment="1">
      <alignment horizontal="left" vertical="center" wrapText="1"/>
    </xf>
    <xf numFmtId="0" fontId="13" fillId="0" borderId="0" xfId="1" applyFont="1" applyAlignment="1">
      <alignment horizontal="left" vertical="top" wrapText="1"/>
    </xf>
    <xf numFmtId="0" fontId="3" fillId="0" borderId="6" xfId="0" applyFont="1" applyBorder="1" applyAlignment="1">
      <alignment vertical="center" wrapText="1"/>
    </xf>
    <xf numFmtId="0" fontId="2" fillId="0" borderId="7" xfId="0" applyFont="1" applyBorder="1" applyAlignment="1">
      <alignment vertical="center" wrapText="1"/>
    </xf>
    <xf numFmtId="0" fontId="19" fillId="0" borderId="3" xfId="0" applyFont="1" applyBorder="1" applyAlignment="1">
      <alignment vertical="center" wrapText="1"/>
    </xf>
    <xf numFmtId="0" fontId="19" fillId="0" borderId="4" xfId="0" applyFont="1" applyBorder="1" applyAlignment="1">
      <alignment vertical="center" wrapText="1"/>
    </xf>
    <xf numFmtId="0" fontId="19" fillId="0" borderId="0" xfId="0" applyFont="1" applyAlignment="1">
      <alignment wrapText="1"/>
    </xf>
    <xf numFmtId="0" fontId="20" fillId="0" borderId="4" xfId="0" applyFont="1" applyBorder="1" applyAlignment="1">
      <alignment vertical="center" wrapText="1"/>
    </xf>
    <xf numFmtId="164" fontId="3" fillId="0" borderId="4" xfId="0" applyNumberFormat="1" applyFont="1" applyBorder="1" applyAlignment="1">
      <alignment vertical="center" wrapText="1"/>
    </xf>
    <xf numFmtId="0" fontId="1" fillId="0" borderId="0" xfId="0" applyFont="1" applyAlignment="1">
      <alignment vertical="top" wrapText="1"/>
    </xf>
    <xf numFmtId="44" fontId="1" fillId="0" borderId="0" xfId="0" applyNumberFormat="1" applyFont="1"/>
    <xf numFmtId="0" fontId="1" fillId="0" borderId="1" xfId="0" applyFont="1" applyBorder="1" applyAlignment="1">
      <alignment wrapText="1"/>
    </xf>
    <xf numFmtId="0" fontId="1" fillId="0" borderId="1" xfId="0" applyFont="1" applyBorder="1" applyAlignment="1">
      <alignment vertical="center"/>
    </xf>
    <xf numFmtId="0" fontId="1" fillId="0" borderId="1" xfId="0" applyFont="1" applyBorder="1" applyAlignment="1">
      <alignment vertical="center" wrapText="1"/>
    </xf>
    <xf numFmtId="44" fontId="1" fillId="0" borderId="1" xfId="0" applyNumberFormat="1" applyFont="1" applyBorder="1" applyAlignment="1">
      <alignment vertical="center"/>
    </xf>
    <xf numFmtId="0" fontId="1" fillId="0" borderId="0" xfId="0" applyFont="1" applyAlignment="1">
      <alignment vertical="center"/>
    </xf>
    <xf numFmtId="0" fontId="1" fillId="0" borderId="1" xfId="0" applyFont="1" applyBorder="1" applyAlignment="1">
      <alignment vertical="top" wrapText="1"/>
    </xf>
    <xf numFmtId="0" fontId="3" fillId="0" borderId="1" xfId="0" applyFont="1" applyBorder="1" applyAlignment="1">
      <alignment vertical="center" wrapText="1"/>
    </xf>
    <xf numFmtId="165" fontId="5" fillId="0" borderId="4" xfId="2" applyNumberFormat="1" applyFont="1" applyBorder="1" applyAlignment="1">
      <alignment vertical="center"/>
    </xf>
    <xf numFmtId="1" fontId="1" fillId="0" borderId="4" xfId="0" applyNumberFormat="1" applyFont="1" applyBorder="1" applyAlignment="1">
      <alignment vertical="center"/>
    </xf>
    <xf numFmtId="165" fontId="19" fillId="0" borderId="4" xfId="0" applyNumberFormat="1" applyFont="1" applyBorder="1" applyAlignment="1">
      <alignment vertical="center" wrapText="1"/>
    </xf>
    <xf numFmtId="165" fontId="19" fillId="0" borderId="6" xfId="0" applyNumberFormat="1" applyFont="1" applyBorder="1" applyAlignment="1">
      <alignment vertical="center" wrapText="1"/>
    </xf>
    <xf numFmtId="165" fontId="20" fillId="0" borderId="4" xfId="0" applyNumberFormat="1" applyFont="1" applyBorder="1" applyAlignment="1">
      <alignment vertical="center" wrapText="1"/>
    </xf>
    <xf numFmtId="164" fontId="19" fillId="0" borderId="4" xfId="0" applyNumberFormat="1" applyFont="1" applyBorder="1" applyAlignment="1">
      <alignment vertical="center" wrapText="1"/>
    </xf>
    <xf numFmtId="165" fontId="1" fillId="0" borderId="4" xfId="0" applyNumberFormat="1" applyFont="1" applyBorder="1" applyAlignment="1">
      <alignment vertical="center" wrapText="1"/>
    </xf>
    <xf numFmtId="1" fontId="3" fillId="0" borderId="4" xfId="0" applyNumberFormat="1" applyFont="1" applyBorder="1" applyAlignment="1">
      <alignment vertical="center" wrapText="1"/>
    </xf>
    <xf numFmtId="165" fontId="3" fillId="0" borderId="4" xfId="0" applyNumberFormat="1" applyFont="1" applyBorder="1" applyAlignment="1">
      <alignment vertical="center" wrapText="1"/>
    </xf>
    <xf numFmtId="1" fontId="3" fillId="0" borderId="1" xfId="0" applyNumberFormat="1" applyFont="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5" fillId="3" borderId="4" xfId="0" applyFont="1" applyFill="1" applyBorder="1" applyAlignment="1">
      <alignment vertical="center" wrapText="1"/>
    </xf>
    <xf numFmtId="0" fontId="21" fillId="3" borderId="0" xfId="0" applyFont="1" applyFill="1"/>
    <xf numFmtId="0" fontId="7" fillId="3" borderId="0" xfId="0" applyFont="1" applyFill="1"/>
    <xf numFmtId="0" fontId="1" fillId="3" borderId="0" xfId="0" applyFont="1" applyFill="1"/>
    <xf numFmtId="1" fontId="19" fillId="0" borderId="1" xfId="0" applyNumberFormat="1" applyFont="1" applyBorder="1" applyAlignment="1">
      <alignment vertical="center" wrapText="1"/>
    </xf>
    <xf numFmtId="0" fontId="3" fillId="0" borderId="1" xfId="0" applyFont="1" applyBorder="1" applyAlignment="1">
      <alignment vertical="center"/>
    </xf>
    <xf numFmtId="0" fontId="1" fillId="0" borderId="8" xfId="0" applyFont="1" applyBorder="1" applyAlignment="1">
      <alignment wrapText="1"/>
    </xf>
    <xf numFmtId="0" fontId="0" fillId="0" borderId="8" xfId="0" applyBorder="1" applyAlignment="1">
      <alignment wrapText="1"/>
    </xf>
    <xf numFmtId="0" fontId="23" fillId="0" borderId="2" xfId="0" applyFont="1" applyBorder="1" applyAlignment="1">
      <alignment vertical="center" wrapText="1"/>
    </xf>
    <xf numFmtId="1" fontId="19" fillId="0" borderId="4" xfId="0" applyNumberFormat="1" applyFont="1" applyBorder="1" applyAlignment="1">
      <alignment vertical="center" wrapText="1"/>
    </xf>
    <xf numFmtId="0" fontId="19" fillId="2" borderId="5" xfId="0" applyFont="1" applyFill="1" applyBorder="1" applyAlignment="1">
      <alignment vertical="center" wrapText="1"/>
    </xf>
    <xf numFmtId="0" fontId="24" fillId="0" borderId="0" xfId="0" applyFont="1" applyAlignment="1">
      <alignment wrapText="1"/>
    </xf>
    <xf numFmtId="0" fontId="3" fillId="0" borderId="5" xfId="0" applyFont="1" applyBorder="1" applyAlignment="1">
      <alignment vertical="center" wrapText="1"/>
    </xf>
    <xf numFmtId="0" fontId="2" fillId="0" borderId="1" xfId="0" applyFont="1" applyBorder="1" applyAlignment="1">
      <alignment vertical="top" wrapText="1"/>
    </xf>
    <xf numFmtId="0" fontId="19" fillId="0" borderId="1" xfId="0" applyFont="1" applyBorder="1" applyAlignment="1">
      <alignment vertical="top" wrapText="1"/>
    </xf>
    <xf numFmtId="0" fontId="22" fillId="0" borderId="1" xfId="0" applyFont="1" applyBorder="1" applyAlignment="1">
      <alignment vertical="top" wrapText="1"/>
    </xf>
    <xf numFmtId="0" fontId="0" fillId="0" borderId="0" xfId="0" applyAlignment="1">
      <alignment vertical="top" wrapText="1"/>
    </xf>
    <xf numFmtId="165" fontId="19" fillId="0" borderId="4" xfId="2" applyNumberFormat="1" applyFont="1" applyFill="1" applyBorder="1" applyAlignment="1">
      <alignment vertical="center" wrapText="1"/>
    </xf>
    <xf numFmtId="0" fontId="19" fillId="0" borderId="6" xfId="0" applyFont="1" applyBorder="1" applyAlignment="1">
      <alignment vertical="center" wrapText="1"/>
    </xf>
    <xf numFmtId="165" fontId="19" fillId="0" borderId="6" xfId="2" applyNumberFormat="1" applyFont="1" applyFill="1" applyBorder="1" applyAlignment="1">
      <alignment vertical="center" wrapText="1"/>
    </xf>
    <xf numFmtId="0" fontId="19" fillId="0" borderId="1" xfId="0" applyFont="1" applyBorder="1" applyAlignment="1">
      <alignment vertical="center" wrapText="1"/>
    </xf>
    <xf numFmtId="0" fontId="13" fillId="0" borderId="0" xfId="1" applyFont="1" applyAlignment="1">
      <alignment horizontal="left" vertical="top" wrapText="1"/>
    </xf>
    <xf numFmtId="0" fontId="18" fillId="0" borderId="0" xfId="0" applyFont="1" applyAlignment="1">
      <alignment horizontal="left" vertical="center" wrapText="1"/>
    </xf>
    <xf numFmtId="0" fontId="1" fillId="0" borderId="0" xfId="0" applyFont="1" applyAlignment="1">
      <alignment wrapText="1"/>
    </xf>
    <xf numFmtId="0" fontId="0" fillId="0" borderId="0" xfId="0"/>
    <xf numFmtId="0" fontId="1" fillId="0" borderId="8" xfId="0" applyFont="1" applyBorder="1" applyAlignment="1">
      <alignment wrapText="1"/>
    </xf>
    <xf numFmtId="0" fontId="0" fillId="0" borderId="8" xfId="0" applyBorder="1" applyAlignment="1">
      <alignment wrapText="1"/>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Hlavka, Eileen" id="{CED90092-0159-4F5A-BA13-986F0491E615}" userId="S::Eileen.Hlavka@cpuc.ca.gov::711e84c9-4f10-4577-ba28-180b6d6641d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6" dT="2025-09-04T23:55:48.23" personId="{CED90092-0159-4F5A-BA13-986F0491E615}" id="{DD08D59F-7378-4BE5-89AA-FD2196BA32A0}">
    <text>Because terms like “district” can refer to different sizes and be so confusing, and utilities may be tempted to use different ones, I think it’s useful to list them in the footnotes.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9239-6118-4AA1-878E-87BB49B56D47}">
  <sheetPr>
    <pageSetUpPr fitToPage="1"/>
  </sheetPr>
  <dimension ref="A1:O20"/>
  <sheetViews>
    <sheetView showGridLines="0" tabSelected="1" topLeftCell="A15" zoomScale="80" zoomScaleNormal="80" zoomScaleSheetLayoutView="100" workbookViewId="0">
      <selection activeCell="F18" sqref="A1:F18"/>
    </sheetView>
  </sheetViews>
  <sheetFormatPr defaultColWidth="8.7265625" defaultRowHeight="15.5" x14ac:dyDescent="0.35"/>
  <cols>
    <col min="1" max="1" width="13.453125" style="10" customWidth="1"/>
    <col min="2" max="2" width="20.453125" style="10" customWidth="1"/>
    <col min="3" max="3" width="24.1796875" style="10" customWidth="1"/>
    <col min="4" max="4" width="20" style="10" customWidth="1"/>
    <col min="5" max="5" width="45.7265625" style="10" customWidth="1"/>
    <col min="6" max="6" width="81.7265625" style="33" customWidth="1"/>
    <col min="7" max="7" width="16.81640625" style="1" bestFit="1" customWidth="1"/>
    <col min="8" max="8" width="8.7265625" style="1"/>
    <col min="9" max="9" width="12.7265625" style="1" bestFit="1" customWidth="1"/>
    <col min="10" max="16384" width="8.7265625" style="1"/>
  </cols>
  <sheetData>
    <row r="1" spans="1:15" ht="14.5" customHeight="1" x14ac:dyDescent="0.35">
      <c r="A1" s="71" t="s">
        <v>0</v>
      </c>
      <c r="B1" s="72"/>
      <c r="C1" s="72"/>
      <c r="D1" s="72"/>
      <c r="E1" s="72"/>
    </row>
    <row r="2" spans="1:15" x14ac:dyDescent="0.35">
      <c r="A2" s="72"/>
      <c r="B2" s="72"/>
      <c r="C2" s="72"/>
      <c r="D2" s="72"/>
      <c r="E2" s="72"/>
    </row>
    <row r="3" spans="1:15" ht="16" thickBot="1" x14ac:dyDescent="0.4">
      <c r="A3" s="10" t="s">
        <v>1</v>
      </c>
    </row>
    <row r="4" spans="1:15" ht="16" thickBot="1" x14ac:dyDescent="0.4">
      <c r="A4" s="2" t="s">
        <v>2</v>
      </c>
      <c r="B4" s="3" t="s">
        <v>3</v>
      </c>
      <c r="C4" s="3" t="s">
        <v>4</v>
      </c>
      <c r="D4" s="4" t="s">
        <v>5</v>
      </c>
      <c r="E4" s="3" t="s">
        <v>6</v>
      </c>
      <c r="F4" s="3" t="s">
        <v>7</v>
      </c>
    </row>
    <row r="5" spans="1:15" ht="62.5" thickBot="1" x14ac:dyDescent="0.4">
      <c r="A5" s="5" t="s">
        <v>8</v>
      </c>
      <c r="B5" s="6" t="s">
        <v>9</v>
      </c>
      <c r="C5" s="7" t="s">
        <v>10</v>
      </c>
      <c r="D5" s="36">
        <f>'Costs by Operating District'!W5</f>
        <v>1224.0715945640693</v>
      </c>
      <c r="E5" s="8" t="s">
        <v>11</v>
      </c>
      <c r="F5" s="31" t="s">
        <v>12</v>
      </c>
    </row>
    <row r="6" spans="1:15" ht="62.5" thickBot="1" x14ac:dyDescent="0.4">
      <c r="A6" s="5" t="s">
        <v>13</v>
      </c>
      <c r="B6" s="6" t="s">
        <v>9</v>
      </c>
      <c r="C6" s="6" t="s">
        <v>14</v>
      </c>
      <c r="D6" s="36">
        <f>'Costs by Operating District'!W6</f>
        <v>1005.906725303226</v>
      </c>
      <c r="E6" s="8" t="s">
        <v>15</v>
      </c>
      <c r="F6" s="31" t="s">
        <v>16</v>
      </c>
    </row>
    <row r="7" spans="1:15" ht="62.5" thickBot="1" x14ac:dyDescent="0.4">
      <c r="A7" s="5" t="s">
        <v>17</v>
      </c>
      <c r="B7" s="6" t="s">
        <v>9</v>
      </c>
      <c r="C7" s="7" t="s">
        <v>18</v>
      </c>
      <c r="D7" s="36">
        <f>'Costs by Operating District'!W7</f>
        <v>3046801.1796923075</v>
      </c>
      <c r="E7" s="8" t="s">
        <v>19</v>
      </c>
      <c r="F7" s="31" t="s">
        <v>20</v>
      </c>
    </row>
    <row r="8" spans="1:15" ht="47" thickBot="1" x14ac:dyDescent="0.4">
      <c r="A8" s="5" t="s">
        <v>21</v>
      </c>
      <c r="B8" s="6" t="s">
        <v>9</v>
      </c>
      <c r="C8" s="6" t="s">
        <v>22</v>
      </c>
      <c r="D8" s="37">
        <f>'Costs by Operating District'!W8</f>
        <v>4091.5751853826905</v>
      </c>
      <c r="E8" s="8" t="s">
        <v>23</v>
      </c>
      <c r="F8" s="30" t="s">
        <v>24</v>
      </c>
    </row>
    <row r="9" spans="1:15" ht="47" thickBot="1" x14ac:dyDescent="0.4">
      <c r="A9" s="5" t="s">
        <v>25</v>
      </c>
      <c r="B9" s="6" t="s">
        <v>9</v>
      </c>
      <c r="C9" s="6" t="s">
        <v>26</v>
      </c>
      <c r="D9" s="37">
        <f>'Costs by Operating District'!W9</f>
        <v>4292.3711391863026</v>
      </c>
      <c r="E9" s="8" t="s">
        <v>27</v>
      </c>
      <c r="F9" s="30" t="s">
        <v>28</v>
      </c>
    </row>
    <row r="10" spans="1:15" ht="47" thickBot="1" x14ac:dyDescent="0.4">
      <c r="A10" s="5" t="s">
        <v>29</v>
      </c>
      <c r="B10" s="6" t="s">
        <v>9</v>
      </c>
      <c r="C10" s="6" t="s">
        <v>30</v>
      </c>
      <c r="D10" s="37">
        <f>'Costs by Operating District'!W10</f>
        <v>16.25</v>
      </c>
      <c r="E10" s="8" t="s">
        <v>31</v>
      </c>
      <c r="F10" s="30" t="s">
        <v>32</v>
      </c>
    </row>
    <row r="11" spans="1:15" ht="47" thickBot="1" x14ac:dyDescent="0.4">
      <c r="A11" s="5" t="s">
        <v>33</v>
      </c>
      <c r="B11" s="6" t="s">
        <v>9</v>
      </c>
      <c r="C11" s="6" t="s">
        <v>34</v>
      </c>
      <c r="D11" s="37">
        <f>'Costs by Operating District'!W11</f>
        <v>66488.096762468718</v>
      </c>
      <c r="E11" s="8" t="s">
        <v>35</v>
      </c>
      <c r="F11" s="30" t="s">
        <v>36</v>
      </c>
    </row>
    <row r="12" spans="1:15" ht="47" thickBot="1" x14ac:dyDescent="0.4">
      <c r="A12" s="5" t="s">
        <v>37</v>
      </c>
      <c r="B12" s="6" t="s">
        <v>9</v>
      </c>
      <c r="C12" s="6" t="s">
        <v>38</v>
      </c>
      <c r="D12" s="37">
        <f>'Costs by Operating District'!W12</f>
        <v>69751.031011777421</v>
      </c>
      <c r="E12" s="6" t="s">
        <v>39</v>
      </c>
      <c r="F12" s="32" t="s">
        <v>40</v>
      </c>
    </row>
    <row r="13" spans="1:15" ht="62.5" thickBot="1" x14ac:dyDescent="0.4">
      <c r="A13" s="5" t="s">
        <v>41</v>
      </c>
      <c r="B13" s="6" t="s">
        <v>9</v>
      </c>
      <c r="C13" s="6" t="s">
        <v>42</v>
      </c>
      <c r="D13" s="40">
        <f>'Costs by Operating District'!W13</f>
        <v>49619974.354999997</v>
      </c>
      <c r="E13" s="8" t="s">
        <v>43</v>
      </c>
      <c r="F13" s="31" t="s">
        <v>44</v>
      </c>
      <c r="G13" s="28"/>
      <c r="I13" s="28"/>
    </row>
    <row r="14" spans="1:15" s="51" customFormat="1" ht="216.65" customHeight="1" thickBot="1" x14ac:dyDescent="0.4">
      <c r="A14" s="46" t="s">
        <v>45</v>
      </c>
      <c r="B14" s="47" t="s">
        <v>46</v>
      </c>
      <c r="C14" s="48" t="s">
        <v>47</v>
      </c>
      <c r="D14" s="40">
        <v>13985.115475812845</v>
      </c>
      <c r="E14" s="8" t="s">
        <v>48</v>
      </c>
      <c r="F14" s="68" t="s">
        <v>49</v>
      </c>
      <c r="G14" s="49"/>
      <c r="H14" s="50"/>
      <c r="I14" s="50"/>
      <c r="J14" s="50"/>
      <c r="K14" s="50"/>
      <c r="L14" s="50"/>
      <c r="M14" s="50"/>
      <c r="N14" s="50"/>
      <c r="O14" s="50"/>
    </row>
    <row r="15" spans="1:15" ht="78" thickBot="1" x14ac:dyDescent="0.4">
      <c r="A15" s="5" t="s">
        <v>50</v>
      </c>
      <c r="B15" s="6" t="s">
        <v>9</v>
      </c>
      <c r="C15" s="7" t="s">
        <v>51</v>
      </c>
      <c r="D15" s="37">
        <f>'Costs by Operating District'!W19</f>
        <v>782.10769230769233</v>
      </c>
      <c r="E15" s="23" t="s">
        <v>52</v>
      </c>
      <c r="F15" s="31" t="s">
        <v>53</v>
      </c>
    </row>
    <row r="16" spans="1:15" x14ac:dyDescent="0.35">
      <c r="A16"/>
      <c r="B16"/>
      <c r="C16" s="9"/>
      <c r="D16"/>
      <c r="E16" s="9"/>
    </row>
    <row r="17" spans="1:15" x14ac:dyDescent="0.35">
      <c r="A17"/>
      <c r="B17"/>
      <c r="C17" s="9"/>
      <c r="D17"/>
      <c r="E17" s="9"/>
    </row>
    <row r="18" spans="1:15" ht="21" customHeight="1" x14ac:dyDescent="0.35">
      <c r="A18" s="69" t="s">
        <v>54</v>
      </c>
      <c r="B18" s="69"/>
      <c r="C18" s="69"/>
      <c r="D18" s="69"/>
      <c r="E18" s="69"/>
    </row>
    <row r="19" spans="1:15" ht="51" customHeight="1" x14ac:dyDescent="0.35">
      <c r="A19" s="70"/>
      <c r="B19" s="70"/>
      <c r="C19" s="70"/>
      <c r="D19" s="70"/>
      <c r="E19" s="70"/>
      <c r="F19" s="70"/>
      <c r="G19" s="70"/>
      <c r="H19" s="70"/>
      <c r="I19" s="70"/>
      <c r="J19" s="70"/>
      <c r="K19" s="70"/>
      <c r="L19" s="70"/>
      <c r="M19" s="70"/>
      <c r="N19" s="70"/>
      <c r="O19" s="70"/>
    </row>
    <row r="20" spans="1:15" x14ac:dyDescent="0.35">
      <c r="A20" s="1"/>
    </row>
  </sheetData>
  <mergeCells count="3">
    <mergeCell ref="A18:E18"/>
    <mergeCell ref="A19:O19"/>
    <mergeCell ref="A1:E2"/>
  </mergeCells>
  <hyperlinks>
    <hyperlink ref="E6" location="_ftn1" display="_ftn1" xr:uid="{73BE6466-791B-436C-9473-BC201CBFAAC8}"/>
    <hyperlink ref="A18" location="_ftnref1" display="_ftnref1" xr:uid="{F732CF9A-7492-4D3A-985B-62DB97A7D172}"/>
    <hyperlink ref="E10" location="_ftn2" display="_ftn2" xr:uid="{6F7B1A5F-D444-44AC-9B57-2CF6C279F18F}"/>
  </hyperlinks>
  <pageMargins left="0.7" right="0.7" top="1" bottom="0.75" header="0.3" footer="0.3"/>
  <pageSetup paperSize="3" scale="71" orientation="landscape" r:id="rId1"/>
  <headerFooter>
    <oddFooter>&amp;C
&amp;1 &amp;R&amp;P</oddFooter>
  </headerFooter>
  <colBreaks count="1" manualBreakCount="1">
    <brk id="6" min="3" max="1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A4DAA-6BB7-4D45-A241-8B7EBF70B2D9}">
  <sheetPr>
    <pageSetUpPr fitToPage="1"/>
  </sheetPr>
  <dimension ref="A1:Z29"/>
  <sheetViews>
    <sheetView topLeftCell="Q1" zoomScale="90" zoomScaleNormal="90" workbookViewId="0">
      <pane ySplit="4" topLeftCell="A11" activePane="bottomLeft" state="frozen"/>
      <selection pane="bottomLeft" activeCell="X12" sqref="X12"/>
    </sheetView>
  </sheetViews>
  <sheetFormatPr defaultColWidth="8.7265625" defaultRowHeight="15.5" x14ac:dyDescent="0.35"/>
  <cols>
    <col min="1" max="1" width="11.1796875" style="10" customWidth="1"/>
    <col min="2" max="2" width="13.453125" style="10" customWidth="1"/>
    <col min="3" max="3" width="14.81640625" style="10" customWidth="1"/>
    <col min="4" max="4" width="32.1796875" style="10" customWidth="1"/>
    <col min="5" max="5" width="17.81640625" style="24" customWidth="1"/>
    <col min="6" max="6" width="16.26953125" style="24" customWidth="1"/>
    <col min="7" max="7" width="19.1796875" style="24" customWidth="1"/>
    <col min="8" max="8" width="17.453125" style="24" customWidth="1"/>
    <col min="9" max="9" width="17" style="24" customWidth="1"/>
    <col min="10" max="10" width="18.453125" style="24" customWidth="1"/>
    <col min="11" max="11" width="17.54296875" style="24" customWidth="1"/>
    <col min="12" max="12" width="19.7265625" style="24" customWidth="1"/>
    <col min="13" max="14" width="18" style="24" customWidth="1"/>
    <col min="15" max="15" width="19.7265625" style="24" customWidth="1"/>
    <col min="16" max="16" width="16.453125" style="24" customWidth="1"/>
    <col min="17" max="17" width="20.81640625" style="24" customWidth="1"/>
    <col min="18" max="18" width="21.26953125" style="24" customWidth="1"/>
    <col min="19" max="19" width="23.26953125" style="24" customWidth="1"/>
    <col min="20" max="20" width="21.26953125" style="24" customWidth="1"/>
    <col min="21" max="22" width="20.1796875" style="24" customWidth="1"/>
    <col min="23" max="24" width="20.1796875" style="10" customWidth="1"/>
    <col min="25" max="25" width="78.7265625" style="27" customWidth="1"/>
    <col min="26" max="26" width="49.54296875" style="10" customWidth="1"/>
    <col min="27" max="27" width="13.1796875" style="10" bestFit="1" customWidth="1"/>
    <col min="28" max="16384" width="8.7265625" style="10"/>
  </cols>
  <sheetData>
    <row r="1" spans="1:25" ht="15.4" customHeight="1" x14ac:dyDescent="0.35">
      <c r="A1" s="71" t="s">
        <v>0</v>
      </c>
      <c r="B1" s="72"/>
      <c r="C1" s="72"/>
      <c r="D1" s="72"/>
      <c r="E1" s="72"/>
    </row>
    <row r="2" spans="1:25" x14ac:dyDescent="0.35">
      <c r="A2" s="72"/>
      <c r="B2" s="72"/>
      <c r="C2" s="72"/>
      <c r="D2" s="72"/>
      <c r="E2" s="72"/>
    </row>
    <row r="3" spans="1:25" ht="16" thickBot="1" x14ac:dyDescent="0.4">
      <c r="A3" s="73" t="s">
        <v>55</v>
      </c>
      <c r="B3" s="74"/>
      <c r="C3" s="74"/>
      <c r="D3" s="74"/>
    </row>
    <row r="4" spans="1:25" ht="62.5" thickBot="1" x14ac:dyDescent="0.4">
      <c r="A4" s="2" t="s">
        <v>2</v>
      </c>
      <c r="B4" s="3" t="s">
        <v>3</v>
      </c>
      <c r="C4" s="3" t="s">
        <v>4</v>
      </c>
      <c r="D4" s="3" t="s">
        <v>6</v>
      </c>
      <c r="E4" s="56" t="s">
        <v>56</v>
      </c>
      <c r="F4" s="56" t="s">
        <v>57</v>
      </c>
      <c r="G4" s="56" t="s">
        <v>58</v>
      </c>
      <c r="H4" s="56" t="s">
        <v>59</v>
      </c>
      <c r="I4" s="56" t="s">
        <v>60</v>
      </c>
      <c r="J4" s="56" t="s">
        <v>61</v>
      </c>
      <c r="K4" s="56" t="s">
        <v>62</v>
      </c>
      <c r="L4" s="56" t="s">
        <v>63</v>
      </c>
      <c r="M4" s="56" t="s">
        <v>64</v>
      </c>
      <c r="N4" s="56" t="s">
        <v>65</v>
      </c>
      <c r="O4" s="56" t="s">
        <v>66</v>
      </c>
      <c r="P4" s="56" t="s">
        <v>67</v>
      </c>
      <c r="Q4" s="56" t="s">
        <v>68</v>
      </c>
      <c r="R4" s="56" t="s">
        <v>69</v>
      </c>
      <c r="S4" s="56" t="s">
        <v>70</v>
      </c>
      <c r="T4" s="56" t="s">
        <v>71</v>
      </c>
      <c r="U4" s="56" t="s">
        <v>72</v>
      </c>
      <c r="V4" s="56" t="s">
        <v>73</v>
      </c>
      <c r="W4" s="3" t="s">
        <v>74</v>
      </c>
      <c r="X4" s="3" t="s">
        <v>75</v>
      </c>
      <c r="Y4" s="61" t="s">
        <v>7</v>
      </c>
    </row>
    <row r="5" spans="1:25" ht="177.4" customHeight="1" thickBot="1" x14ac:dyDescent="0.4">
      <c r="A5" s="5" t="s">
        <v>76</v>
      </c>
      <c r="B5" s="6" t="s">
        <v>9</v>
      </c>
      <c r="C5" s="7" t="s">
        <v>10</v>
      </c>
      <c r="D5" s="6" t="s">
        <v>77</v>
      </c>
      <c r="E5" s="38">
        <f t="shared" ref="E5:V5" si="0">IFERROR(E13/E11, 0)</f>
        <v>1201.4709452771422</v>
      </c>
      <c r="F5" s="38">
        <f t="shared" si="0"/>
        <v>804.30793554865454</v>
      </c>
      <c r="G5" s="38">
        <f t="shared" si="0"/>
        <v>969.39237816516084</v>
      </c>
      <c r="H5" s="38">
        <f t="shared" si="0"/>
        <v>1018.8067444434981</v>
      </c>
      <c r="I5" s="38">
        <f t="shared" si="0"/>
        <v>589.52982515298652</v>
      </c>
      <c r="J5" s="38">
        <f t="shared" si="0"/>
        <v>486.0119751459236</v>
      </c>
      <c r="K5" s="38">
        <f t="shared" si="0"/>
        <v>0</v>
      </c>
      <c r="L5" s="38">
        <f t="shared" si="0"/>
        <v>266.00787154050749</v>
      </c>
      <c r="M5" s="38">
        <f t="shared" si="0"/>
        <v>1466.2484654799409</v>
      </c>
      <c r="N5" s="38">
        <f t="shared" si="0"/>
        <v>1210.7701230824835</v>
      </c>
      <c r="O5" s="38">
        <f t="shared" si="0"/>
        <v>368.29269035367685</v>
      </c>
      <c r="P5" s="38">
        <f t="shared" si="0"/>
        <v>1788.0062892677074</v>
      </c>
      <c r="Q5" s="38">
        <f t="shared" si="0"/>
        <v>745.17549571062489</v>
      </c>
      <c r="R5" s="38">
        <f t="shared" si="0"/>
        <v>0</v>
      </c>
      <c r="S5" s="38">
        <f t="shared" si="0"/>
        <v>1064.7705905101886</v>
      </c>
      <c r="T5" s="38">
        <f t="shared" si="0"/>
        <v>1073.1012226732589</v>
      </c>
      <c r="U5" s="38">
        <f t="shared" si="0"/>
        <v>17110.506804733726</v>
      </c>
      <c r="V5" s="38">
        <f t="shared" si="0"/>
        <v>1064.7482093227793</v>
      </c>
      <c r="W5" s="42">
        <f>SUMPRODUCT(E5:V5, E10:V10) / SUM(E10:V10)</f>
        <v>1224.0715945640693</v>
      </c>
      <c r="X5" s="8" t="s">
        <v>78</v>
      </c>
      <c r="Y5" s="62" t="s">
        <v>79</v>
      </c>
    </row>
    <row r="6" spans="1:25" ht="196.9" customHeight="1" thickBot="1" x14ac:dyDescent="0.4">
      <c r="A6" s="5" t="s">
        <v>80</v>
      </c>
      <c r="B6" s="6" t="s">
        <v>9</v>
      </c>
      <c r="C6" s="6" t="s">
        <v>14</v>
      </c>
      <c r="D6" s="6" t="s">
        <v>81</v>
      </c>
      <c r="E6" s="38">
        <f t="shared" ref="E6:V6" si="1">IFERROR(E13/E12, 0)</f>
        <v>897.85533996281436</v>
      </c>
      <c r="F6" s="38">
        <f t="shared" si="1"/>
        <v>554.82901461687607</v>
      </c>
      <c r="G6" s="38">
        <f t="shared" si="1"/>
        <v>681.92397959183654</v>
      </c>
      <c r="H6" s="38">
        <f t="shared" si="1"/>
        <v>830.09122791809273</v>
      </c>
      <c r="I6" s="38">
        <f t="shared" si="1"/>
        <v>457.69847860598287</v>
      </c>
      <c r="J6" s="38">
        <f t="shared" si="1"/>
        <v>399.10160725467921</v>
      </c>
      <c r="K6" s="38">
        <f t="shared" si="1"/>
        <v>0</v>
      </c>
      <c r="L6" s="38">
        <f t="shared" si="1"/>
        <v>548.43521308798552</v>
      </c>
      <c r="M6" s="38">
        <f t="shared" si="1"/>
        <v>1215.4612600367491</v>
      </c>
      <c r="N6" s="38">
        <f t="shared" si="1"/>
        <v>957.02511085717913</v>
      </c>
      <c r="O6" s="38">
        <f t="shared" si="1"/>
        <v>242.37634167774021</v>
      </c>
      <c r="P6" s="38">
        <f t="shared" si="1"/>
        <v>1301.5036501762063</v>
      </c>
      <c r="Q6" s="38">
        <f t="shared" si="1"/>
        <v>579.08629015371832</v>
      </c>
      <c r="R6" s="38">
        <f t="shared" si="1"/>
        <v>0</v>
      </c>
      <c r="S6" s="38">
        <f t="shared" si="1"/>
        <v>815.74089842058459</v>
      </c>
      <c r="T6" s="38">
        <f t="shared" si="1"/>
        <v>813.30009245374015</v>
      </c>
      <c r="U6" s="38">
        <f t="shared" si="1"/>
        <v>15381.253457446808</v>
      </c>
      <c r="V6" s="38">
        <f t="shared" si="1"/>
        <v>926.68303276178813</v>
      </c>
      <c r="W6" s="42">
        <f>SUMPRODUCT(E6:V6, E10:V10) / SUM(E10:V10)</f>
        <v>1005.906725303226</v>
      </c>
      <c r="X6" s="8" t="s">
        <v>78</v>
      </c>
      <c r="Y6" s="62" t="s">
        <v>82</v>
      </c>
    </row>
    <row r="7" spans="1:25" ht="169.9" customHeight="1" thickBot="1" x14ac:dyDescent="0.4">
      <c r="A7" s="5" t="s">
        <v>83</v>
      </c>
      <c r="B7" s="6" t="s">
        <v>9</v>
      </c>
      <c r="C7" s="7" t="s">
        <v>18</v>
      </c>
      <c r="D7" s="8" t="s">
        <v>84</v>
      </c>
      <c r="E7" s="38">
        <f t="shared" ref="E7:V7" si="2">IFERROR(E13/E10, 0)</f>
        <v>3056326.4361538463</v>
      </c>
      <c r="F7" s="38">
        <f t="shared" si="2"/>
        <v>2883551.1899999995</v>
      </c>
      <c r="G7" s="38">
        <f t="shared" si="2"/>
        <v>2539484.8999999994</v>
      </c>
      <c r="H7" s="38">
        <f t="shared" si="2"/>
        <v>3921483.3799999994</v>
      </c>
      <c r="I7" s="38">
        <f t="shared" si="2"/>
        <v>4065911.6233333331</v>
      </c>
      <c r="J7" s="38">
        <f t="shared" si="2"/>
        <v>3226512.0000000005</v>
      </c>
      <c r="K7" s="38">
        <f t="shared" si="2"/>
        <v>0</v>
      </c>
      <c r="L7" s="38">
        <f t="shared" si="2"/>
        <v>2917276.7387499996</v>
      </c>
      <c r="M7" s="38">
        <f t="shared" si="2"/>
        <v>3449218.6</v>
      </c>
      <c r="N7" s="38">
        <f t="shared" si="2"/>
        <v>3547129.13</v>
      </c>
      <c r="O7" s="38">
        <f t="shared" si="2"/>
        <v>1884799.2250000003</v>
      </c>
      <c r="P7" s="38">
        <f t="shared" si="2"/>
        <v>3149342.2928571431</v>
      </c>
      <c r="Q7" s="38">
        <f t="shared" si="2"/>
        <v>2489036.9650000003</v>
      </c>
      <c r="R7" s="38">
        <f t="shared" si="2"/>
        <v>0</v>
      </c>
      <c r="S7" s="38">
        <f t="shared" si="2"/>
        <v>2237016.4624999994</v>
      </c>
      <c r="T7" s="38">
        <f t="shared" si="2"/>
        <v>4423207.4750000006</v>
      </c>
      <c r="U7" s="38">
        <f t="shared" si="2"/>
        <v>2891675.65</v>
      </c>
      <c r="V7" s="38">
        <f t="shared" si="2"/>
        <v>3026546.7850000001</v>
      </c>
      <c r="W7" s="42">
        <f>SUMPRODUCT(E7:V7, E10:V10) / SUM(E10:V10)</f>
        <v>3046801.1796923075</v>
      </c>
      <c r="X7" s="8" t="s">
        <v>78</v>
      </c>
      <c r="Y7" s="62" t="s">
        <v>85</v>
      </c>
    </row>
    <row r="8" spans="1:25" ht="78" thickBot="1" x14ac:dyDescent="0.4">
      <c r="A8" s="5" t="s">
        <v>86</v>
      </c>
      <c r="B8" s="6" t="s">
        <v>9</v>
      </c>
      <c r="C8" s="6" t="s">
        <v>22</v>
      </c>
      <c r="D8" s="8" t="s">
        <v>87</v>
      </c>
      <c r="E8" s="57">
        <f t="shared" ref="E8:V8" si="3">IFERROR(E11/E10, 0)</f>
        <v>2543.8205128205132</v>
      </c>
      <c r="F8" s="57">
        <f t="shared" si="3"/>
        <v>3585.1333333333332</v>
      </c>
      <c r="G8" s="57">
        <f t="shared" si="3"/>
        <v>2619.6666666666665</v>
      </c>
      <c r="H8" s="57">
        <f t="shared" si="3"/>
        <v>3849.0944444444444</v>
      </c>
      <c r="I8" s="57">
        <f t="shared" si="3"/>
        <v>6896.871794871794</v>
      </c>
      <c r="J8" s="57">
        <f t="shared" si="3"/>
        <v>6638.75</v>
      </c>
      <c r="K8" s="57">
        <f t="shared" si="3"/>
        <v>0</v>
      </c>
      <c r="L8" s="57">
        <f t="shared" si="3"/>
        <v>10966.881249999997</v>
      </c>
      <c r="M8" s="57">
        <f t="shared" si="3"/>
        <v>2352.4107142857142</v>
      </c>
      <c r="N8" s="57">
        <f t="shared" si="3"/>
        <v>2929.6470588235293</v>
      </c>
      <c r="O8" s="57">
        <f t="shared" si="3"/>
        <v>5117.666666666667</v>
      </c>
      <c r="P8" s="57">
        <f t="shared" si="3"/>
        <v>1761.370925684485</v>
      </c>
      <c r="Q8" s="57">
        <f t="shared" si="3"/>
        <v>3340.2023809523812</v>
      </c>
      <c r="R8" s="57">
        <f t="shared" si="3"/>
        <v>0</v>
      </c>
      <c r="S8" s="57">
        <f t="shared" si="3"/>
        <v>2100.9375</v>
      </c>
      <c r="T8" s="57">
        <f t="shared" si="3"/>
        <v>4121.8921212121213</v>
      </c>
      <c r="U8" s="57">
        <f t="shared" si="3"/>
        <v>169</v>
      </c>
      <c r="V8" s="57">
        <f t="shared" si="3"/>
        <v>2842.5</v>
      </c>
      <c r="W8" s="43">
        <f>SUMPRODUCT(E8:V8, E10:V10) / SUM(E10:V10)</f>
        <v>4091.5751853826905</v>
      </c>
      <c r="X8" s="8" t="s">
        <v>78</v>
      </c>
      <c r="Y8" s="62" t="s">
        <v>88</v>
      </c>
    </row>
    <row r="9" spans="1:25" ht="78" thickBot="1" x14ac:dyDescent="0.4">
      <c r="A9" s="5" t="s">
        <v>89</v>
      </c>
      <c r="B9" s="6" t="s">
        <v>9</v>
      </c>
      <c r="C9" s="6" t="s">
        <v>26</v>
      </c>
      <c r="D9" s="8" t="s">
        <v>90</v>
      </c>
      <c r="E9" s="57">
        <f t="shared" ref="E9:V9" si="4">IFERROR(E12/E10,0)</f>
        <v>3404.0299145299145</v>
      </c>
      <c r="F9" s="57">
        <f t="shared" si="4"/>
        <v>5197.1888888888889</v>
      </c>
      <c r="G9" s="57">
        <f t="shared" si="4"/>
        <v>3724</v>
      </c>
      <c r="H9" s="57">
        <f t="shared" si="4"/>
        <v>4724.1595238095233</v>
      </c>
      <c r="I9" s="57">
        <f t="shared" si="4"/>
        <v>8883.3846153846152</v>
      </c>
      <c r="J9" s="57">
        <f t="shared" si="4"/>
        <v>8084.4375</v>
      </c>
      <c r="K9" s="57">
        <f t="shared" si="4"/>
        <v>0</v>
      </c>
      <c r="L9" s="57">
        <f t="shared" si="4"/>
        <v>5319.2732142857149</v>
      </c>
      <c r="M9" s="57">
        <f t="shared" si="4"/>
        <v>2837.7857142857142</v>
      </c>
      <c r="N9" s="57">
        <f t="shared" si="4"/>
        <v>3706.4117647058824</v>
      </c>
      <c r="O9" s="57">
        <f t="shared" si="4"/>
        <v>7776.333333333333</v>
      </c>
      <c r="P9" s="57">
        <f t="shared" si="4"/>
        <v>2419.7721554071431</v>
      </c>
      <c r="Q9" s="57">
        <f t="shared" si="4"/>
        <v>4298.2142857142862</v>
      </c>
      <c r="R9" s="57">
        <f t="shared" si="4"/>
        <v>0</v>
      </c>
      <c r="S9" s="57">
        <f t="shared" si="4"/>
        <v>2742.3125</v>
      </c>
      <c r="T9" s="57">
        <f t="shared" si="4"/>
        <v>5438.5921212121211</v>
      </c>
      <c r="U9" s="57">
        <f t="shared" si="4"/>
        <v>188</v>
      </c>
      <c r="V9" s="57">
        <f t="shared" si="4"/>
        <v>3266</v>
      </c>
      <c r="W9" s="43">
        <f>SUMPRODUCT(E9:V9, E10:V10) / SUM(E10:V10)</f>
        <v>4292.3711391863026</v>
      </c>
      <c r="X9" s="8" t="s">
        <v>78</v>
      </c>
      <c r="Y9" s="62" t="s">
        <v>88</v>
      </c>
    </row>
    <row r="10" spans="1:25" s="24" customFormat="1" ht="174" customHeight="1" thickBot="1" x14ac:dyDescent="0.4">
      <c r="A10" s="22" t="s">
        <v>91</v>
      </c>
      <c r="B10" s="23" t="s">
        <v>9</v>
      </c>
      <c r="C10" s="23" t="s">
        <v>30</v>
      </c>
      <c r="D10" s="23" t="s">
        <v>92</v>
      </c>
      <c r="E10" s="41">
        <v>3.25</v>
      </c>
      <c r="F10" s="41">
        <v>1.5</v>
      </c>
      <c r="G10" s="41">
        <v>0.5</v>
      </c>
      <c r="H10" s="41">
        <v>1</v>
      </c>
      <c r="I10" s="41">
        <v>0.75</v>
      </c>
      <c r="J10" s="41">
        <v>0.25</v>
      </c>
      <c r="K10" s="41">
        <v>0</v>
      </c>
      <c r="L10" s="41">
        <v>2</v>
      </c>
      <c r="M10" s="41">
        <v>0.5</v>
      </c>
      <c r="N10" s="41">
        <v>0.5</v>
      </c>
      <c r="O10" s="41">
        <v>0.5</v>
      </c>
      <c r="P10" s="41">
        <v>1.75</v>
      </c>
      <c r="Q10" s="41">
        <v>1.5</v>
      </c>
      <c r="R10" s="41">
        <v>0</v>
      </c>
      <c r="S10" s="41">
        <v>1</v>
      </c>
      <c r="T10" s="41">
        <v>0.5</v>
      </c>
      <c r="U10" s="41">
        <v>0.25</v>
      </c>
      <c r="V10" s="41">
        <v>0.5</v>
      </c>
      <c r="W10" s="41">
        <f>SUM(E10:V10)</f>
        <v>16.25</v>
      </c>
      <c r="X10" s="8" t="s">
        <v>93</v>
      </c>
      <c r="Y10" s="62" t="s">
        <v>94</v>
      </c>
    </row>
    <row r="11" spans="1:25" ht="153" customHeight="1" thickBot="1" x14ac:dyDescent="0.4">
      <c r="A11" s="5" t="s">
        <v>95</v>
      </c>
      <c r="B11" s="6" t="s">
        <v>9</v>
      </c>
      <c r="C11" s="6" t="s">
        <v>34</v>
      </c>
      <c r="D11" s="8" t="s">
        <v>96</v>
      </c>
      <c r="E11" s="57">
        <v>8267.4166666666679</v>
      </c>
      <c r="F11" s="57">
        <v>5377.7</v>
      </c>
      <c r="G11" s="57">
        <v>1309.8333333333333</v>
      </c>
      <c r="H11" s="57">
        <v>3849.0944444444444</v>
      </c>
      <c r="I11" s="57">
        <v>5172.6538461538457</v>
      </c>
      <c r="J11" s="57">
        <v>1659.6875</v>
      </c>
      <c r="K11" s="57">
        <v>0</v>
      </c>
      <c r="L11" s="57">
        <v>21933.762499999993</v>
      </c>
      <c r="M11" s="57">
        <v>1176.2053571428571</v>
      </c>
      <c r="N11" s="57">
        <v>1464.8235294117646</v>
      </c>
      <c r="O11" s="57">
        <v>2558.8333333333335</v>
      </c>
      <c r="P11" s="57">
        <v>3082.3991199478487</v>
      </c>
      <c r="Q11" s="57">
        <v>5010.3035714285716</v>
      </c>
      <c r="R11" s="57">
        <v>0</v>
      </c>
      <c r="S11" s="57">
        <v>2100.9375</v>
      </c>
      <c r="T11" s="57">
        <v>2060.9460606060607</v>
      </c>
      <c r="U11" s="57">
        <v>42.25</v>
      </c>
      <c r="V11" s="57">
        <v>1421.25</v>
      </c>
      <c r="W11" s="43">
        <f>SUM(E11:V11)</f>
        <v>66488.096762468718</v>
      </c>
      <c r="X11" s="8" t="s">
        <v>93</v>
      </c>
      <c r="Y11" s="62" t="s">
        <v>97</v>
      </c>
    </row>
    <row r="12" spans="1:25" ht="156" customHeight="1" thickBot="1" x14ac:dyDescent="0.4">
      <c r="A12" s="5" t="s">
        <v>98</v>
      </c>
      <c r="B12" s="6" t="s">
        <v>9</v>
      </c>
      <c r="C12" s="6" t="s">
        <v>38</v>
      </c>
      <c r="D12" s="8" t="s">
        <v>99</v>
      </c>
      <c r="E12" s="57">
        <v>11063.097222222223</v>
      </c>
      <c r="F12" s="57">
        <v>7795.7833333333338</v>
      </c>
      <c r="G12" s="57">
        <v>1862</v>
      </c>
      <c r="H12" s="57">
        <v>4724.1595238095233</v>
      </c>
      <c r="I12" s="57">
        <v>6662.5384615384619</v>
      </c>
      <c r="J12" s="57">
        <v>2021.109375</v>
      </c>
      <c r="K12" s="57">
        <v>0</v>
      </c>
      <c r="L12" s="57">
        <v>10638.54642857143</v>
      </c>
      <c r="M12" s="57">
        <v>1418.8928571428571</v>
      </c>
      <c r="N12" s="57">
        <v>1853.2058823529412</v>
      </c>
      <c r="O12" s="57">
        <v>3888.1666666666665</v>
      </c>
      <c r="P12" s="57">
        <v>4234.6012719625005</v>
      </c>
      <c r="Q12" s="57">
        <v>6447.3214285714294</v>
      </c>
      <c r="R12" s="57">
        <v>0</v>
      </c>
      <c r="S12" s="57">
        <v>2742.3125</v>
      </c>
      <c r="T12" s="57">
        <v>2719.2960606060606</v>
      </c>
      <c r="U12" s="57">
        <v>47</v>
      </c>
      <c r="V12" s="57">
        <v>1633</v>
      </c>
      <c r="W12" s="43">
        <f>SUM(E12:V12)</f>
        <v>69751.031011777421</v>
      </c>
      <c r="X12" s="8" t="s">
        <v>93</v>
      </c>
      <c r="Y12" s="62" t="s">
        <v>100</v>
      </c>
    </row>
    <row r="13" spans="1:25" ht="133.15" customHeight="1" thickBot="1" x14ac:dyDescent="0.4">
      <c r="A13" s="5" t="s">
        <v>101</v>
      </c>
      <c r="B13" s="6" t="s">
        <v>9</v>
      </c>
      <c r="C13" s="6" t="s">
        <v>42</v>
      </c>
      <c r="D13" s="8" t="s">
        <v>102</v>
      </c>
      <c r="E13" s="38">
        <f t="shared" ref="E13:V13" si="5">E15+E16+E17+E18</f>
        <v>9933060.9175000004</v>
      </c>
      <c r="F13" s="38">
        <f t="shared" si="5"/>
        <v>4325326.7849999992</v>
      </c>
      <c r="G13" s="38">
        <f t="shared" si="5"/>
        <v>1269742.4499999997</v>
      </c>
      <c r="H13" s="38">
        <f t="shared" si="5"/>
        <v>3921483.3799999994</v>
      </c>
      <c r="I13" s="38">
        <f t="shared" si="5"/>
        <v>3049433.7174999998</v>
      </c>
      <c r="J13" s="38">
        <f t="shared" si="5"/>
        <v>806628.00000000012</v>
      </c>
      <c r="K13" s="38">
        <f t="shared" si="5"/>
        <v>133129.38999999998</v>
      </c>
      <c r="L13" s="38">
        <f t="shared" si="5"/>
        <v>5834553.4774999991</v>
      </c>
      <c r="M13" s="38">
        <f t="shared" si="5"/>
        <v>1724609.3</v>
      </c>
      <c r="N13" s="38">
        <f t="shared" si="5"/>
        <v>1773564.5649999999</v>
      </c>
      <c r="O13" s="38">
        <f t="shared" si="5"/>
        <v>942399.61250000016</v>
      </c>
      <c r="P13" s="38">
        <f t="shared" si="5"/>
        <v>5511349.0125000002</v>
      </c>
      <c r="Q13" s="38">
        <f t="shared" si="5"/>
        <v>3733555.4475000002</v>
      </c>
      <c r="R13" s="38">
        <f t="shared" si="5"/>
        <v>-23674.205000000005</v>
      </c>
      <c r="S13" s="38">
        <f t="shared" si="5"/>
        <v>2237016.4624999994</v>
      </c>
      <c r="T13" s="38">
        <f t="shared" si="5"/>
        <v>2211603.7375000003</v>
      </c>
      <c r="U13" s="38">
        <f t="shared" si="5"/>
        <v>722918.91249999998</v>
      </c>
      <c r="V13" s="38">
        <f t="shared" si="5"/>
        <v>1513273.3925000001</v>
      </c>
      <c r="W13" s="44">
        <f>SUM(E13:V13)</f>
        <v>49619974.354999997</v>
      </c>
      <c r="X13" s="8" t="s">
        <v>93</v>
      </c>
      <c r="Y13" s="62" t="s">
        <v>103</v>
      </c>
    </row>
    <row r="14" spans="1:25" ht="70.5" customHeight="1" thickBot="1" x14ac:dyDescent="0.4">
      <c r="A14" s="5"/>
      <c r="B14" s="6" t="s">
        <v>9</v>
      </c>
      <c r="C14" s="6" t="s">
        <v>104</v>
      </c>
      <c r="D14" s="60"/>
      <c r="E14" s="58"/>
      <c r="F14" s="58"/>
      <c r="G14" s="58"/>
      <c r="H14" s="58"/>
      <c r="I14" s="58"/>
      <c r="J14" s="58"/>
      <c r="K14" s="58"/>
      <c r="L14" s="58"/>
      <c r="M14" s="58"/>
      <c r="N14" s="58"/>
      <c r="O14" s="58"/>
      <c r="P14" s="58"/>
      <c r="Q14" s="58"/>
      <c r="R14" s="58"/>
      <c r="S14" s="58"/>
      <c r="T14" s="58"/>
      <c r="U14" s="58"/>
      <c r="V14" s="58"/>
      <c r="W14" s="11"/>
      <c r="X14" s="11"/>
      <c r="Y14" s="63"/>
    </row>
    <row r="15" spans="1:25" s="24" customFormat="1" ht="199.15" customHeight="1" thickBot="1" x14ac:dyDescent="0.4">
      <c r="A15" s="22" t="s">
        <v>105</v>
      </c>
      <c r="B15" s="23" t="s">
        <v>9</v>
      </c>
      <c r="C15" s="23" t="s">
        <v>106</v>
      </c>
      <c r="D15" s="23" t="s">
        <v>107</v>
      </c>
      <c r="E15" s="65">
        <v>4277371.3650000002</v>
      </c>
      <c r="F15" s="65">
        <v>1798009.4924999999</v>
      </c>
      <c r="G15" s="65">
        <v>508664.13249999983</v>
      </c>
      <c r="H15" s="65">
        <v>1687837.4749999999</v>
      </c>
      <c r="I15" s="65">
        <v>1078644.825</v>
      </c>
      <c r="J15" s="65">
        <v>401628.33750000008</v>
      </c>
      <c r="K15" s="65">
        <v>75625.882499999992</v>
      </c>
      <c r="L15" s="65">
        <v>2245075.7349999999</v>
      </c>
      <c r="M15" s="65">
        <v>641086.44249999989</v>
      </c>
      <c r="N15" s="65">
        <v>677928.92249999987</v>
      </c>
      <c r="O15" s="65">
        <v>454660.40500000009</v>
      </c>
      <c r="P15" s="65">
        <v>2362739.1375000002</v>
      </c>
      <c r="Q15" s="65">
        <v>1189004.5450000002</v>
      </c>
      <c r="R15" s="65">
        <v>2009.7900000000011</v>
      </c>
      <c r="S15" s="65">
        <v>942280.25499999989</v>
      </c>
      <c r="T15" s="65">
        <v>999759.30500000005</v>
      </c>
      <c r="U15" s="65">
        <v>322141.39249999996</v>
      </c>
      <c r="V15" s="65">
        <v>650389</v>
      </c>
      <c r="W15" s="38">
        <f>SUM(E15:V15)</f>
        <v>20314856.439999998</v>
      </c>
      <c r="X15" s="8" t="s">
        <v>93</v>
      </c>
      <c r="Y15" s="62" t="s">
        <v>108</v>
      </c>
    </row>
    <row r="16" spans="1:25" s="24" customFormat="1" ht="186.5" thickBot="1" x14ac:dyDescent="0.4">
      <c r="A16" s="22" t="s">
        <v>109</v>
      </c>
      <c r="B16" s="23" t="s">
        <v>9</v>
      </c>
      <c r="C16" s="23" t="s">
        <v>110</v>
      </c>
      <c r="D16" s="23" t="s">
        <v>111</v>
      </c>
      <c r="E16" s="65">
        <v>3360509.0575000001</v>
      </c>
      <c r="F16" s="65">
        <v>1439387.0499999993</v>
      </c>
      <c r="G16" s="65">
        <v>484445.50750000007</v>
      </c>
      <c r="H16" s="65">
        <v>976926.41500000004</v>
      </c>
      <c r="I16" s="65">
        <v>1160848.075</v>
      </c>
      <c r="J16" s="65">
        <v>179024.18250000002</v>
      </c>
      <c r="K16" s="65">
        <v>15151.502500000002</v>
      </c>
      <c r="L16" s="65">
        <v>1931538.2475000001</v>
      </c>
      <c r="M16" s="65">
        <v>718562.52500000014</v>
      </c>
      <c r="N16" s="65">
        <v>691801.12250000006</v>
      </c>
      <c r="O16" s="65">
        <v>237929.66</v>
      </c>
      <c r="P16" s="65">
        <v>1607586.8624999998</v>
      </c>
      <c r="Q16" s="65">
        <v>1518840.8824999998</v>
      </c>
      <c r="R16" s="65">
        <v>-3713.1249999999995</v>
      </c>
      <c r="S16" s="65">
        <v>604366.73499999999</v>
      </c>
      <c r="T16" s="65">
        <v>592505.1675000001</v>
      </c>
      <c r="U16" s="65">
        <v>152403.85750000001</v>
      </c>
      <c r="V16" s="65">
        <v>420247.83750000008</v>
      </c>
      <c r="W16" s="38">
        <f>SUM(E16:V16)</f>
        <v>16088361.562500004</v>
      </c>
      <c r="X16" s="8" t="s">
        <v>93</v>
      </c>
      <c r="Y16" s="62" t="s">
        <v>112</v>
      </c>
    </row>
    <row r="17" spans="1:26" s="24" customFormat="1" ht="201.4" customHeight="1" thickBot="1" x14ac:dyDescent="0.4">
      <c r="A17" s="22" t="s">
        <v>113</v>
      </c>
      <c r="B17" s="23" t="s">
        <v>9</v>
      </c>
      <c r="C17" s="23" t="s">
        <v>114</v>
      </c>
      <c r="D17" s="23" t="s">
        <v>115</v>
      </c>
      <c r="E17" s="65">
        <v>1188780.6274999997</v>
      </c>
      <c r="F17" s="65">
        <v>424919.27500000008</v>
      </c>
      <c r="G17" s="65">
        <v>110227.92000000001</v>
      </c>
      <c r="H17" s="65">
        <v>490368.16499999992</v>
      </c>
      <c r="I17" s="65">
        <v>398594.63</v>
      </c>
      <c r="J17" s="65">
        <v>79668.047499999986</v>
      </c>
      <c r="K17" s="65">
        <v>9858.0800000000017</v>
      </c>
      <c r="L17" s="65">
        <v>768545.64500000002</v>
      </c>
      <c r="M17" s="65">
        <v>126464.27250000002</v>
      </c>
      <c r="N17" s="65">
        <v>142667.3125</v>
      </c>
      <c r="O17" s="65">
        <v>96452.565000000002</v>
      </c>
      <c r="P17" s="65">
        <v>645146.8075</v>
      </c>
      <c r="Q17" s="65">
        <v>547611.62250000006</v>
      </c>
      <c r="R17" s="65">
        <v>0</v>
      </c>
      <c r="S17" s="65">
        <v>283385.78499999997</v>
      </c>
      <c r="T17" s="65">
        <v>227840.49249999999</v>
      </c>
      <c r="U17" s="65">
        <v>131587.08499999999</v>
      </c>
      <c r="V17" s="65">
        <v>180061.49000000002</v>
      </c>
      <c r="W17" s="38">
        <f>SUM(E17:V17)</f>
        <v>5852179.8224999988</v>
      </c>
      <c r="X17" s="8" t="s">
        <v>93</v>
      </c>
      <c r="Y17" s="62" t="s">
        <v>116</v>
      </c>
    </row>
    <row r="18" spans="1:26" s="24" customFormat="1" ht="154.9" customHeight="1" thickBot="1" x14ac:dyDescent="0.4">
      <c r="A18" s="22" t="s">
        <v>117</v>
      </c>
      <c r="B18" s="23" t="s">
        <v>9</v>
      </c>
      <c r="C18" s="23" t="s">
        <v>118</v>
      </c>
      <c r="D18" s="66" t="s">
        <v>119</v>
      </c>
      <c r="E18" s="67">
        <v>1106399.8674999997</v>
      </c>
      <c r="F18" s="67">
        <v>663010.96749999991</v>
      </c>
      <c r="G18" s="67">
        <v>166404.89000000001</v>
      </c>
      <c r="H18" s="67">
        <v>766351.32499999984</v>
      </c>
      <c r="I18" s="67">
        <v>411346.18749999994</v>
      </c>
      <c r="J18" s="67">
        <v>146307.4325</v>
      </c>
      <c r="K18" s="67">
        <v>32493.924999999999</v>
      </c>
      <c r="L18" s="67">
        <v>889393.85000000009</v>
      </c>
      <c r="M18" s="67">
        <v>238496.06</v>
      </c>
      <c r="N18" s="67">
        <v>261167.20750000005</v>
      </c>
      <c r="O18" s="67">
        <v>153356.98250000001</v>
      </c>
      <c r="P18" s="67">
        <v>895876.20499999996</v>
      </c>
      <c r="Q18" s="67">
        <v>478098.39750000002</v>
      </c>
      <c r="R18" s="67">
        <v>-21970.870000000006</v>
      </c>
      <c r="S18" s="67">
        <v>406983.68749999994</v>
      </c>
      <c r="T18" s="67">
        <v>391498.77250000002</v>
      </c>
      <c r="U18" s="67">
        <v>116786.57750000001</v>
      </c>
      <c r="V18" s="67">
        <v>262575.065</v>
      </c>
      <c r="W18" s="39">
        <f>SUM(E18:V18)</f>
        <v>7364576.5299999993</v>
      </c>
      <c r="X18" s="8" t="s">
        <v>93</v>
      </c>
      <c r="Y18" s="62" t="s">
        <v>120</v>
      </c>
    </row>
    <row r="19" spans="1:26" s="24" customFormat="1" ht="121.15" customHeight="1" thickBot="1" x14ac:dyDescent="0.4">
      <c r="A19" s="22" t="s">
        <v>121</v>
      </c>
      <c r="B19" s="23" t="s">
        <v>9</v>
      </c>
      <c r="C19" s="25" t="s">
        <v>51</v>
      </c>
      <c r="D19" s="68" t="s">
        <v>122</v>
      </c>
      <c r="E19" s="52">
        <v>714.92307692307691</v>
      </c>
      <c r="F19" s="52">
        <v>1021.3333333333334</v>
      </c>
      <c r="G19" s="52">
        <v>642.5</v>
      </c>
      <c r="H19" s="52">
        <v>637.75</v>
      </c>
      <c r="I19" s="52">
        <v>1161</v>
      </c>
      <c r="J19" s="52">
        <v>452</v>
      </c>
      <c r="K19" s="52"/>
      <c r="L19" s="52">
        <v>749.375</v>
      </c>
      <c r="M19" s="52">
        <v>404</v>
      </c>
      <c r="N19" s="52">
        <v>424.5</v>
      </c>
      <c r="O19" s="52">
        <v>949.5</v>
      </c>
      <c r="P19" s="52">
        <v>827.85714285714289</v>
      </c>
      <c r="Q19" s="52">
        <v>620.83333333333337</v>
      </c>
      <c r="R19" s="52">
        <v>0</v>
      </c>
      <c r="S19" s="52">
        <v>671.25</v>
      </c>
      <c r="T19" s="52">
        <v>834</v>
      </c>
      <c r="U19" s="52">
        <v>2662</v>
      </c>
      <c r="V19" s="52">
        <v>779</v>
      </c>
      <c r="W19" s="52">
        <f>SUMPRODUCT(E19:V19, E10:V10) / SUM(E10:V10)</f>
        <v>782.10769230769233</v>
      </c>
      <c r="X19" s="8" t="s">
        <v>78</v>
      </c>
      <c r="Y19" s="62" t="s">
        <v>123</v>
      </c>
    </row>
    <row r="20" spans="1:26" s="24" customFormat="1" ht="111" customHeight="1" thickBot="1" x14ac:dyDescent="0.4">
      <c r="A20" s="22" t="s">
        <v>124</v>
      </c>
      <c r="B20" s="23" t="s">
        <v>9</v>
      </c>
      <c r="C20" s="23" t="s">
        <v>125</v>
      </c>
      <c r="D20" s="68" t="s">
        <v>126</v>
      </c>
      <c r="E20" s="52">
        <v>919.53846153846155</v>
      </c>
      <c r="F20" s="52">
        <v>1222.8333333333333</v>
      </c>
      <c r="G20" s="52">
        <v>777.5</v>
      </c>
      <c r="H20" s="52">
        <v>863.5</v>
      </c>
      <c r="I20" s="52">
        <v>1338.6666666666667</v>
      </c>
      <c r="J20" s="52">
        <v>627</v>
      </c>
      <c r="K20" s="52"/>
      <c r="L20" s="52">
        <v>886.375</v>
      </c>
      <c r="M20" s="52">
        <v>499.5</v>
      </c>
      <c r="N20" s="52">
        <v>693</v>
      </c>
      <c r="O20" s="52">
        <v>1015.5</v>
      </c>
      <c r="P20" s="52">
        <v>1061.4285714285713</v>
      </c>
      <c r="Q20" s="52">
        <v>695.5</v>
      </c>
      <c r="R20" s="52">
        <v>0</v>
      </c>
      <c r="S20" s="52">
        <v>772.25</v>
      </c>
      <c r="T20" s="52">
        <v>976</v>
      </c>
      <c r="U20" s="52">
        <v>2819</v>
      </c>
      <c r="V20" s="52">
        <v>841</v>
      </c>
      <c r="W20" s="52">
        <f>SUMPRODUCT(E20:V20, E10:V10) / SUM(E10:V10)</f>
        <v>947.61538461538464</v>
      </c>
      <c r="X20" s="8" t="s">
        <v>78</v>
      </c>
      <c r="Y20" s="62" t="s">
        <v>127</v>
      </c>
    </row>
    <row r="21" spans="1:26" x14ac:dyDescent="0.35">
      <c r="A21" s="9"/>
      <c r="B21" s="9"/>
      <c r="C21" s="9"/>
      <c r="D21" s="9"/>
      <c r="E21" s="59"/>
      <c r="F21" s="59"/>
      <c r="G21" s="59"/>
      <c r="H21" s="59"/>
      <c r="I21" s="59"/>
      <c r="J21" s="59"/>
      <c r="K21" s="59"/>
      <c r="L21" s="59"/>
      <c r="M21" s="59"/>
      <c r="N21" s="59"/>
      <c r="O21" s="59"/>
      <c r="P21" s="59"/>
      <c r="Q21" s="59"/>
      <c r="R21" s="59"/>
      <c r="S21" s="59"/>
      <c r="T21" s="59"/>
      <c r="U21" s="59"/>
      <c r="V21" s="59"/>
      <c r="W21" s="9"/>
      <c r="X21" s="9"/>
      <c r="Y21" s="64"/>
      <c r="Z21" s="9"/>
    </row>
    <row r="22" spans="1:26" x14ac:dyDescent="0.35">
      <c r="A22" s="9"/>
      <c r="B22" s="9"/>
      <c r="C22" s="9"/>
      <c r="D22" s="9"/>
      <c r="E22" s="59"/>
      <c r="F22" s="59"/>
      <c r="G22" s="59"/>
      <c r="H22" s="59"/>
      <c r="I22" s="59"/>
      <c r="J22" s="59"/>
      <c r="K22" s="59"/>
      <c r="L22" s="59"/>
      <c r="M22" s="59"/>
      <c r="N22" s="59"/>
      <c r="O22" s="59"/>
      <c r="P22" s="59"/>
      <c r="Q22" s="59"/>
      <c r="R22" s="59"/>
      <c r="S22" s="59"/>
      <c r="T22" s="59"/>
      <c r="U22" s="59"/>
      <c r="V22" s="59"/>
      <c r="W22" s="9"/>
      <c r="X22" s="9"/>
      <c r="Y22" s="64"/>
      <c r="Z22" s="9"/>
    </row>
    <row r="23" spans="1:26" x14ac:dyDescent="0.35">
      <c r="A23" s="69" t="s">
        <v>128</v>
      </c>
      <c r="B23" s="69"/>
      <c r="C23" s="69"/>
      <c r="D23" s="69"/>
      <c r="E23" s="69"/>
      <c r="F23" s="69"/>
      <c r="G23" s="69"/>
      <c r="H23" s="69"/>
      <c r="I23" s="69"/>
      <c r="J23" s="69"/>
      <c r="K23" s="69"/>
      <c r="L23" s="69"/>
      <c r="M23" s="69"/>
      <c r="N23" s="69"/>
      <c r="O23" s="69"/>
      <c r="P23" s="69"/>
      <c r="Q23" s="69"/>
      <c r="R23" s="69"/>
      <c r="S23" s="69"/>
      <c r="T23" s="69"/>
      <c r="U23" s="69"/>
      <c r="V23" s="59"/>
      <c r="W23" s="9"/>
      <c r="X23" s="9"/>
      <c r="Y23" s="64"/>
    </row>
    <row r="24" spans="1:26" x14ac:dyDescent="0.35">
      <c r="A24" s="69" t="s">
        <v>129</v>
      </c>
      <c r="B24" s="69"/>
      <c r="C24" s="69"/>
      <c r="D24" s="69"/>
      <c r="E24" s="69"/>
      <c r="F24" s="69"/>
      <c r="G24" s="69"/>
      <c r="H24" s="69"/>
      <c r="I24" s="69"/>
      <c r="J24" s="69"/>
      <c r="K24" s="69"/>
      <c r="L24" s="69"/>
      <c r="M24" s="69"/>
      <c r="N24" s="69"/>
      <c r="O24" s="69"/>
      <c r="P24" s="69"/>
      <c r="Q24" s="69"/>
      <c r="R24" s="69"/>
      <c r="S24" s="69"/>
      <c r="T24" s="69"/>
      <c r="U24" s="69"/>
      <c r="V24" s="59"/>
      <c r="W24" s="9"/>
      <c r="X24" s="9"/>
      <c r="Y24" s="64"/>
    </row>
    <row r="25" spans="1:26" x14ac:dyDescent="0.35">
      <c r="B25" s="1"/>
      <c r="U25" s="59"/>
      <c r="V25" s="59"/>
      <c r="W25" s="9"/>
      <c r="X25" s="9"/>
    </row>
    <row r="26" spans="1:26" x14ac:dyDescent="0.35">
      <c r="B26" s="1"/>
      <c r="U26" s="59"/>
      <c r="V26" s="59"/>
      <c r="W26" s="9"/>
      <c r="X26" s="9"/>
    </row>
    <row r="27" spans="1:26" x14ac:dyDescent="0.35">
      <c r="B27" s="1"/>
    </row>
    <row r="28" spans="1:26" x14ac:dyDescent="0.35">
      <c r="B28" s="1"/>
    </row>
    <row r="29" spans="1:26" x14ac:dyDescent="0.35">
      <c r="B29" s="1"/>
    </row>
  </sheetData>
  <autoFilter ref="A4:Z20" xr:uid="{053A4DAA-6BB7-4D45-A241-8B7EBF70B2D9}"/>
  <mergeCells count="4">
    <mergeCell ref="A23:U23"/>
    <mergeCell ref="A24:U24"/>
    <mergeCell ref="A1:E2"/>
    <mergeCell ref="A3:D3"/>
  </mergeCells>
  <hyperlinks>
    <hyperlink ref="A23" location="_ftnref1" display="_ftnref1" xr:uid="{A055E93B-1E8F-4257-9A52-B1A60C61F08D}"/>
    <hyperlink ref="A24" location="_ftnref2" display="_ftnref2" xr:uid="{6D4FC1DF-7771-4378-AB6F-BC515C8454C4}"/>
  </hyperlinks>
  <pageMargins left="0.25" right="0.25" top="0.75" bottom="0.75" header="0.3" footer="0.3"/>
  <pageSetup scale="19" orientation="landscape" r:id="rId1"/>
  <headerFooter>
    <oddFooter>&amp;C
&amp;1 &amp;R&amp;P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2014E-A3BE-4402-86AB-132725406BEC}">
  <dimension ref="A1:N449"/>
  <sheetViews>
    <sheetView view="pageLayout" zoomScaleNormal="90" zoomScaleSheetLayoutView="80" workbookViewId="0">
      <selection activeCell="A3" sqref="A3:D3"/>
    </sheetView>
  </sheetViews>
  <sheetFormatPr defaultColWidth="8.7265625" defaultRowHeight="15.5" x14ac:dyDescent="0.35"/>
  <cols>
    <col min="1" max="1" width="16.1796875" style="10" customWidth="1"/>
    <col min="2" max="2" width="24.81640625" style="10" customWidth="1"/>
    <col min="3" max="5" width="22.1796875" style="10" customWidth="1"/>
    <col min="6" max="6" width="35.453125" style="1" customWidth="1"/>
    <col min="7" max="11" width="22.1796875" style="10" customWidth="1"/>
    <col min="12" max="12" width="29.7265625" style="10" customWidth="1"/>
    <col min="13" max="13" width="22.1796875" style="10" customWidth="1"/>
    <col min="14" max="14" width="35.54296875" style="10" customWidth="1"/>
    <col min="15" max="16384" width="8.7265625" style="10"/>
  </cols>
  <sheetData>
    <row r="1" spans="1:14" x14ac:dyDescent="0.35">
      <c r="A1" s="71" t="s">
        <v>0</v>
      </c>
      <c r="B1" s="72"/>
      <c r="C1" s="72"/>
      <c r="D1" s="72"/>
      <c r="E1" s="72"/>
    </row>
    <row r="2" spans="1:14" x14ac:dyDescent="0.35">
      <c r="A2" s="72"/>
      <c r="B2" s="72"/>
      <c r="C2" s="72"/>
      <c r="D2" s="72"/>
      <c r="E2" s="72"/>
    </row>
    <row r="3" spans="1:14" ht="16" thickBot="1" x14ac:dyDescent="0.4">
      <c r="A3" s="73" t="s">
        <v>130</v>
      </c>
      <c r="B3" s="74"/>
      <c r="C3" s="74"/>
      <c r="D3" s="74"/>
    </row>
    <row r="4" spans="1:14" ht="16" thickBot="1" x14ac:dyDescent="0.4">
      <c r="A4" s="54"/>
      <c r="B4" s="55"/>
      <c r="C4" s="55"/>
      <c r="D4" s="55"/>
    </row>
    <row r="5" spans="1:14" s="1" customFormat="1" ht="16" thickBot="1" x14ac:dyDescent="0.4">
      <c r="A5" s="13" t="s">
        <v>131</v>
      </c>
      <c r="B5" s="5" t="s">
        <v>132</v>
      </c>
      <c r="C5" s="14" t="s">
        <v>133</v>
      </c>
      <c r="D5" s="14" t="s">
        <v>134</v>
      </c>
      <c r="E5" s="14" t="s">
        <v>135</v>
      </c>
      <c r="F5" s="14" t="s">
        <v>136</v>
      </c>
      <c r="G5" s="14" t="s">
        <v>137</v>
      </c>
      <c r="H5" s="14" t="s">
        <v>138</v>
      </c>
      <c r="I5" s="14" t="s">
        <v>139</v>
      </c>
      <c r="J5" s="14" t="s">
        <v>140</v>
      </c>
      <c r="K5" s="14" t="s">
        <v>141</v>
      </c>
      <c r="L5" s="14" t="s">
        <v>142</v>
      </c>
      <c r="M5" s="14" t="s">
        <v>143</v>
      </c>
      <c r="N5" s="15"/>
    </row>
    <row r="6" spans="1:14" ht="32.5" thickBot="1" x14ac:dyDescent="0.4">
      <c r="A6" s="3" t="s">
        <v>144</v>
      </c>
      <c r="B6" s="6" t="s">
        <v>145</v>
      </c>
      <c r="C6" s="7" t="s">
        <v>146</v>
      </c>
      <c r="D6" s="7" t="s">
        <v>147</v>
      </c>
      <c r="E6" s="6" t="s">
        <v>148</v>
      </c>
      <c r="F6" s="6" t="s">
        <v>149</v>
      </c>
      <c r="G6" s="6" t="s">
        <v>150</v>
      </c>
      <c r="H6" s="6" t="s">
        <v>151</v>
      </c>
      <c r="I6" s="6" t="s">
        <v>152</v>
      </c>
      <c r="J6" s="6" t="s">
        <v>153</v>
      </c>
      <c r="K6" s="6" t="s">
        <v>154</v>
      </c>
      <c r="L6" s="6" t="s">
        <v>155</v>
      </c>
      <c r="M6" s="6" t="s">
        <v>156</v>
      </c>
    </row>
    <row r="7" spans="1:14" ht="155.5" thickBot="1" x14ac:dyDescent="0.4">
      <c r="A7" s="21" t="s">
        <v>6</v>
      </c>
      <c r="B7" s="20" t="s">
        <v>157</v>
      </c>
      <c r="C7" s="20" t="s">
        <v>158</v>
      </c>
      <c r="D7" s="20" t="s">
        <v>159</v>
      </c>
      <c r="E7" s="20" t="s">
        <v>160</v>
      </c>
      <c r="F7" s="20" t="s">
        <v>161</v>
      </c>
      <c r="G7" s="20" t="s">
        <v>162</v>
      </c>
      <c r="H7" s="20" t="s">
        <v>163</v>
      </c>
      <c r="I7" s="20" t="s">
        <v>164</v>
      </c>
      <c r="J7" s="20" t="s">
        <v>165</v>
      </c>
      <c r="K7" s="20" t="s">
        <v>166</v>
      </c>
      <c r="L7" s="20" t="s">
        <v>167</v>
      </c>
      <c r="M7" s="20" t="s">
        <v>168</v>
      </c>
      <c r="N7" s="9"/>
    </row>
    <row r="8" spans="1:14" ht="16" thickBot="1" x14ac:dyDescent="0.4">
      <c r="A8" s="29" t="s">
        <v>46</v>
      </c>
      <c r="B8" s="29">
        <v>114128</v>
      </c>
      <c r="C8" s="45">
        <f t="shared" ref="C8:C71" si="0">H8/E8</f>
        <v>3</v>
      </c>
      <c r="D8" s="45">
        <f t="shared" ref="D8:D71" si="1">I8/E8</f>
        <v>2</v>
      </c>
      <c r="E8" s="35">
        <v>1</v>
      </c>
      <c r="F8" s="53" t="s">
        <v>169</v>
      </c>
      <c r="G8" s="35" t="s">
        <v>170</v>
      </c>
      <c r="H8" s="35">
        <v>3</v>
      </c>
      <c r="I8" s="35">
        <f>SUM(J8:K8)</f>
        <v>2</v>
      </c>
      <c r="J8" s="35">
        <v>2</v>
      </c>
      <c r="K8" s="35">
        <v>0</v>
      </c>
      <c r="L8" s="35" t="s">
        <v>70</v>
      </c>
      <c r="M8" s="35" t="s">
        <v>171</v>
      </c>
    </row>
    <row r="9" spans="1:14" ht="16" thickBot="1" x14ac:dyDescent="0.4">
      <c r="A9" s="29" t="s">
        <v>46</v>
      </c>
      <c r="B9" s="29">
        <v>109215</v>
      </c>
      <c r="C9" s="45">
        <f t="shared" si="0"/>
        <v>2</v>
      </c>
      <c r="D9" s="45">
        <f t="shared" si="1"/>
        <v>1</v>
      </c>
      <c r="E9" s="35">
        <v>1</v>
      </c>
      <c r="F9" s="53" t="s">
        <v>169</v>
      </c>
      <c r="G9" s="35" t="s">
        <v>170</v>
      </c>
      <c r="H9" s="35">
        <v>2</v>
      </c>
      <c r="I9" s="35">
        <f t="shared" ref="I9:I72" si="2">SUM(J9:K9)</f>
        <v>1</v>
      </c>
      <c r="J9" s="35">
        <v>1</v>
      </c>
      <c r="K9" s="35">
        <v>0</v>
      </c>
      <c r="L9" s="35" t="s">
        <v>62</v>
      </c>
      <c r="M9" s="35" t="s">
        <v>172</v>
      </c>
    </row>
    <row r="10" spans="1:14" ht="16" thickBot="1" x14ac:dyDescent="0.4">
      <c r="A10" s="29" t="s">
        <v>46</v>
      </c>
      <c r="B10" s="29">
        <v>111001</v>
      </c>
      <c r="C10" s="45">
        <f t="shared" si="0"/>
        <v>27</v>
      </c>
      <c r="D10" s="45">
        <f t="shared" si="1"/>
        <v>30</v>
      </c>
      <c r="E10" s="35">
        <v>1</v>
      </c>
      <c r="F10" s="53" t="s">
        <v>169</v>
      </c>
      <c r="G10" s="35" t="s">
        <v>170</v>
      </c>
      <c r="H10" s="35">
        <v>27</v>
      </c>
      <c r="I10" s="35">
        <f t="shared" si="2"/>
        <v>30</v>
      </c>
      <c r="J10" s="35">
        <v>30</v>
      </c>
      <c r="K10" s="35">
        <v>0</v>
      </c>
      <c r="L10" s="35" t="s">
        <v>67</v>
      </c>
      <c r="M10" s="35" t="s">
        <v>173</v>
      </c>
    </row>
    <row r="11" spans="1:14" ht="16" thickBot="1" x14ac:dyDescent="0.4">
      <c r="A11" s="29" t="s">
        <v>46</v>
      </c>
      <c r="B11" s="29">
        <v>110132</v>
      </c>
      <c r="C11" s="45">
        <f t="shared" si="0"/>
        <v>2</v>
      </c>
      <c r="D11" s="45">
        <f t="shared" si="1"/>
        <v>2</v>
      </c>
      <c r="E11" s="35">
        <v>1</v>
      </c>
      <c r="F11" s="53" t="s">
        <v>169</v>
      </c>
      <c r="G11" s="35" t="s">
        <v>170</v>
      </c>
      <c r="H11" s="35">
        <v>2</v>
      </c>
      <c r="I11" s="35">
        <f t="shared" si="2"/>
        <v>2</v>
      </c>
      <c r="J11" s="35">
        <v>2</v>
      </c>
      <c r="K11" s="35">
        <v>0</v>
      </c>
      <c r="L11" s="35" t="s">
        <v>66</v>
      </c>
      <c r="M11" s="35" t="s">
        <v>174</v>
      </c>
    </row>
    <row r="12" spans="1:14" ht="31.5" thickBot="1" x14ac:dyDescent="0.4">
      <c r="A12" s="29" t="s">
        <v>46</v>
      </c>
      <c r="B12" s="29">
        <v>112113</v>
      </c>
      <c r="C12" s="45">
        <f t="shared" si="0"/>
        <v>3</v>
      </c>
      <c r="D12" s="45">
        <f t="shared" si="1"/>
        <v>2</v>
      </c>
      <c r="E12" s="35">
        <v>1</v>
      </c>
      <c r="F12" s="53" t="s">
        <v>169</v>
      </c>
      <c r="G12" s="35" t="s">
        <v>170</v>
      </c>
      <c r="H12" s="35">
        <v>3</v>
      </c>
      <c r="I12" s="35">
        <f t="shared" si="2"/>
        <v>2</v>
      </c>
      <c r="J12" s="35">
        <v>2</v>
      </c>
      <c r="K12" s="35">
        <v>0</v>
      </c>
      <c r="L12" s="35" t="s">
        <v>68</v>
      </c>
      <c r="M12" s="35" t="s">
        <v>175</v>
      </c>
    </row>
    <row r="13" spans="1:14" ht="16" thickBot="1" x14ac:dyDescent="0.4">
      <c r="A13" s="29" t="s">
        <v>46</v>
      </c>
      <c r="B13" s="29">
        <v>105022</v>
      </c>
      <c r="C13" s="45">
        <f t="shared" si="0"/>
        <v>125</v>
      </c>
      <c r="D13" s="45">
        <f t="shared" si="1"/>
        <v>129</v>
      </c>
      <c r="E13" s="35">
        <v>1</v>
      </c>
      <c r="F13" s="53" t="s">
        <v>169</v>
      </c>
      <c r="G13" s="35" t="s">
        <v>170</v>
      </c>
      <c r="H13" s="35">
        <v>125</v>
      </c>
      <c r="I13" s="35">
        <f t="shared" si="2"/>
        <v>129</v>
      </c>
      <c r="J13" s="35">
        <v>129</v>
      </c>
      <c r="K13" s="35">
        <v>0</v>
      </c>
      <c r="L13" s="35" t="s">
        <v>60</v>
      </c>
      <c r="M13" s="35" t="s">
        <v>176</v>
      </c>
    </row>
    <row r="14" spans="1:14" ht="16" thickBot="1" x14ac:dyDescent="0.4">
      <c r="A14" s="29" t="s">
        <v>46</v>
      </c>
      <c r="B14" s="29">
        <v>118134</v>
      </c>
      <c r="C14" s="45">
        <f t="shared" si="0"/>
        <v>2</v>
      </c>
      <c r="D14" s="45">
        <f t="shared" si="1"/>
        <v>2</v>
      </c>
      <c r="E14" s="35">
        <v>1</v>
      </c>
      <c r="F14" s="53" t="s">
        <v>169</v>
      </c>
      <c r="G14" s="35" t="s">
        <v>170</v>
      </c>
      <c r="H14" s="35">
        <v>2</v>
      </c>
      <c r="I14" s="35">
        <f t="shared" si="2"/>
        <v>2</v>
      </c>
      <c r="J14" s="35">
        <v>2</v>
      </c>
      <c r="K14" s="35">
        <v>0</v>
      </c>
      <c r="L14" s="35" t="s">
        <v>56</v>
      </c>
      <c r="M14" s="35" t="s">
        <v>177</v>
      </c>
    </row>
    <row r="15" spans="1:14" ht="31.5" thickBot="1" x14ac:dyDescent="0.4">
      <c r="A15" s="29" t="s">
        <v>46</v>
      </c>
      <c r="B15" s="29">
        <v>114083</v>
      </c>
      <c r="C15" s="45">
        <f t="shared" si="0"/>
        <v>2748</v>
      </c>
      <c r="D15" s="45">
        <f t="shared" si="1"/>
        <v>2621</v>
      </c>
      <c r="E15" s="35">
        <v>1</v>
      </c>
      <c r="F15" s="53" t="s">
        <v>169</v>
      </c>
      <c r="G15" s="35" t="s">
        <v>170</v>
      </c>
      <c r="H15" s="35">
        <v>2748</v>
      </c>
      <c r="I15" s="35">
        <f t="shared" si="2"/>
        <v>2621</v>
      </c>
      <c r="J15" s="35">
        <v>2621</v>
      </c>
      <c r="K15" s="35">
        <v>0</v>
      </c>
      <c r="L15" s="35" t="s">
        <v>70</v>
      </c>
      <c r="M15" s="35" t="s">
        <v>178</v>
      </c>
    </row>
    <row r="16" spans="1:14" ht="186.5" thickBot="1" x14ac:dyDescent="0.4">
      <c r="A16" s="29" t="s">
        <v>46</v>
      </c>
      <c r="B16" s="29">
        <v>104001</v>
      </c>
      <c r="C16" s="45">
        <f t="shared" si="0"/>
        <v>306.5</v>
      </c>
      <c r="D16" s="45">
        <f t="shared" si="1"/>
        <v>585.20000000000005</v>
      </c>
      <c r="E16" s="35">
        <v>10</v>
      </c>
      <c r="F16" s="53">
        <v>1</v>
      </c>
      <c r="G16" s="35" t="s">
        <v>179</v>
      </c>
      <c r="H16" s="35">
        <v>3065</v>
      </c>
      <c r="I16" s="35">
        <f t="shared" si="2"/>
        <v>5852</v>
      </c>
      <c r="J16" s="35">
        <v>5852</v>
      </c>
      <c r="K16" s="35">
        <v>0</v>
      </c>
      <c r="L16" s="35" t="s">
        <v>59</v>
      </c>
      <c r="M16" s="35" t="s">
        <v>180</v>
      </c>
    </row>
    <row r="17" spans="1:13" ht="47" thickBot="1" x14ac:dyDescent="0.4">
      <c r="A17" s="29" t="s">
        <v>46</v>
      </c>
      <c r="B17" s="29">
        <v>104002</v>
      </c>
      <c r="C17" s="45">
        <f t="shared" si="0"/>
        <v>598.6</v>
      </c>
      <c r="D17" s="45">
        <f t="shared" si="1"/>
        <v>795.4</v>
      </c>
      <c r="E17" s="35">
        <v>5</v>
      </c>
      <c r="F17" s="53" t="s">
        <v>169</v>
      </c>
      <c r="G17" s="35" t="s">
        <v>170</v>
      </c>
      <c r="H17" s="35">
        <v>2993</v>
      </c>
      <c r="I17" s="35">
        <f t="shared" si="2"/>
        <v>3977</v>
      </c>
      <c r="J17" s="35">
        <v>3977</v>
      </c>
      <c r="K17" s="35">
        <v>0</v>
      </c>
      <c r="L17" s="35" t="s">
        <v>59</v>
      </c>
      <c r="M17" s="35" t="s">
        <v>181</v>
      </c>
    </row>
    <row r="18" spans="1:13" ht="409.6" thickBot="1" x14ac:dyDescent="0.4">
      <c r="A18" s="29" t="s">
        <v>46</v>
      </c>
      <c r="B18" s="29">
        <v>104003</v>
      </c>
      <c r="C18" s="45">
        <f t="shared" si="0"/>
        <v>1931.7777777777778</v>
      </c>
      <c r="D18" s="45">
        <f t="shared" si="1"/>
        <v>2573.6666666666665</v>
      </c>
      <c r="E18" s="35">
        <v>9</v>
      </c>
      <c r="F18" s="53" t="s">
        <v>169</v>
      </c>
      <c r="G18" s="35" t="s">
        <v>170</v>
      </c>
      <c r="H18" s="35">
        <v>17386</v>
      </c>
      <c r="I18" s="35">
        <f t="shared" si="2"/>
        <v>23163</v>
      </c>
      <c r="J18" s="35">
        <v>23163</v>
      </c>
      <c r="K18" s="35">
        <v>0</v>
      </c>
      <c r="L18" s="35" t="s">
        <v>59</v>
      </c>
      <c r="M18" s="35" t="s">
        <v>182</v>
      </c>
    </row>
    <row r="19" spans="1:13" ht="16" thickBot="1" x14ac:dyDescent="0.4">
      <c r="A19" s="29" t="s">
        <v>46</v>
      </c>
      <c r="B19" s="29">
        <v>112037</v>
      </c>
      <c r="C19" s="45">
        <f t="shared" si="0"/>
        <v>54</v>
      </c>
      <c r="D19" s="45">
        <f t="shared" si="1"/>
        <v>54</v>
      </c>
      <c r="E19" s="35">
        <v>1</v>
      </c>
      <c r="F19" s="53" t="s">
        <v>169</v>
      </c>
      <c r="G19" s="35" t="s">
        <v>170</v>
      </c>
      <c r="H19" s="35">
        <v>54</v>
      </c>
      <c r="I19" s="35">
        <f t="shared" si="2"/>
        <v>54</v>
      </c>
      <c r="J19" s="35">
        <v>54</v>
      </c>
      <c r="K19" s="35">
        <v>0</v>
      </c>
      <c r="L19" s="35" t="s">
        <v>64</v>
      </c>
      <c r="M19" s="35" t="s">
        <v>183</v>
      </c>
    </row>
    <row r="20" spans="1:13" ht="47" thickBot="1" x14ac:dyDescent="0.4">
      <c r="A20" s="29" t="s">
        <v>46</v>
      </c>
      <c r="B20" s="29">
        <v>103018</v>
      </c>
      <c r="C20" s="45">
        <f t="shared" si="0"/>
        <v>420</v>
      </c>
      <c r="D20" s="45">
        <f t="shared" si="1"/>
        <v>456</v>
      </c>
      <c r="E20" s="35">
        <v>1</v>
      </c>
      <c r="F20" s="53" t="s">
        <v>169</v>
      </c>
      <c r="G20" s="35" t="s">
        <v>170</v>
      </c>
      <c r="H20" s="35">
        <v>420</v>
      </c>
      <c r="I20" s="35">
        <f t="shared" si="2"/>
        <v>456</v>
      </c>
      <c r="J20" s="35">
        <v>456</v>
      </c>
      <c r="K20" s="35">
        <v>0</v>
      </c>
      <c r="L20" s="35" t="s">
        <v>58</v>
      </c>
      <c r="M20" s="35" t="s">
        <v>184</v>
      </c>
    </row>
    <row r="21" spans="1:13" ht="93.5" thickBot="1" x14ac:dyDescent="0.4">
      <c r="A21" s="29" t="s">
        <v>46</v>
      </c>
      <c r="B21" s="29">
        <v>110017</v>
      </c>
      <c r="C21" s="45">
        <f t="shared" si="0"/>
        <v>2053.5</v>
      </c>
      <c r="D21" s="45">
        <f t="shared" si="1"/>
        <v>2545</v>
      </c>
      <c r="E21" s="35">
        <v>2</v>
      </c>
      <c r="F21" s="53" t="s">
        <v>169</v>
      </c>
      <c r="G21" s="35" t="s">
        <v>170</v>
      </c>
      <c r="H21" s="35">
        <v>4107</v>
      </c>
      <c r="I21" s="35">
        <f t="shared" si="2"/>
        <v>5090</v>
      </c>
      <c r="J21" s="35">
        <v>5090</v>
      </c>
      <c r="K21" s="35">
        <v>0</v>
      </c>
      <c r="L21" s="35" t="s">
        <v>66</v>
      </c>
      <c r="M21" s="35" t="s">
        <v>185</v>
      </c>
    </row>
    <row r="22" spans="1:13" ht="16" thickBot="1" x14ac:dyDescent="0.4">
      <c r="A22" s="29" t="s">
        <v>46</v>
      </c>
      <c r="B22" s="29">
        <v>108001</v>
      </c>
      <c r="C22" s="45">
        <f t="shared" si="0"/>
        <v>784</v>
      </c>
      <c r="D22" s="45">
        <f t="shared" si="1"/>
        <v>950</v>
      </c>
      <c r="E22" s="35">
        <v>1</v>
      </c>
      <c r="F22" s="53" t="s">
        <v>169</v>
      </c>
      <c r="G22" s="35" t="s">
        <v>170</v>
      </c>
      <c r="H22" s="35">
        <v>784</v>
      </c>
      <c r="I22" s="35">
        <f t="shared" si="2"/>
        <v>950</v>
      </c>
      <c r="J22" s="35">
        <v>950</v>
      </c>
      <c r="K22" s="35">
        <v>0</v>
      </c>
      <c r="L22" s="35" t="s">
        <v>64</v>
      </c>
      <c r="M22" s="35" t="s">
        <v>186</v>
      </c>
    </row>
    <row r="23" spans="1:13" ht="62.5" thickBot="1" x14ac:dyDescent="0.4">
      <c r="A23" s="29" t="s">
        <v>46</v>
      </c>
      <c r="B23" s="29">
        <v>114084</v>
      </c>
      <c r="C23" s="45">
        <f t="shared" si="0"/>
        <v>1606.5</v>
      </c>
      <c r="D23" s="45">
        <f t="shared" si="1"/>
        <v>1738.5</v>
      </c>
      <c r="E23" s="35">
        <v>2</v>
      </c>
      <c r="F23" s="53" t="s">
        <v>169</v>
      </c>
      <c r="G23" s="35" t="s">
        <v>170</v>
      </c>
      <c r="H23" s="35">
        <v>3213</v>
      </c>
      <c r="I23" s="35">
        <f t="shared" si="2"/>
        <v>3477</v>
      </c>
      <c r="J23" s="35">
        <v>3477</v>
      </c>
      <c r="K23" s="35">
        <v>0</v>
      </c>
      <c r="L23" s="35" t="s">
        <v>68</v>
      </c>
      <c r="M23" s="35" t="s">
        <v>187</v>
      </c>
    </row>
    <row r="24" spans="1:13" ht="31.5" thickBot="1" x14ac:dyDescent="0.4">
      <c r="A24" s="29" t="s">
        <v>46</v>
      </c>
      <c r="B24" s="29">
        <v>118085</v>
      </c>
      <c r="C24" s="45">
        <f t="shared" si="0"/>
        <v>12</v>
      </c>
      <c r="D24" s="45">
        <f t="shared" si="1"/>
        <v>10</v>
      </c>
      <c r="E24" s="35">
        <v>1</v>
      </c>
      <c r="F24" s="53" t="s">
        <v>169</v>
      </c>
      <c r="G24" s="35" t="s">
        <v>170</v>
      </c>
      <c r="H24" s="35">
        <v>12</v>
      </c>
      <c r="I24" s="35">
        <f t="shared" si="2"/>
        <v>10</v>
      </c>
      <c r="J24" s="35">
        <v>10</v>
      </c>
      <c r="K24" s="35">
        <v>0</v>
      </c>
      <c r="L24" s="35" t="s">
        <v>56</v>
      </c>
      <c r="M24" s="35" t="s">
        <v>188</v>
      </c>
    </row>
    <row r="25" spans="1:13" ht="16" thickBot="1" x14ac:dyDescent="0.4">
      <c r="A25" s="29" t="s">
        <v>46</v>
      </c>
      <c r="B25" s="29">
        <v>112040</v>
      </c>
      <c r="C25" s="45">
        <f t="shared" si="0"/>
        <v>1016</v>
      </c>
      <c r="D25" s="45">
        <f t="shared" si="1"/>
        <v>1129</v>
      </c>
      <c r="E25" s="35">
        <v>1</v>
      </c>
      <c r="F25" s="53" t="s">
        <v>169</v>
      </c>
      <c r="G25" s="35" t="s">
        <v>170</v>
      </c>
      <c r="H25" s="35">
        <v>1016</v>
      </c>
      <c r="I25" s="35">
        <f t="shared" si="2"/>
        <v>1129</v>
      </c>
      <c r="J25" s="35">
        <v>1129</v>
      </c>
      <c r="K25" s="35">
        <v>0</v>
      </c>
      <c r="L25" s="35" t="s">
        <v>68</v>
      </c>
      <c r="M25" s="35" t="s">
        <v>189</v>
      </c>
    </row>
    <row r="26" spans="1:13" ht="109" thickBot="1" x14ac:dyDescent="0.4">
      <c r="A26" s="29" t="s">
        <v>46</v>
      </c>
      <c r="B26" s="29">
        <v>109001</v>
      </c>
      <c r="C26" s="45">
        <f t="shared" si="0"/>
        <v>1246.25</v>
      </c>
      <c r="D26" s="45">
        <f t="shared" si="1"/>
        <v>1938.5</v>
      </c>
      <c r="E26" s="35">
        <v>4</v>
      </c>
      <c r="F26" s="53">
        <v>1</v>
      </c>
      <c r="G26" s="35" t="s">
        <v>170</v>
      </c>
      <c r="H26" s="35">
        <v>4985</v>
      </c>
      <c r="I26" s="35">
        <f t="shared" si="2"/>
        <v>7754</v>
      </c>
      <c r="J26" s="35">
        <v>7754</v>
      </c>
      <c r="K26" s="35">
        <v>0</v>
      </c>
      <c r="L26" s="35" t="s">
        <v>62</v>
      </c>
      <c r="M26" s="35" t="s">
        <v>190</v>
      </c>
    </row>
    <row r="27" spans="1:13" ht="31.5" thickBot="1" x14ac:dyDescent="0.4">
      <c r="A27" s="29" t="s">
        <v>46</v>
      </c>
      <c r="B27" s="29">
        <v>112066</v>
      </c>
      <c r="C27" s="45">
        <f t="shared" si="0"/>
        <v>73</v>
      </c>
      <c r="D27" s="45">
        <f t="shared" si="1"/>
        <v>108</v>
      </c>
      <c r="E27" s="35">
        <v>1</v>
      </c>
      <c r="F27" s="53" t="s">
        <v>169</v>
      </c>
      <c r="G27" s="35" t="s">
        <v>170</v>
      </c>
      <c r="H27" s="35">
        <v>73</v>
      </c>
      <c r="I27" s="35">
        <f t="shared" si="2"/>
        <v>108</v>
      </c>
      <c r="J27" s="35">
        <v>108</v>
      </c>
      <c r="K27" s="35">
        <v>0</v>
      </c>
      <c r="L27" s="35" t="s">
        <v>68</v>
      </c>
      <c r="M27" s="35" t="s">
        <v>191</v>
      </c>
    </row>
    <row r="28" spans="1:13" ht="47" thickBot="1" x14ac:dyDescent="0.4">
      <c r="A28" s="29" t="s">
        <v>46</v>
      </c>
      <c r="B28" s="29">
        <v>118035</v>
      </c>
      <c r="C28" s="45">
        <f t="shared" si="0"/>
        <v>415</v>
      </c>
      <c r="D28" s="45">
        <f t="shared" si="1"/>
        <v>428</v>
      </c>
      <c r="E28" s="35">
        <v>1</v>
      </c>
      <c r="F28" s="53" t="s">
        <v>169</v>
      </c>
      <c r="G28" s="35" t="s">
        <v>170</v>
      </c>
      <c r="H28" s="35">
        <v>415</v>
      </c>
      <c r="I28" s="35">
        <f t="shared" si="2"/>
        <v>428</v>
      </c>
      <c r="J28" s="35">
        <v>428</v>
      </c>
      <c r="K28" s="35">
        <v>0</v>
      </c>
      <c r="L28" s="35" t="s">
        <v>56</v>
      </c>
      <c r="M28" s="35" t="s">
        <v>192</v>
      </c>
    </row>
    <row r="29" spans="1:13" ht="171" thickBot="1" x14ac:dyDescent="0.4">
      <c r="A29" s="29" t="s">
        <v>46</v>
      </c>
      <c r="B29" s="29">
        <v>117001</v>
      </c>
      <c r="C29" s="45">
        <f t="shared" si="0"/>
        <v>3830.6666666666665</v>
      </c>
      <c r="D29" s="45">
        <f t="shared" si="1"/>
        <v>4626.666666666667</v>
      </c>
      <c r="E29" s="35">
        <v>3</v>
      </c>
      <c r="F29" s="53">
        <v>1</v>
      </c>
      <c r="G29" s="35" t="s">
        <v>170</v>
      </c>
      <c r="H29" s="35">
        <v>11492</v>
      </c>
      <c r="I29" s="35">
        <f t="shared" si="2"/>
        <v>13880</v>
      </c>
      <c r="J29" s="35">
        <v>13880</v>
      </c>
      <c r="K29" s="35">
        <v>0</v>
      </c>
      <c r="L29" s="35" t="s">
        <v>73</v>
      </c>
      <c r="M29" s="35" t="s">
        <v>193</v>
      </c>
    </row>
    <row r="30" spans="1:13" ht="31.5" thickBot="1" x14ac:dyDescent="0.4">
      <c r="A30" s="29" t="s">
        <v>46</v>
      </c>
      <c r="B30" s="29">
        <v>117013</v>
      </c>
      <c r="C30" s="45">
        <f t="shared" si="0"/>
        <v>1153</v>
      </c>
      <c r="D30" s="45">
        <f t="shared" si="1"/>
        <v>1147</v>
      </c>
      <c r="E30" s="35">
        <v>1</v>
      </c>
      <c r="F30" s="53" t="s">
        <v>169</v>
      </c>
      <c r="G30" s="35" t="s">
        <v>170</v>
      </c>
      <c r="H30" s="35">
        <v>1153</v>
      </c>
      <c r="I30" s="35">
        <f t="shared" si="2"/>
        <v>1147</v>
      </c>
      <c r="J30" s="35">
        <v>1147</v>
      </c>
      <c r="K30" s="35">
        <v>0</v>
      </c>
      <c r="L30" s="35" t="s">
        <v>73</v>
      </c>
      <c r="M30" s="35" t="s">
        <v>194</v>
      </c>
    </row>
    <row r="31" spans="1:13" ht="31.5" thickBot="1" x14ac:dyDescent="0.4">
      <c r="A31" s="29" t="s">
        <v>46</v>
      </c>
      <c r="B31" s="29">
        <v>117022</v>
      </c>
      <c r="C31" s="45">
        <f t="shared" si="0"/>
        <v>585</v>
      </c>
      <c r="D31" s="45">
        <f t="shared" si="1"/>
        <v>564</v>
      </c>
      <c r="E31" s="35">
        <v>1</v>
      </c>
      <c r="F31" s="53" t="s">
        <v>169</v>
      </c>
      <c r="G31" s="35" t="s">
        <v>170</v>
      </c>
      <c r="H31" s="35">
        <v>585</v>
      </c>
      <c r="I31" s="35">
        <f t="shared" si="2"/>
        <v>564</v>
      </c>
      <c r="J31" s="35">
        <v>564</v>
      </c>
      <c r="K31" s="35">
        <v>0</v>
      </c>
      <c r="L31" s="35" t="s">
        <v>73</v>
      </c>
      <c r="M31" s="35" t="s">
        <v>195</v>
      </c>
    </row>
    <row r="32" spans="1:13" ht="171" thickBot="1" x14ac:dyDescent="0.4">
      <c r="A32" s="29" t="s">
        <v>46</v>
      </c>
      <c r="B32" s="29">
        <v>114002</v>
      </c>
      <c r="C32" s="45">
        <f t="shared" si="0"/>
        <v>10047</v>
      </c>
      <c r="D32" s="45">
        <f t="shared" si="1"/>
        <v>13122</v>
      </c>
      <c r="E32" s="35">
        <v>1</v>
      </c>
      <c r="F32" s="53" t="s">
        <v>169</v>
      </c>
      <c r="G32" s="35" t="s">
        <v>170</v>
      </c>
      <c r="H32" s="35">
        <v>10047</v>
      </c>
      <c r="I32" s="35">
        <f t="shared" si="2"/>
        <v>13122</v>
      </c>
      <c r="J32" s="35">
        <v>13122</v>
      </c>
      <c r="K32" s="35">
        <v>0</v>
      </c>
      <c r="L32" s="35" t="s">
        <v>70</v>
      </c>
      <c r="M32" s="35" t="s">
        <v>196</v>
      </c>
    </row>
    <row r="33" spans="1:13" ht="16" thickBot="1" x14ac:dyDescent="0.4">
      <c r="A33" s="29" t="s">
        <v>46</v>
      </c>
      <c r="B33" s="29">
        <v>117131</v>
      </c>
      <c r="C33" s="45">
        <f t="shared" si="0"/>
        <v>14</v>
      </c>
      <c r="D33" s="45">
        <f t="shared" si="1"/>
        <v>11</v>
      </c>
      <c r="E33" s="35">
        <v>1</v>
      </c>
      <c r="F33" s="53" t="s">
        <v>169</v>
      </c>
      <c r="G33" s="35" t="s">
        <v>170</v>
      </c>
      <c r="H33" s="35">
        <v>14</v>
      </c>
      <c r="I33" s="35">
        <f t="shared" si="2"/>
        <v>11</v>
      </c>
      <c r="J33" s="35">
        <v>11</v>
      </c>
      <c r="K33" s="35">
        <v>0</v>
      </c>
      <c r="L33" s="35" t="s">
        <v>73</v>
      </c>
      <c r="M33" s="35" t="s">
        <v>197</v>
      </c>
    </row>
    <row r="34" spans="1:13" ht="31.5" thickBot="1" x14ac:dyDescent="0.4">
      <c r="A34" s="29" t="s">
        <v>46</v>
      </c>
      <c r="B34" s="29">
        <v>105001</v>
      </c>
      <c r="C34" s="45">
        <f t="shared" si="0"/>
        <v>2156</v>
      </c>
      <c r="D34" s="45">
        <f t="shared" si="1"/>
        <v>2710</v>
      </c>
      <c r="E34" s="35">
        <v>1</v>
      </c>
      <c r="F34" s="53" t="s">
        <v>169</v>
      </c>
      <c r="G34" s="35" t="s">
        <v>170</v>
      </c>
      <c r="H34" s="35">
        <v>2156</v>
      </c>
      <c r="I34" s="35">
        <f t="shared" si="2"/>
        <v>2710</v>
      </c>
      <c r="J34" s="35">
        <v>2710</v>
      </c>
      <c r="K34" s="35">
        <v>0</v>
      </c>
      <c r="L34" s="35" t="s">
        <v>60</v>
      </c>
      <c r="M34" s="35" t="s">
        <v>198</v>
      </c>
    </row>
    <row r="35" spans="1:13" ht="31.5" thickBot="1" x14ac:dyDescent="0.4">
      <c r="A35" s="29" t="s">
        <v>46</v>
      </c>
      <c r="B35" s="29">
        <v>117039</v>
      </c>
      <c r="C35" s="45">
        <f t="shared" si="0"/>
        <v>9</v>
      </c>
      <c r="D35" s="45">
        <f t="shared" si="1"/>
        <v>5</v>
      </c>
      <c r="E35" s="35">
        <v>1</v>
      </c>
      <c r="F35" s="53" t="s">
        <v>169</v>
      </c>
      <c r="G35" s="35" t="s">
        <v>170</v>
      </c>
      <c r="H35" s="35">
        <v>9</v>
      </c>
      <c r="I35" s="35">
        <f t="shared" si="2"/>
        <v>5</v>
      </c>
      <c r="J35" s="35">
        <v>5</v>
      </c>
      <c r="K35" s="35">
        <v>0</v>
      </c>
      <c r="L35" s="35" t="s">
        <v>73</v>
      </c>
      <c r="M35" s="35" t="s">
        <v>199</v>
      </c>
    </row>
    <row r="36" spans="1:13" ht="409.6" thickBot="1" x14ac:dyDescent="0.4">
      <c r="A36" s="29" t="s">
        <v>46</v>
      </c>
      <c r="B36" s="29">
        <v>106003</v>
      </c>
      <c r="C36" s="45">
        <f t="shared" si="0"/>
        <v>6638.75</v>
      </c>
      <c r="D36" s="45">
        <f t="shared" si="1"/>
        <v>8084.4375</v>
      </c>
      <c r="E36" s="35">
        <v>16</v>
      </c>
      <c r="F36" s="53">
        <v>1</v>
      </c>
      <c r="G36" s="35" t="s">
        <v>170</v>
      </c>
      <c r="H36" s="35">
        <v>106220</v>
      </c>
      <c r="I36" s="35">
        <f t="shared" si="2"/>
        <v>129351</v>
      </c>
      <c r="J36" s="35">
        <v>129351</v>
      </c>
      <c r="K36" s="35">
        <v>0</v>
      </c>
      <c r="L36" s="35" t="s">
        <v>61</v>
      </c>
      <c r="M36" s="35" t="s">
        <v>200</v>
      </c>
    </row>
    <row r="37" spans="1:13" ht="93.5" thickBot="1" x14ac:dyDescent="0.4">
      <c r="A37" s="29" t="s">
        <v>46</v>
      </c>
      <c r="B37" s="29">
        <v>106006</v>
      </c>
      <c r="C37" s="45">
        <f t="shared" si="0"/>
        <v>241</v>
      </c>
      <c r="D37" s="45">
        <f t="shared" si="1"/>
        <v>433.33333333333331</v>
      </c>
      <c r="E37" s="35">
        <v>3</v>
      </c>
      <c r="F37" s="53" t="s">
        <v>169</v>
      </c>
      <c r="G37" s="35" t="s">
        <v>179</v>
      </c>
      <c r="H37" s="35">
        <v>723</v>
      </c>
      <c r="I37" s="35">
        <f t="shared" si="2"/>
        <v>1300</v>
      </c>
      <c r="J37" s="35">
        <v>1300</v>
      </c>
      <c r="K37" s="35">
        <v>0</v>
      </c>
      <c r="L37" s="35" t="s">
        <v>61</v>
      </c>
      <c r="M37" s="35" t="s">
        <v>201</v>
      </c>
    </row>
    <row r="38" spans="1:13" ht="47" thickBot="1" x14ac:dyDescent="0.4">
      <c r="A38" s="29" t="s">
        <v>46</v>
      </c>
      <c r="B38" s="29">
        <v>104004</v>
      </c>
      <c r="C38" s="45">
        <f t="shared" si="0"/>
        <v>5814</v>
      </c>
      <c r="D38" s="45">
        <f t="shared" si="1"/>
        <v>6467</v>
      </c>
      <c r="E38" s="35">
        <v>1</v>
      </c>
      <c r="F38" s="53" t="s">
        <v>169</v>
      </c>
      <c r="G38" s="35" t="s">
        <v>170</v>
      </c>
      <c r="H38" s="35">
        <v>5814</v>
      </c>
      <c r="I38" s="35">
        <f t="shared" si="2"/>
        <v>6467</v>
      </c>
      <c r="J38" s="35">
        <v>6467</v>
      </c>
      <c r="K38" s="35">
        <v>0</v>
      </c>
      <c r="L38" s="35" t="s">
        <v>59</v>
      </c>
      <c r="M38" s="35" t="s">
        <v>202</v>
      </c>
    </row>
    <row r="39" spans="1:13" ht="217.5" thickBot="1" x14ac:dyDescent="0.4">
      <c r="A39" s="29" t="s">
        <v>46</v>
      </c>
      <c r="B39" s="29">
        <v>103015</v>
      </c>
      <c r="C39" s="45">
        <f t="shared" si="0"/>
        <v>6164</v>
      </c>
      <c r="D39" s="45">
        <f t="shared" si="1"/>
        <v>7210</v>
      </c>
      <c r="E39" s="35">
        <v>2</v>
      </c>
      <c r="F39" s="53" t="s">
        <v>169</v>
      </c>
      <c r="G39" s="35" t="s">
        <v>170</v>
      </c>
      <c r="H39" s="35">
        <v>12328</v>
      </c>
      <c r="I39" s="35">
        <f t="shared" si="2"/>
        <v>14420</v>
      </c>
      <c r="J39" s="35">
        <v>14420</v>
      </c>
      <c r="K39" s="35">
        <v>0</v>
      </c>
      <c r="L39" s="35" t="s">
        <v>58</v>
      </c>
      <c r="M39" s="35" t="s">
        <v>203</v>
      </c>
    </row>
    <row r="40" spans="1:13" ht="16" thickBot="1" x14ac:dyDescent="0.4">
      <c r="A40" s="29" t="s">
        <v>46</v>
      </c>
      <c r="B40" s="29">
        <v>114003</v>
      </c>
      <c r="C40" s="45">
        <f t="shared" si="0"/>
        <v>40</v>
      </c>
      <c r="D40" s="45">
        <f t="shared" si="1"/>
        <v>30</v>
      </c>
      <c r="E40" s="35">
        <v>1</v>
      </c>
      <c r="F40" s="53" t="s">
        <v>169</v>
      </c>
      <c r="G40" s="35" t="s">
        <v>170</v>
      </c>
      <c r="H40" s="35">
        <v>40</v>
      </c>
      <c r="I40" s="35">
        <f t="shared" si="2"/>
        <v>30</v>
      </c>
      <c r="J40" s="35">
        <v>30</v>
      </c>
      <c r="K40" s="35">
        <v>0</v>
      </c>
      <c r="L40" s="35" t="s">
        <v>70</v>
      </c>
      <c r="M40" s="35" t="s">
        <v>204</v>
      </c>
    </row>
    <row r="41" spans="1:13" ht="31.5" thickBot="1" x14ac:dyDescent="0.4">
      <c r="A41" s="29" t="s">
        <v>46</v>
      </c>
      <c r="B41" s="29">
        <v>106004</v>
      </c>
      <c r="C41" s="45">
        <f t="shared" si="0"/>
        <v>730.5</v>
      </c>
      <c r="D41" s="45">
        <f t="shared" si="1"/>
        <v>733</v>
      </c>
      <c r="E41" s="35">
        <v>2</v>
      </c>
      <c r="F41" s="53" t="s">
        <v>169</v>
      </c>
      <c r="G41" s="35" t="s">
        <v>170</v>
      </c>
      <c r="H41" s="35">
        <v>1461</v>
      </c>
      <c r="I41" s="35">
        <f t="shared" si="2"/>
        <v>1466</v>
      </c>
      <c r="J41" s="35">
        <v>1466</v>
      </c>
      <c r="K41" s="35">
        <v>0</v>
      </c>
      <c r="L41" s="35" t="s">
        <v>61</v>
      </c>
      <c r="M41" s="35" t="s">
        <v>205</v>
      </c>
    </row>
    <row r="42" spans="1:13" ht="93.5" thickBot="1" x14ac:dyDescent="0.4">
      <c r="A42" s="29" t="s">
        <v>46</v>
      </c>
      <c r="B42" s="29">
        <v>108002</v>
      </c>
      <c r="C42" s="45">
        <f t="shared" si="0"/>
        <v>2485.5</v>
      </c>
      <c r="D42" s="45">
        <f t="shared" si="1"/>
        <v>3055</v>
      </c>
      <c r="E42" s="35">
        <v>2</v>
      </c>
      <c r="F42" s="53" t="s">
        <v>169</v>
      </c>
      <c r="G42" s="35" t="s">
        <v>170</v>
      </c>
      <c r="H42" s="35">
        <v>4971</v>
      </c>
      <c r="I42" s="35">
        <f t="shared" si="2"/>
        <v>6110</v>
      </c>
      <c r="J42" s="35">
        <v>6110</v>
      </c>
      <c r="K42" s="35">
        <v>0</v>
      </c>
      <c r="L42" s="35" t="s">
        <v>64</v>
      </c>
      <c r="M42" s="35" t="s">
        <v>206</v>
      </c>
    </row>
    <row r="43" spans="1:13" ht="16" thickBot="1" x14ac:dyDescent="0.4">
      <c r="A43" s="29" t="s">
        <v>46</v>
      </c>
      <c r="B43" s="29">
        <v>108004</v>
      </c>
      <c r="C43" s="45">
        <f t="shared" si="0"/>
        <v>87</v>
      </c>
      <c r="D43" s="45">
        <f t="shared" si="1"/>
        <v>111</v>
      </c>
      <c r="E43" s="35">
        <v>1</v>
      </c>
      <c r="F43" s="53" t="s">
        <v>169</v>
      </c>
      <c r="G43" s="35" t="s">
        <v>170</v>
      </c>
      <c r="H43" s="35">
        <v>87</v>
      </c>
      <c r="I43" s="35">
        <f t="shared" si="2"/>
        <v>111</v>
      </c>
      <c r="J43" s="35">
        <v>111</v>
      </c>
      <c r="K43" s="35">
        <v>0</v>
      </c>
      <c r="L43" s="35" t="s">
        <v>64</v>
      </c>
      <c r="M43" s="35" t="s">
        <v>207</v>
      </c>
    </row>
    <row r="44" spans="1:13" ht="62.5" thickBot="1" x14ac:dyDescent="0.4">
      <c r="A44" s="29" t="s">
        <v>46</v>
      </c>
      <c r="B44" s="29">
        <v>108003</v>
      </c>
      <c r="C44" s="45">
        <f t="shared" si="0"/>
        <v>1253</v>
      </c>
      <c r="D44" s="45">
        <f t="shared" si="1"/>
        <v>1761</v>
      </c>
      <c r="E44" s="35">
        <v>3</v>
      </c>
      <c r="F44" s="53">
        <v>1</v>
      </c>
      <c r="G44" s="35" t="s">
        <v>170</v>
      </c>
      <c r="H44" s="35">
        <v>3759</v>
      </c>
      <c r="I44" s="35">
        <f t="shared" si="2"/>
        <v>5283</v>
      </c>
      <c r="J44" s="35">
        <v>5283</v>
      </c>
      <c r="K44" s="35">
        <v>0</v>
      </c>
      <c r="L44" s="35" t="s">
        <v>64</v>
      </c>
      <c r="M44" s="35" t="s">
        <v>208</v>
      </c>
    </row>
    <row r="45" spans="1:13" ht="47" thickBot="1" x14ac:dyDescent="0.4">
      <c r="A45" s="29" t="s">
        <v>46</v>
      </c>
      <c r="B45" s="29">
        <v>104031</v>
      </c>
      <c r="C45" s="45">
        <f t="shared" si="0"/>
        <v>129</v>
      </c>
      <c r="D45" s="45">
        <f t="shared" si="1"/>
        <v>194</v>
      </c>
      <c r="E45" s="35">
        <v>1</v>
      </c>
      <c r="F45" s="53" t="s">
        <v>169</v>
      </c>
      <c r="G45" s="35" t="s">
        <v>170</v>
      </c>
      <c r="H45" s="35">
        <v>129</v>
      </c>
      <c r="I45" s="35">
        <f t="shared" si="2"/>
        <v>194</v>
      </c>
      <c r="J45" s="35">
        <v>194</v>
      </c>
      <c r="K45" s="35">
        <v>0</v>
      </c>
      <c r="L45" s="35" t="s">
        <v>59</v>
      </c>
      <c r="M45" s="35" t="s">
        <v>209</v>
      </c>
    </row>
    <row r="46" spans="1:13" ht="16" thickBot="1" x14ac:dyDescent="0.4">
      <c r="A46" s="29" t="s">
        <v>46</v>
      </c>
      <c r="B46" s="29">
        <v>110019</v>
      </c>
      <c r="C46" s="45">
        <f t="shared" si="0"/>
        <v>829</v>
      </c>
      <c r="D46" s="45">
        <f t="shared" si="1"/>
        <v>864</v>
      </c>
      <c r="E46" s="35">
        <v>1</v>
      </c>
      <c r="F46" s="53" t="s">
        <v>169</v>
      </c>
      <c r="G46" s="35" t="s">
        <v>170</v>
      </c>
      <c r="H46" s="35">
        <v>829</v>
      </c>
      <c r="I46" s="35">
        <f t="shared" si="2"/>
        <v>864</v>
      </c>
      <c r="J46" s="35">
        <v>864</v>
      </c>
      <c r="K46" s="35">
        <v>0</v>
      </c>
      <c r="L46" s="35" t="s">
        <v>66</v>
      </c>
      <c r="M46" s="35" t="s">
        <v>210</v>
      </c>
    </row>
    <row r="47" spans="1:13" ht="16" thickBot="1" x14ac:dyDescent="0.4">
      <c r="A47" s="29" t="s">
        <v>46</v>
      </c>
      <c r="B47" s="29">
        <v>105002</v>
      </c>
      <c r="C47" s="45">
        <f t="shared" si="0"/>
        <v>309</v>
      </c>
      <c r="D47" s="45">
        <f t="shared" si="1"/>
        <v>340</v>
      </c>
      <c r="E47" s="35">
        <v>1</v>
      </c>
      <c r="F47" s="53" t="s">
        <v>169</v>
      </c>
      <c r="G47" s="35" t="s">
        <v>170</v>
      </c>
      <c r="H47" s="35">
        <v>309</v>
      </c>
      <c r="I47" s="35">
        <f t="shared" si="2"/>
        <v>340</v>
      </c>
      <c r="J47" s="35">
        <v>340</v>
      </c>
      <c r="K47" s="35">
        <v>0</v>
      </c>
      <c r="L47" s="35" t="s">
        <v>60</v>
      </c>
      <c r="M47" s="35" t="s">
        <v>211</v>
      </c>
    </row>
    <row r="48" spans="1:13" ht="47" thickBot="1" x14ac:dyDescent="0.4">
      <c r="A48" s="29" t="s">
        <v>46</v>
      </c>
      <c r="B48" s="29">
        <v>118013</v>
      </c>
      <c r="C48" s="45">
        <f t="shared" si="0"/>
        <v>1276</v>
      </c>
      <c r="D48" s="45">
        <f t="shared" si="1"/>
        <v>1898</v>
      </c>
      <c r="E48" s="35">
        <v>1</v>
      </c>
      <c r="F48" s="53" t="s">
        <v>169</v>
      </c>
      <c r="G48" s="35" t="s">
        <v>170</v>
      </c>
      <c r="H48" s="35">
        <v>1276</v>
      </c>
      <c r="I48" s="35">
        <f t="shared" si="2"/>
        <v>1898</v>
      </c>
      <c r="J48" s="35">
        <v>1898</v>
      </c>
      <c r="K48" s="35">
        <v>0</v>
      </c>
      <c r="L48" s="35" t="s">
        <v>56</v>
      </c>
      <c r="M48" s="35" t="s">
        <v>212</v>
      </c>
    </row>
    <row r="49" spans="1:13" ht="31.5" thickBot="1" x14ac:dyDescent="0.4">
      <c r="A49" s="29" t="s">
        <v>46</v>
      </c>
      <c r="B49" s="29">
        <v>116070</v>
      </c>
      <c r="C49" s="45">
        <f t="shared" si="0"/>
        <v>465</v>
      </c>
      <c r="D49" s="45">
        <f t="shared" si="1"/>
        <v>482</v>
      </c>
      <c r="E49" s="35">
        <v>1</v>
      </c>
      <c r="F49" s="53" t="s">
        <v>169</v>
      </c>
      <c r="G49" s="35" t="s">
        <v>170</v>
      </c>
      <c r="H49" s="35">
        <v>465</v>
      </c>
      <c r="I49" s="35">
        <f t="shared" si="2"/>
        <v>482</v>
      </c>
      <c r="J49" s="35">
        <v>482</v>
      </c>
      <c r="K49" s="35">
        <v>0</v>
      </c>
      <c r="L49" s="35" t="s">
        <v>72</v>
      </c>
      <c r="M49" s="35" t="s">
        <v>213</v>
      </c>
    </row>
    <row r="50" spans="1:13" ht="16" thickBot="1" x14ac:dyDescent="0.4">
      <c r="A50" s="29" t="s">
        <v>46</v>
      </c>
      <c r="B50" s="29">
        <v>106005</v>
      </c>
      <c r="C50" s="45">
        <f t="shared" si="0"/>
        <v>712</v>
      </c>
      <c r="D50" s="45">
        <f t="shared" si="1"/>
        <v>703</v>
      </c>
      <c r="E50" s="35">
        <v>1</v>
      </c>
      <c r="F50" s="53" t="s">
        <v>169</v>
      </c>
      <c r="G50" s="35" t="s">
        <v>170</v>
      </c>
      <c r="H50" s="35">
        <v>712</v>
      </c>
      <c r="I50" s="35">
        <f t="shared" si="2"/>
        <v>703</v>
      </c>
      <c r="J50" s="35">
        <v>703</v>
      </c>
      <c r="K50" s="35">
        <v>0</v>
      </c>
      <c r="L50" s="35" t="s">
        <v>61</v>
      </c>
      <c r="M50" s="35" t="s">
        <v>214</v>
      </c>
    </row>
    <row r="51" spans="1:13" ht="31.5" thickBot="1" x14ac:dyDescent="0.4">
      <c r="A51" s="29" t="s">
        <v>46</v>
      </c>
      <c r="B51" s="29">
        <v>111002</v>
      </c>
      <c r="C51" s="45">
        <f t="shared" si="0"/>
        <v>1550</v>
      </c>
      <c r="D51" s="45">
        <f t="shared" si="1"/>
        <v>2020</v>
      </c>
      <c r="E51" s="35">
        <v>1</v>
      </c>
      <c r="F51" s="53" t="s">
        <v>169</v>
      </c>
      <c r="G51" s="35" t="s">
        <v>170</v>
      </c>
      <c r="H51" s="35">
        <v>1550</v>
      </c>
      <c r="I51" s="35">
        <f t="shared" si="2"/>
        <v>2020</v>
      </c>
      <c r="J51" s="35">
        <v>2020</v>
      </c>
      <c r="K51" s="35">
        <v>0</v>
      </c>
      <c r="L51" s="35" t="s">
        <v>67</v>
      </c>
      <c r="M51" s="35" t="s">
        <v>215</v>
      </c>
    </row>
    <row r="52" spans="1:13" ht="16" thickBot="1" x14ac:dyDescent="0.4">
      <c r="A52" s="29" t="s">
        <v>46</v>
      </c>
      <c r="B52" s="29">
        <v>110020</v>
      </c>
      <c r="C52" s="45">
        <f t="shared" si="0"/>
        <v>729.5</v>
      </c>
      <c r="D52" s="45">
        <f t="shared" si="1"/>
        <v>776.5</v>
      </c>
      <c r="E52" s="35">
        <v>2</v>
      </c>
      <c r="F52" s="53" t="s">
        <v>169</v>
      </c>
      <c r="G52" s="35" t="s">
        <v>170</v>
      </c>
      <c r="H52" s="35">
        <v>1459</v>
      </c>
      <c r="I52" s="35">
        <f t="shared" si="2"/>
        <v>1553</v>
      </c>
      <c r="J52" s="35">
        <v>1553</v>
      </c>
      <c r="K52" s="35">
        <v>0</v>
      </c>
      <c r="L52" s="35" t="s">
        <v>66</v>
      </c>
      <c r="M52" s="35" t="s">
        <v>216</v>
      </c>
    </row>
    <row r="53" spans="1:13" ht="31.5" thickBot="1" x14ac:dyDescent="0.4">
      <c r="A53" s="29" t="s">
        <v>46</v>
      </c>
      <c r="B53" s="29">
        <v>110035</v>
      </c>
      <c r="C53" s="45">
        <f t="shared" si="0"/>
        <v>42</v>
      </c>
      <c r="D53" s="45">
        <f t="shared" si="1"/>
        <v>46</v>
      </c>
      <c r="E53" s="35">
        <v>1</v>
      </c>
      <c r="F53" s="53" t="s">
        <v>169</v>
      </c>
      <c r="G53" s="35" t="s">
        <v>170</v>
      </c>
      <c r="H53" s="35">
        <v>42</v>
      </c>
      <c r="I53" s="35">
        <f t="shared" si="2"/>
        <v>46</v>
      </c>
      <c r="J53" s="35">
        <v>46</v>
      </c>
      <c r="K53" s="35">
        <v>0</v>
      </c>
      <c r="L53" s="35" t="s">
        <v>66</v>
      </c>
      <c r="M53" s="35" t="s">
        <v>217</v>
      </c>
    </row>
    <row r="54" spans="1:13" ht="16" thickBot="1" x14ac:dyDescent="0.4">
      <c r="A54" s="29" t="s">
        <v>46</v>
      </c>
      <c r="B54" s="29">
        <v>110041</v>
      </c>
      <c r="C54" s="45">
        <f t="shared" si="0"/>
        <v>109</v>
      </c>
      <c r="D54" s="45">
        <f t="shared" si="1"/>
        <v>161</v>
      </c>
      <c r="E54" s="35">
        <v>1</v>
      </c>
      <c r="F54" s="53" t="s">
        <v>169</v>
      </c>
      <c r="G54" s="35" t="s">
        <v>170</v>
      </c>
      <c r="H54" s="35">
        <v>109</v>
      </c>
      <c r="I54" s="35">
        <f t="shared" si="2"/>
        <v>161</v>
      </c>
      <c r="J54" s="35">
        <v>161</v>
      </c>
      <c r="K54" s="35">
        <v>0</v>
      </c>
      <c r="L54" s="35" t="s">
        <v>66</v>
      </c>
      <c r="M54" s="35" t="s">
        <v>218</v>
      </c>
    </row>
    <row r="55" spans="1:13" ht="31.5" thickBot="1" x14ac:dyDescent="0.4">
      <c r="A55" s="29" t="s">
        <v>46</v>
      </c>
      <c r="B55" s="29">
        <v>108005</v>
      </c>
      <c r="C55" s="45">
        <f t="shared" si="0"/>
        <v>1567</v>
      </c>
      <c r="D55" s="45">
        <f t="shared" si="1"/>
        <v>1985</v>
      </c>
      <c r="E55" s="35">
        <v>1</v>
      </c>
      <c r="F55" s="53" t="s">
        <v>169</v>
      </c>
      <c r="G55" s="35" t="s">
        <v>170</v>
      </c>
      <c r="H55" s="35">
        <v>1567</v>
      </c>
      <c r="I55" s="35">
        <f t="shared" si="2"/>
        <v>1985</v>
      </c>
      <c r="J55" s="35">
        <v>1985</v>
      </c>
      <c r="K55" s="35">
        <v>0</v>
      </c>
      <c r="L55" s="35" t="s">
        <v>64</v>
      </c>
      <c r="M55" s="35" t="s">
        <v>219</v>
      </c>
    </row>
    <row r="56" spans="1:13" ht="31.5" thickBot="1" x14ac:dyDescent="0.4">
      <c r="A56" s="29" t="s">
        <v>46</v>
      </c>
      <c r="B56" s="29">
        <v>110061</v>
      </c>
      <c r="C56" s="45">
        <f t="shared" si="0"/>
        <v>71</v>
      </c>
      <c r="D56" s="45">
        <f t="shared" si="1"/>
        <v>111</v>
      </c>
      <c r="E56" s="35">
        <v>1</v>
      </c>
      <c r="F56" s="53" t="s">
        <v>169</v>
      </c>
      <c r="G56" s="35" t="s">
        <v>170</v>
      </c>
      <c r="H56" s="35">
        <v>71</v>
      </c>
      <c r="I56" s="35">
        <f t="shared" si="2"/>
        <v>111</v>
      </c>
      <c r="J56" s="35">
        <v>111</v>
      </c>
      <c r="K56" s="35">
        <v>0</v>
      </c>
      <c r="L56" s="35" t="s">
        <v>66</v>
      </c>
      <c r="M56" s="35" t="s">
        <v>220</v>
      </c>
    </row>
    <row r="57" spans="1:13" ht="31.5" thickBot="1" x14ac:dyDescent="0.4">
      <c r="A57" s="29" t="s">
        <v>46</v>
      </c>
      <c r="B57" s="29">
        <v>112003</v>
      </c>
      <c r="C57" s="45">
        <f t="shared" si="0"/>
        <v>240</v>
      </c>
      <c r="D57" s="45">
        <f t="shared" si="1"/>
        <v>371</v>
      </c>
      <c r="E57" s="35">
        <v>1</v>
      </c>
      <c r="F57" s="53" t="s">
        <v>169</v>
      </c>
      <c r="G57" s="35" t="s">
        <v>170</v>
      </c>
      <c r="H57" s="35">
        <v>240</v>
      </c>
      <c r="I57" s="35">
        <f t="shared" si="2"/>
        <v>371</v>
      </c>
      <c r="J57" s="35">
        <v>371</v>
      </c>
      <c r="K57" s="35">
        <v>0</v>
      </c>
      <c r="L57" s="35" t="s">
        <v>68</v>
      </c>
      <c r="M57" s="35" t="s">
        <v>221</v>
      </c>
    </row>
    <row r="58" spans="1:13" ht="31.5" thickBot="1" x14ac:dyDescent="0.4">
      <c r="A58" s="29" t="s">
        <v>46</v>
      </c>
      <c r="B58" s="29">
        <v>118030</v>
      </c>
      <c r="C58" s="45">
        <f t="shared" si="0"/>
        <v>826.5</v>
      </c>
      <c r="D58" s="45">
        <f t="shared" si="1"/>
        <v>1220.5</v>
      </c>
      <c r="E58" s="35">
        <v>2</v>
      </c>
      <c r="F58" s="53" t="s">
        <v>169</v>
      </c>
      <c r="G58" s="35" t="s">
        <v>170</v>
      </c>
      <c r="H58" s="35">
        <v>1653</v>
      </c>
      <c r="I58" s="35">
        <f t="shared" si="2"/>
        <v>2441</v>
      </c>
      <c r="J58" s="35">
        <v>2441</v>
      </c>
      <c r="K58" s="35">
        <v>0</v>
      </c>
      <c r="L58" s="35" t="s">
        <v>56</v>
      </c>
      <c r="M58" s="35" t="s">
        <v>222</v>
      </c>
    </row>
    <row r="59" spans="1:13" ht="16" thickBot="1" x14ac:dyDescent="0.4">
      <c r="A59" s="29" t="s">
        <v>46</v>
      </c>
      <c r="B59" s="29">
        <v>118152</v>
      </c>
      <c r="C59" s="45">
        <f t="shared" si="0"/>
        <v>15</v>
      </c>
      <c r="D59" s="45">
        <f t="shared" si="1"/>
        <v>78</v>
      </c>
      <c r="E59" s="35">
        <v>1</v>
      </c>
      <c r="F59" s="53" t="s">
        <v>169</v>
      </c>
      <c r="G59" s="35" t="s">
        <v>170</v>
      </c>
      <c r="H59" s="35">
        <v>15</v>
      </c>
      <c r="I59" s="35">
        <f t="shared" si="2"/>
        <v>78</v>
      </c>
      <c r="J59" s="35">
        <v>78</v>
      </c>
      <c r="K59" s="35">
        <v>0</v>
      </c>
      <c r="L59" s="35" t="s">
        <v>58</v>
      </c>
      <c r="M59" s="35" t="s">
        <v>223</v>
      </c>
    </row>
    <row r="60" spans="1:13" ht="16" thickBot="1" x14ac:dyDescent="0.4">
      <c r="A60" s="29" t="s">
        <v>46</v>
      </c>
      <c r="B60" s="29">
        <v>110083</v>
      </c>
      <c r="C60" s="45">
        <f t="shared" si="0"/>
        <v>8</v>
      </c>
      <c r="D60" s="45">
        <f t="shared" si="1"/>
        <v>9</v>
      </c>
      <c r="E60" s="35">
        <v>1</v>
      </c>
      <c r="F60" s="53" t="s">
        <v>169</v>
      </c>
      <c r="G60" s="35" t="s">
        <v>170</v>
      </c>
      <c r="H60" s="35">
        <v>8</v>
      </c>
      <c r="I60" s="35">
        <f t="shared" si="2"/>
        <v>9</v>
      </c>
      <c r="J60" s="35">
        <v>9</v>
      </c>
      <c r="K60" s="35">
        <v>0</v>
      </c>
      <c r="L60" s="35" t="s">
        <v>66</v>
      </c>
      <c r="M60" s="35" t="s">
        <v>224</v>
      </c>
    </row>
    <row r="61" spans="1:13" ht="357" thickBot="1" x14ac:dyDescent="0.4">
      <c r="A61" s="29" t="s">
        <v>46</v>
      </c>
      <c r="B61" s="29">
        <v>117030</v>
      </c>
      <c r="C61" s="45">
        <f t="shared" si="0"/>
        <v>2136.8000000000002</v>
      </c>
      <c r="D61" s="45">
        <f t="shared" si="1"/>
        <v>2414.6999999999998</v>
      </c>
      <c r="E61" s="35">
        <v>10</v>
      </c>
      <c r="F61" s="53" t="s">
        <v>169</v>
      </c>
      <c r="G61" s="35" t="s">
        <v>170</v>
      </c>
      <c r="H61" s="35">
        <v>21368</v>
      </c>
      <c r="I61" s="35">
        <f t="shared" si="2"/>
        <v>24147</v>
      </c>
      <c r="J61" s="35">
        <v>24147</v>
      </c>
      <c r="K61" s="35">
        <v>0</v>
      </c>
      <c r="L61" s="35" t="s">
        <v>73</v>
      </c>
      <c r="M61" s="35" t="s">
        <v>225</v>
      </c>
    </row>
    <row r="62" spans="1:13" ht="409.6" thickBot="1" x14ac:dyDescent="0.4">
      <c r="A62" s="29" t="s">
        <v>46</v>
      </c>
      <c r="B62" s="29">
        <v>110021</v>
      </c>
      <c r="C62" s="45">
        <f t="shared" si="0"/>
        <v>10218.333333333334</v>
      </c>
      <c r="D62" s="45">
        <f t="shared" si="1"/>
        <v>15536.666666666666</v>
      </c>
      <c r="E62" s="35">
        <v>3</v>
      </c>
      <c r="F62" s="53" t="s">
        <v>169</v>
      </c>
      <c r="G62" s="35" t="s">
        <v>170</v>
      </c>
      <c r="H62" s="35">
        <v>30655</v>
      </c>
      <c r="I62" s="35">
        <f t="shared" si="2"/>
        <v>46610</v>
      </c>
      <c r="J62" s="35">
        <v>46610</v>
      </c>
      <c r="K62" s="35">
        <v>0</v>
      </c>
      <c r="L62" s="35" t="s">
        <v>66</v>
      </c>
      <c r="M62" s="35" t="s">
        <v>226</v>
      </c>
    </row>
    <row r="63" spans="1:13" ht="62.5" thickBot="1" x14ac:dyDescent="0.4">
      <c r="A63" s="29" t="s">
        <v>46</v>
      </c>
      <c r="B63" s="29">
        <v>110022</v>
      </c>
      <c r="C63" s="45">
        <f t="shared" si="0"/>
        <v>169.6</v>
      </c>
      <c r="D63" s="45">
        <f t="shared" si="1"/>
        <v>283.2</v>
      </c>
      <c r="E63" s="35">
        <v>5</v>
      </c>
      <c r="F63" s="53" t="s">
        <v>169</v>
      </c>
      <c r="G63" s="35" t="s">
        <v>179</v>
      </c>
      <c r="H63" s="35">
        <v>848</v>
      </c>
      <c r="I63" s="35">
        <f t="shared" si="2"/>
        <v>1416</v>
      </c>
      <c r="J63" s="35">
        <v>1416</v>
      </c>
      <c r="K63" s="35">
        <v>0</v>
      </c>
      <c r="L63" s="35" t="s">
        <v>66</v>
      </c>
      <c r="M63" s="35" t="s">
        <v>227</v>
      </c>
    </row>
    <row r="64" spans="1:13" ht="16" thickBot="1" x14ac:dyDescent="0.4">
      <c r="A64" s="29" t="s">
        <v>46</v>
      </c>
      <c r="B64" s="29">
        <v>117002</v>
      </c>
      <c r="C64" s="45">
        <f t="shared" si="0"/>
        <v>1122</v>
      </c>
      <c r="D64" s="45">
        <f t="shared" si="1"/>
        <v>1062</v>
      </c>
      <c r="E64" s="35">
        <v>1</v>
      </c>
      <c r="F64" s="53" t="s">
        <v>169</v>
      </c>
      <c r="G64" s="35" t="s">
        <v>170</v>
      </c>
      <c r="H64" s="35">
        <v>1122</v>
      </c>
      <c r="I64" s="35">
        <f t="shared" si="2"/>
        <v>1062</v>
      </c>
      <c r="J64" s="35">
        <v>1062</v>
      </c>
      <c r="K64" s="35">
        <v>0</v>
      </c>
      <c r="L64" s="35" t="s">
        <v>73</v>
      </c>
      <c r="M64" s="35" t="s">
        <v>228</v>
      </c>
    </row>
    <row r="65" spans="1:13" ht="47" thickBot="1" x14ac:dyDescent="0.4">
      <c r="A65" s="29" t="s">
        <v>46</v>
      </c>
      <c r="B65" s="29">
        <v>117003</v>
      </c>
      <c r="C65" s="45">
        <f t="shared" si="0"/>
        <v>3244</v>
      </c>
      <c r="D65" s="45">
        <f t="shared" si="1"/>
        <v>3700</v>
      </c>
      <c r="E65" s="35">
        <v>1</v>
      </c>
      <c r="F65" s="53" t="s">
        <v>169</v>
      </c>
      <c r="G65" s="35" t="s">
        <v>170</v>
      </c>
      <c r="H65" s="35">
        <v>3244</v>
      </c>
      <c r="I65" s="35">
        <f t="shared" si="2"/>
        <v>3700</v>
      </c>
      <c r="J65" s="35">
        <v>3700</v>
      </c>
      <c r="K65" s="35">
        <v>0</v>
      </c>
      <c r="L65" s="35" t="s">
        <v>73</v>
      </c>
      <c r="M65" s="35" t="s">
        <v>229</v>
      </c>
    </row>
    <row r="66" spans="1:13" ht="16" thickBot="1" x14ac:dyDescent="0.4">
      <c r="A66" s="29" t="s">
        <v>46</v>
      </c>
      <c r="B66" s="29">
        <v>111003</v>
      </c>
      <c r="C66" s="45">
        <f t="shared" si="0"/>
        <v>215</v>
      </c>
      <c r="D66" s="45">
        <f t="shared" si="1"/>
        <v>224</v>
      </c>
      <c r="E66" s="35">
        <v>1</v>
      </c>
      <c r="F66" s="53" t="s">
        <v>169</v>
      </c>
      <c r="G66" s="35" t="s">
        <v>170</v>
      </c>
      <c r="H66" s="35">
        <v>215</v>
      </c>
      <c r="I66" s="35">
        <f t="shared" si="2"/>
        <v>224</v>
      </c>
      <c r="J66" s="35">
        <v>224</v>
      </c>
      <c r="K66" s="35">
        <v>0</v>
      </c>
      <c r="L66" s="35" t="s">
        <v>67</v>
      </c>
      <c r="M66" s="35" t="s">
        <v>230</v>
      </c>
    </row>
    <row r="67" spans="1:13" ht="16" thickBot="1" x14ac:dyDescent="0.4">
      <c r="A67" s="29" t="s">
        <v>46</v>
      </c>
      <c r="B67" s="29">
        <v>110059</v>
      </c>
      <c r="C67" s="45">
        <f t="shared" si="0"/>
        <v>95</v>
      </c>
      <c r="D67" s="45">
        <f t="shared" si="1"/>
        <v>50</v>
      </c>
      <c r="E67" s="35">
        <v>1</v>
      </c>
      <c r="F67" s="53" t="s">
        <v>169</v>
      </c>
      <c r="G67" s="35" t="s">
        <v>170</v>
      </c>
      <c r="H67" s="35">
        <v>95</v>
      </c>
      <c r="I67" s="35">
        <f t="shared" si="2"/>
        <v>50</v>
      </c>
      <c r="J67" s="35">
        <v>50</v>
      </c>
      <c r="K67" s="35">
        <v>0</v>
      </c>
      <c r="L67" s="35" t="s">
        <v>66</v>
      </c>
      <c r="M67" s="35" t="s">
        <v>231</v>
      </c>
    </row>
    <row r="68" spans="1:13" ht="16" thickBot="1" x14ac:dyDescent="0.4">
      <c r="A68" s="29" t="s">
        <v>46</v>
      </c>
      <c r="B68" s="29">
        <v>112073</v>
      </c>
      <c r="C68" s="45">
        <f t="shared" si="0"/>
        <v>168</v>
      </c>
      <c r="D68" s="45">
        <f t="shared" si="1"/>
        <v>174</v>
      </c>
      <c r="E68" s="35">
        <v>1</v>
      </c>
      <c r="F68" s="53" t="s">
        <v>169</v>
      </c>
      <c r="G68" s="35" t="s">
        <v>170</v>
      </c>
      <c r="H68" s="35">
        <v>168</v>
      </c>
      <c r="I68" s="35">
        <f t="shared" si="2"/>
        <v>174</v>
      </c>
      <c r="J68" s="35">
        <v>174</v>
      </c>
      <c r="K68" s="35">
        <v>0</v>
      </c>
      <c r="L68" s="35" t="s">
        <v>68</v>
      </c>
      <c r="M68" s="35" t="s">
        <v>232</v>
      </c>
    </row>
    <row r="69" spans="1:13" ht="279.5" thickBot="1" x14ac:dyDescent="0.4">
      <c r="A69" s="29" t="s">
        <v>46</v>
      </c>
      <c r="B69" s="29">
        <v>103002</v>
      </c>
      <c r="C69" s="45">
        <f t="shared" si="0"/>
        <v>16378</v>
      </c>
      <c r="D69" s="45">
        <f t="shared" si="1"/>
        <v>20376</v>
      </c>
      <c r="E69" s="35">
        <v>1</v>
      </c>
      <c r="F69" s="53" t="s">
        <v>169</v>
      </c>
      <c r="G69" s="35" t="s">
        <v>170</v>
      </c>
      <c r="H69" s="35">
        <v>16378</v>
      </c>
      <c r="I69" s="35">
        <f t="shared" si="2"/>
        <v>20376</v>
      </c>
      <c r="J69" s="35">
        <v>20376</v>
      </c>
      <c r="K69" s="35">
        <v>0</v>
      </c>
      <c r="L69" s="35" t="s">
        <v>58</v>
      </c>
      <c r="M69" s="35" t="s">
        <v>233</v>
      </c>
    </row>
    <row r="70" spans="1:13" ht="47" thickBot="1" x14ac:dyDescent="0.4">
      <c r="A70" s="29" t="s">
        <v>46</v>
      </c>
      <c r="B70" s="29">
        <v>109004</v>
      </c>
      <c r="C70" s="45">
        <f t="shared" si="0"/>
        <v>1299.5</v>
      </c>
      <c r="D70" s="45">
        <f t="shared" si="1"/>
        <v>1497.5</v>
      </c>
      <c r="E70" s="35">
        <v>2</v>
      </c>
      <c r="F70" s="53">
        <v>1</v>
      </c>
      <c r="G70" s="35" t="s">
        <v>170</v>
      </c>
      <c r="H70" s="35">
        <v>2599</v>
      </c>
      <c r="I70" s="35">
        <f t="shared" si="2"/>
        <v>2995</v>
      </c>
      <c r="J70" s="35">
        <v>2995</v>
      </c>
      <c r="K70" s="35">
        <v>0</v>
      </c>
      <c r="L70" s="35" t="s">
        <v>65</v>
      </c>
      <c r="M70" s="35" t="s">
        <v>234</v>
      </c>
    </row>
    <row r="71" spans="1:13" ht="16" thickBot="1" x14ac:dyDescent="0.4">
      <c r="A71" s="29" t="s">
        <v>46</v>
      </c>
      <c r="B71" s="29">
        <v>112041</v>
      </c>
      <c r="C71" s="45">
        <f t="shared" si="0"/>
        <v>25</v>
      </c>
      <c r="D71" s="45">
        <f t="shared" si="1"/>
        <v>12</v>
      </c>
      <c r="E71" s="35">
        <v>1</v>
      </c>
      <c r="F71" s="53" t="s">
        <v>169</v>
      </c>
      <c r="G71" s="35" t="s">
        <v>170</v>
      </c>
      <c r="H71" s="35">
        <v>25</v>
      </c>
      <c r="I71" s="35">
        <f t="shared" si="2"/>
        <v>12</v>
      </c>
      <c r="J71" s="35">
        <v>12</v>
      </c>
      <c r="K71" s="35">
        <v>0</v>
      </c>
      <c r="L71" s="35" t="s">
        <v>68</v>
      </c>
      <c r="M71" s="35" t="s">
        <v>235</v>
      </c>
    </row>
    <row r="72" spans="1:13" ht="16" thickBot="1" x14ac:dyDescent="0.4">
      <c r="A72" s="29" t="s">
        <v>46</v>
      </c>
      <c r="B72" s="29">
        <v>112043</v>
      </c>
      <c r="C72" s="45">
        <f t="shared" ref="C72:C135" si="3">H72/E72</f>
        <v>37</v>
      </c>
      <c r="D72" s="45">
        <f t="shared" ref="D72:D135" si="4">I72/E72</f>
        <v>8</v>
      </c>
      <c r="E72" s="35">
        <v>1</v>
      </c>
      <c r="F72" s="53" t="s">
        <v>169</v>
      </c>
      <c r="G72" s="35" t="s">
        <v>170</v>
      </c>
      <c r="H72" s="35">
        <v>37</v>
      </c>
      <c r="I72" s="35">
        <f t="shared" si="2"/>
        <v>8</v>
      </c>
      <c r="J72" s="35">
        <v>8</v>
      </c>
      <c r="K72" s="35">
        <v>0</v>
      </c>
      <c r="L72" s="35" t="s">
        <v>68</v>
      </c>
      <c r="M72" s="35" t="s">
        <v>235</v>
      </c>
    </row>
    <row r="73" spans="1:13" ht="16" thickBot="1" x14ac:dyDescent="0.4">
      <c r="A73" s="29" t="s">
        <v>46</v>
      </c>
      <c r="B73" s="29">
        <v>106046</v>
      </c>
      <c r="C73" s="45">
        <f t="shared" si="3"/>
        <v>305</v>
      </c>
      <c r="D73" s="45">
        <f t="shared" si="4"/>
        <v>387</v>
      </c>
      <c r="E73" s="35">
        <v>1</v>
      </c>
      <c r="F73" s="53" t="s">
        <v>169</v>
      </c>
      <c r="G73" s="35" t="s">
        <v>179</v>
      </c>
      <c r="H73" s="35">
        <v>305</v>
      </c>
      <c r="I73" s="35">
        <f t="shared" ref="I73:I136" si="5">SUM(J73:K73)</f>
        <v>387</v>
      </c>
      <c r="J73" s="35">
        <v>387</v>
      </c>
      <c r="K73" s="35">
        <v>0</v>
      </c>
      <c r="L73" s="35" t="s">
        <v>61</v>
      </c>
      <c r="M73" s="35" t="s">
        <v>236</v>
      </c>
    </row>
    <row r="74" spans="1:13" ht="31.5" thickBot="1" x14ac:dyDescent="0.4">
      <c r="A74" s="29" t="s">
        <v>46</v>
      </c>
      <c r="B74" s="29">
        <v>109025</v>
      </c>
      <c r="C74" s="45">
        <f t="shared" si="3"/>
        <v>7</v>
      </c>
      <c r="D74" s="45">
        <f t="shared" si="4"/>
        <v>7</v>
      </c>
      <c r="E74" s="35">
        <v>1</v>
      </c>
      <c r="F74" s="53" t="s">
        <v>169</v>
      </c>
      <c r="G74" s="35" t="s">
        <v>170</v>
      </c>
      <c r="H74" s="35">
        <v>7</v>
      </c>
      <c r="I74" s="35">
        <f t="shared" si="5"/>
        <v>7</v>
      </c>
      <c r="J74" s="35">
        <v>7</v>
      </c>
      <c r="K74" s="35">
        <v>0</v>
      </c>
      <c r="L74" s="35" t="s">
        <v>62</v>
      </c>
      <c r="M74" s="35" t="s">
        <v>237</v>
      </c>
    </row>
    <row r="75" spans="1:13" ht="31.5" thickBot="1" x14ac:dyDescent="0.4">
      <c r="A75" s="29" t="s">
        <v>46</v>
      </c>
      <c r="B75" s="29">
        <v>112009</v>
      </c>
      <c r="C75" s="45">
        <f t="shared" si="3"/>
        <v>788.66666666666663</v>
      </c>
      <c r="D75" s="45">
        <f t="shared" si="4"/>
        <v>951</v>
      </c>
      <c r="E75" s="35">
        <v>3</v>
      </c>
      <c r="F75" s="53">
        <v>1</v>
      </c>
      <c r="G75" s="35" t="s">
        <v>170</v>
      </c>
      <c r="H75" s="35">
        <v>2366</v>
      </c>
      <c r="I75" s="35">
        <f t="shared" si="5"/>
        <v>2853</v>
      </c>
      <c r="J75" s="35">
        <v>2853</v>
      </c>
      <c r="K75" s="35">
        <v>0</v>
      </c>
      <c r="L75" s="35" t="s">
        <v>68</v>
      </c>
      <c r="M75" s="35" t="s">
        <v>238</v>
      </c>
    </row>
    <row r="76" spans="1:13" ht="409.6" thickBot="1" x14ac:dyDescent="0.4">
      <c r="A76" s="29" t="s">
        <v>46</v>
      </c>
      <c r="B76" s="29">
        <v>103003</v>
      </c>
      <c r="C76" s="45">
        <f t="shared" si="3"/>
        <v>3794.9230769230771</v>
      </c>
      <c r="D76" s="45">
        <f t="shared" si="4"/>
        <v>5131.0769230769229</v>
      </c>
      <c r="E76" s="35">
        <v>13</v>
      </c>
      <c r="F76" s="53" t="s">
        <v>169</v>
      </c>
      <c r="G76" s="35" t="s">
        <v>170</v>
      </c>
      <c r="H76" s="35">
        <v>49334</v>
      </c>
      <c r="I76" s="35">
        <f t="shared" si="5"/>
        <v>66704</v>
      </c>
      <c r="J76" s="35">
        <v>66704</v>
      </c>
      <c r="K76" s="35">
        <v>0</v>
      </c>
      <c r="L76" s="35" t="s">
        <v>58</v>
      </c>
      <c r="M76" s="35" t="s">
        <v>239</v>
      </c>
    </row>
    <row r="77" spans="1:13" ht="31.5" thickBot="1" x14ac:dyDescent="0.4">
      <c r="A77" s="29" t="s">
        <v>46</v>
      </c>
      <c r="B77" s="29">
        <v>112010</v>
      </c>
      <c r="C77" s="45">
        <f t="shared" si="3"/>
        <v>3597</v>
      </c>
      <c r="D77" s="45">
        <f t="shared" si="4"/>
        <v>3674</v>
      </c>
      <c r="E77" s="35">
        <v>1</v>
      </c>
      <c r="F77" s="53" t="s">
        <v>169</v>
      </c>
      <c r="G77" s="35" t="s">
        <v>170</v>
      </c>
      <c r="H77" s="35">
        <v>3597</v>
      </c>
      <c r="I77" s="35">
        <f t="shared" si="5"/>
        <v>3674</v>
      </c>
      <c r="J77" s="35">
        <v>3674</v>
      </c>
      <c r="K77" s="35">
        <v>0</v>
      </c>
      <c r="L77" s="35" t="s">
        <v>64</v>
      </c>
      <c r="M77" s="35" t="s">
        <v>240</v>
      </c>
    </row>
    <row r="78" spans="1:13" ht="62.5" thickBot="1" x14ac:dyDescent="0.4">
      <c r="A78" s="29" t="s">
        <v>46</v>
      </c>
      <c r="B78" s="29">
        <v>110023</v>
      </c>
      <c r="C78" s="45">
        <f t="shared" si="3"/>
        <v>1317</v>
      </c>
      <c r="D78" s="45">
        <f t="shared" si="4"/>
        <v>1676</v>
      </c>
      <c r="E78" s="35">
        <v>2</v>
      </c>
      <c r="F78" s="53" t="s">
        <v>169</v>
      </c>
      <c r="G78" s="35" t="s">
        <v>170</v>
      </c>
      <c r="H78" s="35">
        <v>2634</v>
      </c>
      <c r="I78" s="35">
        <f t="shared" si="5"/>
        <v>3352</v>
      </c>
      <c r="J78" s="35">
        <v>3352</v>
      </c>
      <c r="K78" s="35">
        <v>0</v>
      </c>
      <c r="L78" s="35" t="s">
        <v>66</v>
      </c>
      <c r="M78" s="35" t="s">
        <v>241</v>
      </c>
    </row>
    <row r="79" spans="1:13" ht="16" thickBot="1" x14ac:dyDescent="0.4">
      <c r="A79" s="29" t="s">
        <v>46</v>
      </c>
      <c r="B79" s="29">
        <v>118058</v>
      </c>
      <c r="C79" s="45">
        <f t="shared" si="3"/>
        <v>307</v>
      </c>
      <c r="D79" s="45">
        <f t="shared" si="4"/>
        <v>319.5</v>
      </c>
      <c r="E79" s="35">
        <v>2</v>
      </c>
      <c r="F79" s="53" t="s">
        <v>169</v>
      </c>
      <c r="G79" s="35" t="s">
        <v>170</v>
      </c>
      <c r="H79" s="35">
        <v>614</v>
      </c>
      <c r="I79" s="35">
        <f t="shared" si="5"/>
        <v>639</v>
      </c>
      <c r="J79" s="35">
        <v>639</v>
      </c>
      <c r="K79" s="35">
        <v>0</v>
      </c>
      <c r="L79" s="35" t="s">
        <v>56</v>
      </c>
      <c r="M79" s="35" t="s">
        <v>242</v>
      </c>
    </row>
    <row r="80" spans="1:13" ht="31.5" thickBot="1" x14ac:dyDescent="0.4">
      <c r="A80" s="29" t="s">
        <v>46</v>
      </c>
      <c r="B80" s="29">
        <v>110024</v>
      </c>
      <c r="C80" s="45">
        <f t="shared" si="3"/>
        <v>1277</v>
      </c>
      <c r="D80" s="45">
        <f t="shared" si="4"/>
        <v>1408</v>
      </c>
      <c r="E80" s="35">
        <v>1</v>
      </c>
      <c r="F80" s="53" t="s">
        <v>169</v>
      </c>
      <c r="G80" s="35" t="s">
        <v>170</v>
      </c>
      <c r="H80" s="35">
        <v>1277</v>
      </c>
      <c r="I80" s="35">
        <f t="shared" si="5"/>
        <v>1408</v>
      </c>
      <c r="J80" s="35">
        <v>1408</v>
      </c>
      <c r="K80" s="35">
        <v>0</v>
      </c>
      <c r="L80" s="35" t="s">
        <v>66</v>
      </c>
      <c r="M80" s="35" t="s">
        <v>243</v>
      </c>
    </row>
    <row r="81" spans="1:13" ht="31.5" thickBot="1" x14ac:dyDescent="0.4">
      <c r="A81" s="29" t="s">
        <v>46</v>
      </c>
      <c r="B81" s="29">
        <v>104005</v>
      </c>
      <c r="C81" s="45">
        <f t="shared" si="3"/>
        <v>1202</v>
      </c>
      <c r="D81" s="45">
        <f t="shared" si="4"/>
        <v>1595</v>
      </c>
      <c r="E81" s="35">
        <v>1</v>
      </c>
      <c r="F81" s="53" t="s">
        <v>169</v>
      </c>
      <c r="G81" s="35" t="s">
        <v>170</v>
      </c>
      <c r="H81" s="35">
        <v>1202</v>
      </c>
      <c r="I81" s="35">
        <f t="shared" si="5"/>
        <v>1595</v>
      </c>
      <c r="J81" s="35">
        <v>1595</v>
      </c>
      <c r="K81" s="35">
        <v>0</v>
      </c>
      <c r="L81" s="35" t="s">
        <v>244</v>
      </c>
      <c r="M81" s="35" t="s">
        <v>245</v>
      </c>
    </row>
    <row r="82" spans="1:13" ht="31.5" thickBot="1" x14ac:dyDescent="0.4">
      <c r="A82" s="29" t="s">
        <v>46</v>
      </c>
      <c r="B82" s="29">
        <v>106024</v>
      </c>
      <c r="C82" s="45">
        <f t="shared" si="3"/>
        <v>93</v>
      </c>
      <c r="D82" s="45">
        <f t="shared" si="4"/>
        <v>95</v>
      </c>
      <c r="E82" s="35">
        <v>1</v>
      </c>
      <c r="F82" s="53" t="s">
        <v>169</v>
      </c>
      <c r="G82" s="35" t="s">
        <v>170</v>
      </c>
      <c r="H82" s="35">
        <v>93</v>
      </c>
      <c r="I82" s="35">
        <f t="shared" si="5"/>
        <v>95</v>
      </c>
      <c r="J82" s="35">
        <v>95</v>
      </c>
      <c r="K82" s="35">
        <v>0</v>
      </c>
      <c r="L82" s="35" t="s">
        <v>61</v>
      </c>
      <c r="M82" s="35" t="s">
        <v>246</v>
      </c>
    </row>
    <row r="83" spans="1:13" ht="31.5" thickBot="1" x14ac:dyDescent="0.4">
      <c r="A83" s="29" t="s">
        <v>46</v>
      </c>
      <c r="B83" s="29">
        <v>106037</v>
      </c>
      <c r="C83" s="45">
        <f t="shared" si="3"/>
        <v>10</v>
      </c>
      <c r="D83" s="45">
        <f t="shared" si="4"/>
        <v>13</v>
      </c>
      <c r="E83" s="35">
        <v>1</v>
      </c>
      <c r="F83" s="53" t="s">
        <v>169</v>
      </c>
      <c r="G83" s="35" t="s">
        <v>170</v>
      </c>
      <c r="H83" s="35">
        <v>10</v>
      </c>
      <c r="I83" s="35">
        <f t="shared" si="5"/>
        <v>13</v>
      </c>
      <c r="J83" s="35">
        <v>13</v>
      </c>
      <c r="K83" s="35">
        <v>0</v>
      </c>
      <c r="L83" s="35" t="s">
        <v>61</v>
      </c>
      <c r="M83" s="35" t="s">
        <v>247</v>
      </c>
    </row>
    <row r="84" spans="1:13" ht="47" thickBot="1" x14ac:dyDescent="0.4">
      <c r="A84" s="29" t="s">
        <v>46</v>
      </c>
      <c r="B84" s="29">
        <v>102001</v>
      </c>
      <c r="C84" s="45">
        <f t="shared" si="3"/>
        <v>51</v>
      </c>
      <c r="D84" s="45">
        <f t="shared" si="4"/>
        <v>187</v>
      </c>
      <c r="E84" s="35">
        <v>1</v>
      </c>
      <c r="F84" s="53">
        <v>1</v>
      </c>
      <c r="G84" s="35" t="s">
        <v>170</v>
      </c>
      <c r="H84" s="35">
        <v>51</v>
      </c>
      <c r="I84" s="35">
        <f t="shared" si="5"/>
        <v>187</v>
      </c>
      <c r="J84" s="35">
        <v>187</v>
      </c>
      <c r="K84" s="35">
        <v>0</v>
      </c>
      <c r="L84" s="35" t="s">
        <v>248</v>
      </c>
      <c r="M84" s="35" t="s">
        <v>249</v>
      </c>
    </row>
    <row r="85" spans="1:13" ht="124.5" thickBot="1" x14ac:dyDescent="0.4">
      <c r="A85" s="29" t="s">
        <v>46</v>
      </c>
      <c r="B85" s="29">
        <v>102002</v>
      </c>
      <c r="C85" s="45">
        <f t="shared" si="3"/>
        <v>1082.3333333333333</v>
      </c>
      <c r="D85" s="45">
        <f t="shared" si="4"/>
        <v>2187.6666666666665</v>
      </c>
      <c r="E85" s="35">
        <v>3</v>
      </c>
      <c r="F85" s="53" t="s">
        <v>169</v>
      </c>
      <c r="G85" s="35" t="s">
        <v>170</v>
      </c>
      <c r="H85" s="35">
        <v>3247</v>
      </c>
      <c r="I85" s="35">
        <f t="shared" si="5"/>
        <v>6563</v>
      </c>
      <c r="J85" s="35">
        <v>6563</v>
      </c>
      <c r="K85" s="35">
        <v>0</v>
      </c>
      <c r="L85" s="35" t="s">
        <v>248</v>
      </c>
      <c r="M85" s="35" t="s">
        <v>250</v>
      </c>
    </row>
    <row r="86" spans="1:13" ht="409.6" thickBot="1" x14ac:dyDescent="0.4">
      <c r="A86" s="29" t="s">
        <v>46</v>
      </c>
      <c r="B86" s="29">
        <v>102004</v>
      </c>
      <c r="C86" s="45">
        <f t="shared" si="3"/>
        <v>4085.6933333333332</v>
      </c>
      <c r="D86" s="45">
        <f t="shared" si="4"/>
        <v>5799.0933333333332</v>
      </c>
      <c r="E86" s="35">
        <v>75</v>
      </c>
      <c r="F86" s="53">
        <v>6</v>
      </c>
      <c r="G86" s="35" t="s">
        <v>170</v>
      </c>
      <c r="H86" s="35">
        <v>306427</v>
      </c>
      <c r="I86" s="35">
        <f t="shared" si="5"/>
        <v>434932</v>
      </c>
      <c r="J86" s="35">
        <v>434932</v>
      </c>
      <c r="K86" s="35">
        <v>0</v>
      </c>
      <c r="L86" s="35" t="s">
        <v>251</v>
      </c>
      <c r="M86" s="35" t="s">
        <v>252</v>
      </c>
    </row>
    <row r="87" spans="1:13" ht="171" thickBot="1" x14ac:dyDescent="0.4">
      <c r="A87" s="29" t="s">
        <v>46</v>
      </c>
      <c r="B87" s="29">
        <v>102005</v>
      </c>
      <c r="C87" s="45">
        <f t="shared" si="3"/>
        <v>969.75</v>
      </c>
      <c r="D87" s="45">
        <f t="shared" si="4"/>
        <v>1494.5</v>
      </c>
      <c r="E87" s="35">
        <v>4</v>
      </c>
      <c r="F87" s="53">
        <v>1</v>
      </c>
      <c r="G87" s="35" t="s">
        <v>170</v>
      </c>
      <c r="H87" s="35">
        <v>3879</v>
      </c>
      <c r="I87" s="35">
        <f t="shared" si="5"/>
        <v>5978</v>
      </c>
      <c r="J87" s="35">
        <v>5978</v>
      </c>
      <c r="K87" s="35">
        <v>0</v>
      </c>
      <c r="L87" s="35" t="s">
        <v>248</v>
      </c>
      <c r="M87" s="35" t="s">
        <v>253</v>
      </c>
    </row>
    <row r="88" spans="1:13" ht="409.6" thickBot="1" x14ac:dyDescent="0.4">
      <c r="A88" s="29" t="s">
        <v>46</v>
      </c>
      <c r="B88" s="29">
        <v>111004</v>
      </c>
      <c r="C88" s="45">
        <f t="shared" si="3"/>
        <v>2404.5</v>
      </c>
      <c r="D88" s="45">
        <f t="shared" si="4"/>
        <v>3265.5714285714284</v>
      </c>
      <c r="E88" s="35">
        <v>14</v>
      </c>
      <c r="F88" s="53" t="s">
        <v>169</v>
      </c>
      <c r="G88" s="35" t="s">
        <v>170</v>
      </c>
      <c r="H88" s="35">
        <v>33663</v>
      </c>
      <c r="I88" s="35">
        <f t="shared" si="5"/>
        <v>45718</v>
      </c>
      <c r="J88" s="35">
        <v>45718</v>
      </c>
      <c r="K88" s="35">
        <v>0</v>
      </c>
      <c r="L88" s="35" t="s">
        <v>254</v>
      </c>
      <c r="M88" s="35" t="s">
        <v>255</v>
      </c>
    </row>
    <row r="89" spans="1:13" ht="409.6" thickBot="1" x14ac:dyDescent="0.4">
      <c r="A89" s="29" t="s">
        <v>46</v>
      </c>
      <c r="B89" s="29">
        <v>103004</v>
      </c>
      <c r="C89" s="45">
        <f t="shared" si="3"/>
        <v>3571.5714285714284</v>
      </c>
      <c r="D89" s="45">
        <f t="shared" si="4"/>
        <v>4454.2857142857147</v>
      </c>
      <c r="E89" s="35">
        <v>14</v>
      </c>
      <c r="F89" s="53" t="s">
        <v>169</v>
      </c>
      <c r="G89" s="35" t="s">
        <v>170</v>
      </c>
      <c r="H89" s="35">
        <v>50002</v>
      </c>
      <c r="I89" s="35">
        <f t="shared" si="5"/>
        <v>62360</v>
      </c>
      <c r="J89" s="35">
        <v>62360</v>
      </c>
      <c r="K89" s="35">
        <v>0</v>
      </c>
      <c r="L89" s="35" t="s">
        <v>256</v>
      </c>
      <c r="M89" s="35" t="s">
        <v>257</v>
      </c>
    </row>
    <row r="90" spans="1:13" ht="295" thickBot="1" x14ac:dyDescent="0.4">
      <c r="A90" s="29" t="s">
        <v>46</v>
      </c>
      <c r="B90" s="29">
        <v>112005</v>
      </c>
      <c r="C90" s="45">
        <f t="shared" si="3"/>
        <v>3159.5</v>
      </c>
      <c r="D90" s="45">
        <f t="shared" si="4"/>
        <v>5144.75</v>
      </c>
      <c r="E90" s="35">
        <v>4</v>
      </c>
      <c r="F90" s="53" t="s">
        <v>169</v>
      </c>
      <c r="G90" s="35" t="s">
        <v>170</v>
      </c>
      <c r="H90" s="35">
        <v>12638</v>
      </c>
      <c r="I90" s="35">
        <f t="shared" si="5"/>
        <v>20579</v>
      </c>
      <c r="J90" s="35">
        <v>20579</v>
      </c>
      <c r="K90" s="35">
        <v>0</v>
      </c>
      <c r="L90" s="35" t="s">
        <v>68</v>
      </c>
      <c r="M90" s="35" t="s">
        <v>258</v>
      </c>
    </row>
    <row r="91" spans="1:13" ht="109" thickBot="1" x14ac:dyDescent="0.4">
      <c r="A91" s="29" t="s">
        <v>46</v>
      </c>
      <c r="B91" s="29">
        <v>112006</v>
      </c>
      <c r="C91" s="45">
        <f t="shared" si="3"/>
        <v>1683.3333333333333</v>
      </c>
      <c r="D91" s="45">
        <f t="shared" si="4"/>
        <v>2559.6666666666665</v>
      </c>
      <c r="E91" s="35">
        <v>3</v>
      </c>
      <c r="F91" s="53" t="s">
        <v>169</v>
      </c>
      <c r="G91" s="35" t="s">
        <v>170</v>
      </c>
      <c r="H91" s="35">
        <v>5050</v>
      </c>
      <c r="I91" s="35">
        <f t="shared" si="5"/>
        <v>7679</v>
      </c>
      <c r="J91" s="35">
        <v>7679</v>
      </c>
      <c r="K91" s="35">
        <v>0</v>
      </c>
      <c r="L91" s="35" t="s">
        <v>259</v>
      </c>
      <c r="M91" s="35" t="s">
        <v>260</v>
      </c>
    </row>
    <row r="92" spans="1:13" ht="62.5" thickBot="1" x14ac:dyDescent="0.4">
      <c r="A92" s="29" t="s">
        <v>46</v>
      </c>
      <c r="B92" s="29">
        <v>117004</v>
      </c>
      <c r="C92" s="45">
        <f t="shared" si="3"/>
        <v>2570</v>
      </c>
      <c r="D92" s="45">
        <f t="shared" si="4"/>
        <v>2802</v>
      </c>
      <c r="E92" s="35">
        <v>1</v>
      </c>
      <c r="F92" s="53" t="s">
        <v>169</v>
      </c>
      <c r="G92" s="35" t="s">
        <v>170</v>
      </c>
      <c r="H92" s="35">
        <v>2570</v>
      </c>
      <c r="I92" s="35">
        <f t="shared" si="5"/>
        <v>2802</v>
      </c>
      <c r="J92" s="35">
        <v>2802</v>
      </c>
      <c r="K92" s="35">
        <v>0</v>
      </c>
      <c r="L92" s="35" t="s">
        <v>73</v>
      </c>
      <c r="M92" s="35" t="s">
        <v>261</v>
      </c>
    </row>
    <row r="93" spans="1:13" ht="31.5" thickBot="1" x14ac:dyDescent="0.4">
      <c r="A93" s="29" t="s">
        <v>46</v>
      </c>
      <c r="B93" s="29">
        <v>106013</v>
      </c>
      <c r="C93" s="45">
        <f t="shared" si="3"/>
        <v>243</v>
      </c>
      <c r="D93" s="45">
        <f t="shared" si="4"/>
        <v>243</v>
      </c>
      <c r="E93" s="35">
        <v>1</v>
      </c>
      <c r="F93" s="53" t="s">
        <v>169</v>
      </c>
      <c r="G93" s="35" t="s">
        <v>170</v>
      </c>
      <c r="H93" s="35">
        <v>243</v>
      </c>
      <c r="I93" s="35">
        <f t="shared" si="5"/>
        <v>243</v>
      </c>
      <c r="J93" s="35">
        <v>243</v>
      </c>
      <c r="K93" s="35">
        <v>0</v>
      </c>
      <c r="L93" s="35" t="s">
        <v>61</v>
      </c>
      <c r="M93" s="35" t="s">
        <v>262</v>
      </c>
    </row>
    <row r="94" spans="1:13" ht="279.5" thickBot="1" x14ac:dyDescent="0.4">
      <c r="A94" s="29" t="s">
        <v>46</v>
      </c>
      <c r="B94" s="29">
        <v>103012</v>
      </c>
      <c r="C94" s="45">
        <f t="shared" si="3"/>
        <v>8212</v>
      </c>
      <c r="D94" s="45">
        <f t="shared" si="4"/>
        <v>10249.5</v>
      </c>
      <c r="E94" s="35">
        <v>2</v>
      </c>
      <c r="F94" s="53" t="s">
        <v>169</v>
      </c>
      <c r="G94" s="35" t="s">
        <v>170</v>
      </c>
      <c r="H94" s="35">
        <v>16424</v>
      </c>
      <c r="I94" s="35">
        <f t="shared" si="5"/>
        <v>20499</v>
      </c>
      <c r="J94" s="35">
        <v>20499</v>
      </c>
      <c r="K94" s="35">
        <v>0</v>
      </c>
      <c r="L94" s="35" t="s">
        <v>58</v>
      </c>
      <c r="M94" s="35" t="s">
        <v>263</v>
      </c>
    </row>
    <row r="95" spans="1:13" ht="140" thickBot="1" x14ac:dyDescent="0.4">
      <c r="A95" s="29" t="s">
        <v>46</v>
      </c>
      <c r="B95" s="29">
        <v>103013</v>
      </c>
      <c r="C95" s="45">
        <f t="shared" si="3"/>
        <v>9970</v>
      </c>
      <c r="D95" s="45">
        <f t="shared" si="4"/>
        <v>10362</v>
      </c>
      <c r="E95" s="35">
        <v>1</v>
      </c>
      <c r="F95" s="53" t="s">
        <v>169</v>
      </c>
      <c r="G95" s="35" t="s">
        <v>170</v>
      </c>
      <c r="H95" s="35">
        <v>9970</v>
      </c>
      <c r="I95" s="35">
        <f t="shared" si="5"/>
        <v>10362</v>
      </c>
      <c r="J95" s="35">
        <v>10362</v>
      </c>
      <c r="K95" s="35">
        <v>0</v>
      </c>
      <c r="L95" s="35" t="s">
        <v>58</v>
      </c>
      <c r="M95" s="35" t="s">
        <v>264</v>
      </c>
    </row>
    <row r="96" spans="1:13" ht="124.5" thickBot="1" x14ac:dyDescent="0.4">
      <c r="A96" s="29" t="s">
        <v>46</v>
      </c>
      <c r="B96" s="29">
        <v>103014</v>
      </c>
      <c r="C96" s="45">
        <f t="shared" si="3"/>
        <v>3516</v>
      </c>
      <c r="D96" s="45">
        <f t="shared" si="4"/>
        <v>4123</v>
      </c>
      <c r="E96" s="35">
        <v>2</v>
      </c>
      <c r="F96" s="53" t="s">
        <v>169</v>
      </c>
      <c r="G96" s="35" t="s">
        <v>170</v>
      </c>
      <c r="H96" s="35">
        <v>7032</v>
      </c>
      <c r="I96" s="35">
        <f t="shared" si="5"/>
        <v>8246</v>
      </c>
      <c r="J96" s="35">
        <v>8246</v>
      </c>
      <c r="K96" s="35">
        <v>0</v>
      </c>
      <c r="L96" s="35" t="s">
        <v>58</v>
      </c>
      <c r="M96" s="35" t="s">
        <v>265</v>
      </c>
    </row>
    <row r="97" spans="1:13" ht="47" thickBot="1" x14ac:dyDescent="0.4">
      <c r="A97" s="29" t="s">
        <v>46</v>
      </c>
      <c r="B97" s="29">
        <v>103017</v>
      </c>
      <c r="C97" s="45">
        <f t="shared" si="3"/>
        <v>2417</v>
      </c>
      <c r="D97" s="45">
        <f t="shared" si="4"/>
        <v>2529</v>
      </c>
      <c r="E97" s="35">
        <v>1</v>
      </c>
      <c r="F97" s="53" t="s">
        <v>169</v>
      </c>
      <c r="G97" s="35" t="s">
        <v>170</v>
      </c>
      <c r="H97" s="35">
        <v>2417</v>
      </c>
      <c r="I97" s="35">
        <f t="shared" si="5"/>
        <v>2529</v>
      </c>
      <c r="J97" s="35">
        <v>2529</v>
      </c>
      <c r="K97" s="35">
        <v>0</v>
      </c>
      <c r="L97" s="35" t="s">
        <v>58</v>
      </c>
      <c r="M97" s="35" t="s">
        <v>266</v>
      </c>
    </row>
    <row r="98" spans="1:13" ht="93.5" thickBot="1" x14ac:dyDescent="0.4">
      <c r="A98" s="29" t="s">
        <v>46</v>
      </c>
      <c r="B98" s="29">
        <v>103005</v>
      </c>
      <c r="C98" s="45">
        <f t="shared" si="3"/>
        <v>3293.5</v>
      </c>
      <c r="D98" s="45">
        <f t="shared" si="4"/>
        <v>3351.5</v>
      </c>
      <c r="E98" s="35">
        <v>2</v>
      </c>
      <c r="F98" s="53" t="s">
        <v>169</v>
      </c>
      <c r="G98" s="35" t="s">
        <v>170</v>
      </c>
      <c r="H98" s="35">
        <v>6587</v>
      </c>
      <c r="I98" s="35">
        <f t="shared" si="5"/>
        <v>6703</v>
      </c>
      <c r="J98" s="35">
        <v>6703</v>
      </c>
      <c r="K98" s="35">
        <v>0</v>
      </c>
      <c r="L98" s="35" t="s">
        <v>58</v>
      </c>
      <c r="M98" s="35" t="s">
        <v>267</v>
      </c>
    </row>
    <row r="99" spans="1:13" ht="62.5" thickBot="1" x14ac:dyDescent="0.4">
      <c r="A99" s="29" t="s">
        <v>46</v>
      </c>
      <c r="B99" s="29">
        <v>103010</v>
      </c>
      <c r="C99" s="45">
        <f t="shared" si="3"/>
        <v>1439.3333333333333</v>
      </c>
      <c r="D99" s="45">
        <f t="shared" si="4"/>
        <v>1802</v>
      </c>
      <c r="E99" s="35">
        <v>3</v>
      </c>
      <c r="F99" s="53" t="s">
        <v>169</v>
      </c>
      <c r="G99" s="35" t="s">
        <v>170</v>
      </c>
      <c r="H99" s="35">
        <v>4318</v>
      </c>
      <c r="I99" s="35">
        <f t="shared" si="5"/>
        <v>5406</v>
      </c>
      <c r="J99" s="35">
        <v>5406</v>
      </c>
      <c r="K99" s="35">
        <v>0</v>
      </c>
      <c r="L99" s="35" t="s">
        <v>58</v>
      </c>
      <c r="M99" s="35" t="s">
        <v>268</v>
      </c>
    </row>
    <row r="100" spans="1:13" ht="140" thickBot="1" x14ac:dyDescent="0.4">
      <c r="A100" s="29" t="s">
        <v>46</v>
      </c>
      <c r="B100" s="29">
        <v>103011</v>
      </c>
      <c r="C100" s="45">
        <f t="shared" si="3"/>
        <v>2619.6666666666665</v>
      </c>
      <c r="D100" s="45">
        <f t="shared" si="4"/>
        <v>3724</v>
      </c>
      <c r="E100" s="35">
        <v>3</v>
      </c>
      <c r="F100" s="53" t="s">
        <v>169</v>
      </c>
      <c r="G100" s="35" t="s">
        <v>170</v>
      </c>
      <c r="H100" s="35">
        <v>7859</v>
      </c>
      <c r="I100" s="35">
        <f t="shared" si="5"/>
        <v>11172</v>
      </c>
      <c r="J100" s="35">
        <v>11172</v>
      </c>
      <c r="K100" s="35">
        <v>0</v>
      </c>
      <c r="L100" s="35" t="s">
        <v>58</v>
      </c>
      <c r="M100" s="35" t="s">
        <v>269</v>
      </c>
    </row>
    <row r="101" spans="1:13" ht="62.5" thickBot="1" x14ac:dyDescent="0.4">
      <c r="A101" s="29" t="s">
        <v>46</v>
      </c>
      <c r="B101" s="29">
        <v>112007</v>
      </c>
      <c r="C101" s="45">
        <f t="shared" si="3"/>
        <v>1763.75</v>
      </c>
      <c r="D101" s="45">
        <f t="shared" si="4"/>
        <v>1953.75</v>
      </c>
      <c r="E101" s="35">
        <v>4</v>
      </c>
      <c r="F101" s="53" t="s">
        <v>169</v>
      </c>
      <c r="G101" s="35" t="s">
        <v>170</v>
      </c>
      <c r="H101" s="35">
        <v>7055</v>
      </c>
      <c r="I101" s="35">
        <f t="shared" si="5"/>
        <v>7815</v>
      </c>
      <c r="J101" s="35">
        <v>7815</v>
      </c>
      <c r="K101" s="35">
        <v>0</v>
      </c>
      <c r="L101" s="35" t="s">
        <v>64</v>
      </c>
      <c r="M101" s="35" t="s">
        <v>270</v>
      </c>
    </row>
    <row r="102" spans="1:13" ht="47" thickBot="1" x14ac:dyDescent="0.4">
      <c r="A102" s="29" t="s">
        <v>46</v>
      </c>
      <c r="B102" s="29">
        <v>117005</v>
      </c>
      <c r="C102" s="45">
        <f t="shared" si="3"/>
        <v>2415</v>
      </c>
      <c r="D102" s="45">
        <f t="shared" si="4"/>
        <v>2702</v>
      </c>
      <c r="E102" s="35">
        <v>1</v>
      </c>
      <c r="F102" s="53" t="s">
        <v>169</v>
      </c>
      <c r="G102" s="35" t="s">
        <v>170</v>
      </c>
      <c r="H102" s="35">
        <v>2415</v>
      </c>
      <c r="I102" s="35">
        <f t="shared" si="5"/>
        <v>2702</v>
      </c>
      <c r="J102" s="35">
        <v>2702</v>
      </c>
      <c r="K102" s="35">
        <v>0</v>
      </c>
      <c r="L102" s="35" t="s">
        <v>73</v>
      </c>
      <c r="M102" s="35" t="s">
        <v>271</v>
      </c>
    </row>
    <row r="103" spans="1:13" ht="31.5" thickBot="1" x14ac:dyDescent="0.4">
      <c r="A103" s="29" t="s">
        <v>46</v>
      </c>
      <c r="B103" s="29">
        <v>110040</v>
      </c>
      <c r="C103" s="45">
        <f t="shared" si="3"/>
        <v>42</v>
      </c>
      <c r="D103" s="45">
        <f t="shared" si="4"/>
        <v>45</v>
      </c>
      <c r="E103" s="35">
        <v>1</v>
      </c>
      <c r="F103" s="53" t="s">
        <v>169</v>
      </c>
      <c r="G103" s="35" t="s">
        <v>170</v>
      </c>
      <c r="H103" s="35">
        <v>42</v>
      </c>
      <c r="I103" s="35">
        <f t="shared" si="5"/>
        <v>45</v>
      </c>
      <c r="J103" s="35">
        <v>45</v>
      </c>
      <c r="K103" s="35">
        <v>0</v>
      </c>
      <c r="L103" s="35" t="s">
        <v>66</v>
      </c>
      <c r="M103" s="35" t="s">
        <v>272</v>
      </c>
    </row>
    <row r="104" spans="1:13" ht="16" thickBot="1" x14ac:dyDescent="0.4">
      <c r="A104" s="29" t="s">
        <v>46</v>
      </c>
      <c r="B104" s="29">
        <v>114119</v>
      </c>
      <c r="C104" s="45">
        <f t="shared" si="3"/>
        <v>5</v>
      </c>
      <c r="D104" s="45">
        <f t="shared" si="4"/>
        <v>3</v>
      </c>
      <c r="E104" s="35">
        <v>1</v>
      </c>
      <c r="F104" s="53" t="s">
        <v>169</v>
      </c>
      <c r="G104" s="35" t="s">
        <v>170</v>
      </c>
      <c r="H104" s="35">
        <v>5</v>
      </c>
      <c r="I104" s="35">
        <f t="shared" si="5"/>
        <v>3</v>
      </c>
      <c r="J104" s="35">
        <v>3</v>
      </c>
      <c r="K104" s="35">
        <v>0</v>
      </c>
      <c r="L104" s="35" t="s">
        <v>68</v>
      </c>
      <c r="M104" s="35" t="s">
        <v>189</v>
      </c>
    </row>
    <row r="105" spans="1:13" ht="31.5" thickBot="1" x14ac:dyDescent="0.4">
      <c r="A105" s="29" t="s">
        <v>46</v>
      </c>
      <c r="B105" s="29">
        <v>103031</v>
      </c>
      <c r="C105" s="45">
        <f t="shared" si="3"/>
        <v>2</v>
      </c>
      <c r="D105" s="45">
        <f t="shared" si="4"/>
        <v>2</v>
      </c>
      <c r="E105" s="35">
        <v>1</v>
      </c>
      <c r="F105" s="53" t="s">
        <v>169</v>
      </c>
      <c r="G105" s="35" t="s">
        <v>170</v>
      </c>
      <c r="H105" s="35">
        <v>2</v>
      </c>
      <c r="I105" s="35">
        <f t="shared" si="5"/>
        <v>2</v>
      </c>
      <c r="J105" s="35">
        <v>2</v>
      </c>
      <c r="K105" s="35">
        <v>0</v>
      </c>
      <c r="L105" s="35" t="s">
        <v>58</v>
      </c>
      <c r="M105" s="35" t="s">
        <v>273</v>
      </c>
    </row>
    <row r="106" spans="1:13" ht="16" thickBot="1" x14ac:dyDescent="0.4">
      <c r="A106" s="29" t="s">
        <v>46</v>
      </c>
      <c r="B106" s="29">
        <v>117139</v>
      </c>
      <c r="C106" s="45">
        <f t="shared" si="3"/>
        <v>4</v>
      </c>
      <c r="D106" s="45">
        <f t="shared" si="4"/>
        <v>4</v>
      </c>
      <c r="E106" s="35">
        <v>1</v>
      </c>
      <c r="F106" s="53" t="s">
        <v>169</v>
      </c>
      <c r="G106" s="35" t="s">
        <v>170</v>
      </c>
      <c r="H106" s="35">
        <v>4</v>
      </c>
      <c r="I106" s="35">
        <f t="shared" si="5"/>
        <v>4</v>
      </c>
      <c r="J106" s="35">
        <v>4</v>
      </c>
      <c r="K106" s="35">
        <v>0</v>
      </c>
      <c r="L106" s="35" t="s">
        <v>73</v>
      </c>
      <c r="M106" s="35" t="s">
        <v>274</v>
      </c>
    </row>
    <row r="107" spans="1:13" ht="31.5" thickBot="1" x14ac:dyDescent="0.4">
      <c r="A107" s="29" t="s">
        <v>46</v>
      </c>
      <c r="B107" s="29">
        <v>117140</v>
      </c>
      <c r="C107" s="45">
        <f t="shared" si="3"/>
        <v>5</v>
      </c>
      <c r="D107" s="45">
        <f t="shared" si="4"/>
        <v>4</v>
      </c>
      <c r="E107" s="35">
        <v>1</v>
      </c>
      <c r="F107" s="53" t="s">
        <v>169</v>
      </c>
      <c r="G107" s="35" t="s">
        <v>170</v>
      </c>
      <c r="H107" s="35">
        <v>5</v>
      </c>
      <c r="I107" s="35">
        <f t="shared" si="5"/>
        <v>4</v>
      </c>
      <c r="J107" s="35">
        <v>4</v>
      </c>
      <c r="K107" s="35">
        <v>0</v>
      </c>
      <c r="L107" s="35" t="s">
        <v>73</v>
      </c>
      <c r="M107" s="35" t="s">
        <v>275</v>
      </c>
    </row>
    <row r="108" spans="1:13" ht="16" thickBot="1" x14ac:dyDescent="0.4">
      <c r="A108" s="29" t="s">
        <v>46</v>
      </c>
      <c r="B108" s="29">
        <v>117124</v>
      </c>
      <c r="C108" s="45">
        <f t="shared" si="3"/>
        <v>18</v>
      </c>
      <c r="D108" s="45">
        <f t="shared" si="4"/>
        <v>20</v>
      </c>
      <c r="E108" s="35">
        <v>1</v>
      </c>
      <c r="F108" s="53" t="s">
        <v>169</v>
      </c>
      <c r="G108" s="35" t="s">
        <v>170</v>
      </c>
      <c r="H108" s="35">
        <v>18</v>
      </c>
      <c r="I108" s="35">
        <f t="shared" si="5"/>
        <v>20</v>
      </c>
      <c r="J108" s="35">
        <v>20</v>
      </c>
      <c r="K108" s="35">
        <v>0</v>
      </c>
      <c r="L108" s="35" t="s">
        <v>73</v>
      </c>
      <c r="M108" s="35" t="s">
        <v>276</v>
      </c>
    </row>
    <row r="109" spans="1:13" ht="16" thickBot="1" x14ac:dyDescent="0.4">
      <c r="A109" s="29" t="s">
        <v>46</v>
      </c>
      <c r="B109" s="29">
        <v>105038</v>
      </c>
      <c r="C109" s="45">
        <f t="shared" si="3"/>
        <v>18</v>
      </c>
      <c r="D109" s="45">
        <f t="shared" si="4"/>
        <v>20</v>
      </c>
      <c r="E109" s="35">
        <v>1</v>
      </c>
      <c r="F109" s="53" t="s">
        <v>169</v>
      </c>
      <c r="G109" s="35" t="s">
        <v>170</v>
      </c>
      <c r="H109" s="35">
        <v>18</v>
      </c>
      <c r="I109" s="35">
        <f t="shared" si="5"/>
        <v>20</v>
      </c>
      <c r="J109" s="35">
        <v>20</v>
      </c>
      <c r="K109" s="35">
        <v>0</v>
      </c>
      <c r="L109" s="35" t="s">
        <v>60</v>
      </c>
      <c r="M109" s="35" t="s">
        <v>277</v>
      </c>
    </row>
    <row r="110" spans="1:13" ht="16" thickBot="1" x14ac:dyDescent="0.4">
      <c r="A110" s="29" t="s">
        <v>46</v>
      </c>
      <c r="B110" s="29">
        <v>117163</v>
      </c>
      <c r="C110" s="45">
        <f t="shared" si="3"/>
        <v>129</v>
      </c>
      <c r="D110" s="45">
        <f t="shared" si="4"/>
        <v>121</v>
      </c>
      <c r="E110" s="35">
        <v>1</v>
      </c>
      <c r="F110" s="53">
        <v>1</v>
      </c>
      <c r="G110" s="35" t="s">
        <v>170</v>
      </c>
      <c r="H110" s="35">
        <v>129</v>
      </c>
      <c r="I110" s="35">
        <f t="shared" si="5"/>
        <v>121</v>
      </c>
      <c r="J110" s="35">
        <v>121</v>
      </c>
      <c r="K110" s="35">
        <v>0</v>
      </c>
      <c r="L110" s="35" t="s">
        <v>73</v>
      </c>
      <c r="M110" s="35" t="s">
        <v>278</v>
      </c>
    </row>
    <row r="111" spans="1:13" ht="16" thickBot="1" x14ac:dyDescent="0.4">
      <c r="A111" s="29" t="s">
        <v>46</v>
      </c>
      <c r="B111" s="29">
        <v>117133</v>
      </c>
      <c r="C111" s="45">
        <f t="shared" si="3"/>
        <v>4</v>
      </c>
      <c r="D111" s="45">
        <f t="shared" si="4"/>
        <v>3</v>
      </c>
      <c r="E111" s="35">
        <v>1</v>
      </c>
      <c r="F111" s="53" t="s">
        <v>169</v>
      </c>
      <c r="G111" s="35" t="s">
        <v>170</v>
      </c>
      <c r="H111" s="35">
        <v>4</v>
      </c>
      <c r="I111" s="35">
        <f t="shared" si="5"/>
        <v>3</v>
      </c>
      <c r="J111" s="35">
        <v>3</v>
      </c>
      <c r="K111" s="35">
        <v>0</v>
      </c>
      <c r="L111" s="35" t="s">
        <v>73</v>
      </c>
      <c r="M111" s="35" t="s">
        <v>278</v>
      </c>
    </row>
    <row r="112" spans="1:13" ht="16" thickBot="1" x14ac:dyDescent="0.4">
      <c r="A112" s="29" t="s">
        <v>46</v>
      </c>
      <c r="B112" s="29">
        <v>117143</v>
      </c>
      <c r="C112" s="45">
        <f t="shared" si="3"/>
        <v>105</v>
      </c>
      <c r="D112" s="45">
        <f t="shared" si="4"/>
        <v>118</v>
      </c>
      <c r="E112" s="35">
        <v>1</v>
      </c>
      <c r="F112" s="53" t="s">
        <v>169</v>
      </c>
      <c r="G112" s="35" t="s">
        <v>170</v>
      </c>
      <c r="H112" s="35">
        <v>105</v>
      </c>
      <c r="I112" s="35">
        <f t="shared" si="5"/>
        <v>118</v>
      </c>
      <c r="J112" s="35">
        <v>118</v>
      </c>
      <c r="K112" s="35">
        <v>0</v>
      </c>
      <c r="L112" s="35" t="s">
        <v>73</v>
      </c>
      <c r="M112" s="35" t="s">
        <v>279</v>
      </c>
    </row>
    <row r="113" spans="1:13" ht="16" thickBot="1" x14ac:dyDescent="0.4">
      <c r="A113" s="29" t="s">
        <v>46</v>
      </c>
      <c r="B113" s="29">
        <v>109214</v>
      </c>
      <c r="C113" s="45">
        <f t="shared" si="3"/>
        <v>18</v>
      </c>
      <c r="D113" s="45">
        <f t="shared" si="4"/>
        <v>19</v>
      </c>
      <c r="E113" s="35">
        <v>1</v>
      </c>
      <c r="F113" s="53" t="s">
        <v>169</v>
      </c>
      <c r="G113" s="35" t="s">
        <v>170</v>
      </c>
      <c r="H113" s="35">
        <v>18</v>
      </c>
      <c r="I113" s="35">
        <f t="shared" si="5"/>
        <v>19</v>
      </c>
      <c r="J113" s="35">
        <v>19</v>
      </c>
      <c r="K113" s="35">
        <v>0</v>
      </c>
      <c r="L113" s="35" t="s">
        <v>62</v>
      </c>
      <c r="M113" s="35" t="s">
        <v>280</v>
      </c>
    </row>
    <row r="114" spans="1:13" ht="16" thickBot="1" x14ac:dyDescent="0.4">
      <c r="A114" s="29" t="s">
        <v>46</v>
      </c>
      <c r="B114" s="29">
        <v>106041</v>
      </c>
      <c r="C114" s="45">
        <f t="shared" si="3"/>
        <v>4</v>
      </c>
      <c r="D114" s="45">
        <f t="shared" si="4"/>
        <v>4</v>
      </c>
      <c r="E114" s="35">
        <v>1</v>
      </c>
      <c r="F114" s="53" t="s">
        <v>169</v>
      </c>
      <c r="G114" s="35" t="s">
        <v>170</v>
      </c>
      <c r="H114" s="35">
        <v>4</v>
      </c>
      <c r="I114" s="35">
        <f t="shared" si="5"/>
        <v>4</v>
      </c>
      <c r="J114" s="35">
        <v>4</v>
      </c>
      <c r="K114" s="35">
        <v>0</v>
      </c>
      <c r="L114" s="35" t="s">
        <v>61</v>
      </c>
      <c r="M114" s="35" t="s">
        <v>281</v>
      </c>
    </row>
    <row r="115" spans="1:13" ht="16" thickBot="1" x14ac:dyDescent="0.4">
      <c r="A115" s="29" t="s">
        <v>46</v>
      </c>
      <c r="B115" s="29">
        <v>117148</v>
      </c>
      <c r="C115" s="45">
        <f t="shared" si="3"/>
        <v>16</v>
      </c>
      <c r="D115" s="45">
        <f t="shared" si="4"/>
        <v>16</v>
      </c>
      <c r="E115" s="35">
        <v>1</v>
      </c>
      <c r="F115" s="53" t="s">
        <v>169</v>
      </c>
      <c r="G115" s="35" t="s">
        <v>170</v>
      </c>
      <c r="H115" s="35">
        <v>16</v>
      </c>
      <c r="I115" s="35">
        <f t="shared" si="5"/>
        <v>16</v>
      </c>
      <c r="J115" s="35">
        <v>16</v>
      </c>
      <c r="K115" s="35">
        <v>0</v>
      </c>
      <c r="L115" s="35" t="s">
        <v>73</v>
      </c>
      <c r="M115" s="35" t="s">
        <v>282</v>
      </c>
    </row>
    <row r="116" spans="1:13" ht="16" thickBot="1" x14ac:dyDescent="0.4">
      <c r="A116" s="29" t="s">
        <v>46</v>
      </c>
      <c r="B116" s="29">
        <v>117152</v>
      </c>
      <c r="C116" s="45">
        <f t="shared" si="3"/>
        <v>1</v>
      </c>
      <c r="D116" s="45">
        <f t="shared" si="4"/>
        <v>1</v>
      </c>
      <c r="E116" s="35">
        <v>1</v>
      </c>
      <c r="F116" s="53" t="s">
        <v>169</v>
      </c>
      <c r="G116" s="35" t="s">
        <v>170</v>
      </c>
      <c r="H116" s="35">
        <v>1</v>
      </c>
      <c r="I116" s="35">
        <f t="shared" si="5"/>
        <v>1</v>
      </c>
      <c r="J116" s="35">
        <v>1</v>
      </c>
      <c r="K116" s="35">
        <v>0</v>
      </c>
      <c r="L116" s="35" t="s">
        <v>73</v>
      </c>
      <c r="M116" s="35" t="s">
        <v>283</v>
      </c>
    </row>
    <row r="117" spans="1:13" ht="16" thickBot="1" x14ac:dyDescent="0.4">
      <c r="A117" s="29" t="s">
        <v>46</v>
      </c>
      <c r="B117" s="29">
        <v>118155</v>
      </c>
      <c r="C117" s="45">
        <f t="shared" si="3"/>
        <v>3</v>
      </c>
      <c r="D117" s="45">
        <f t="shared" si="4"/>
        <v>2</v>
      </c>
      <c r="E117" s="35">
        <v>1</v>
      </c>
      <c r="F117" s="53" t="s">
        <v>169</v>
      </c>
      <c r="G117" s="35" t="s">
        <v>170</v>
      </c>
      <c r="H117" s="35">
        <v>3</v>
      </c>
      <c r="I117" s="35">
        <f t="shared" si="5"/>
        <v>2</v>
      </c>
      <c r="J117" s="35">
        <v>2</v>
      </c>
      <c r="K117" s="35">
        <v>0</v>
      </c>
      <c r="L117" s="35" t="s">
        <v>56</v>
      </c>
      <c r="M117" s="35" t="s">
        <v>177</v>
      </c>
    </row>
    <row r="118" spans="1:13" ht="16" thickBot="1" x14ac:dyDescent="0.4">
      <c r="A118" s="29" t="s">
        <v>46</v>
      </c>
      <c r="B118" s="29">
        <v>117145</v>
      </c>
      <c r="C118" s="45">
        <f t="shared" si="3"/>
        <v>15</v>
      </c>
      <c r="D118" s="45">
        <f t="shared" si="4"/>
        <v>15</v>
      </c>
      <c r="E118" s="35">
        <v>1</v>
      </c>
      <c r="F118" s="53" t="s">
        <v>169</v>
      </c>
      <c r="G118" s="35" t="s">
        <v>170</v>
      </c>
      <c r="H118" s="35">
        <v>15</v>
      </c>
      <c r="I118" s="35">
        <f t="shared" si="5"/>
        <v>15</v>
      </c>
      <c r="J118" s="35">
        <v>15</v>
      </c>
      <c r="K118" s="35">
        <v>0</v>
      </c>
      <c r="L118" s="35" t="s">
        <v>73</v>
      </c>
      <c r="M118" s="35" t="s">
        <v>284</v>
      </c>
    </row>
    <row r="119" spans="1:13" ht="16" thickBot="1" x14ac:dyDescent="0.4">
      <c r="A119" s="29" t="s">
        <v>46</v>
      </c>
      <c r="B119" s="29">
        <v>117144</v>
      </c>
      <c r="C119" s="45">
        <f t="shared" si="3"/>
        <v>18</v>
      </c>
      <c r="D119" s="45">
        <f t="shared" si="4"/>
        <v>19</v>
      </c>
      <c r="E119" s="35">
        <v>1</v>
      </c>
      <c r="F119" s="53" t="s">
        <v>169</v>
      </c>
      <c r="G119" s="35" t="s">
        <v>170</v>
      </c>
      <c r="H119" s="35">
        <v>18</v>
      </c>
      <c r="I119" s="35">
        <f t="shared" si="5"/>
        <v>19</v>
      </c>
      <c r="J119" s="35">
        <v>19</v>
      </c>
      <c r="K119" s="35">
        <v>0</v>
      </c>
      <c r="L119" s="35" t="s">
        <v>73</v>
      </c>
      <c r="M119" s="35" t="s">
        <v>284</v>
      </c>
    </row>
    <row r="120" spans="1:13" ht="16" thickBot="1" x14ac:dyDescent="0.4">
      <c r="A120" s="29" t="s">
        <v>46</v>
      </c>
      <c r="B120" s="29">
        <v>112076</v>
      </c>
      <c r="C120" s="45">
        <f t="shared" si="3"/>
        <v>3</v>
      </c>
      <c r="D120" s="45">
        <f t="shared" si="4"/>
        <v>3</v>
      </c>
      <c r="E120" s="35">
        <v>1</v>
      </c>
      <c r="F120" s="53" t="s">
        <v>169</v>
      </c>
      <c r="G120" s="35" t="s">
        <v>170</v>
      </c>
      <c r="H120" s="35">
        <v>3</v>
      </c>
      <c r="I120" s="35">
        <f t="shared" si="5"/>
        <v>3</v>
      </c>
      <c r="J120" s="35">
        <v>3</v>
      </c>
      <c r="K120" s="35">
        <v>0</v>
      </c>
      <c r="L120" s="35" t="s">
        <v>68</v>
      </c>
      <c r="M120" s="35" t="s">
        <v>285</v>
      </c>
    </row>
    <row r="121" spans="1:13" ht="31.5" thickBot="1" x14ac:dyDescent="0.4">
      <c r="A121" s="29" t="s">
        <v>46</v>
      </c>
      <c r="B121" s="29">
        <v>118008</v>
      </c>
      <c r="C121" s="45">
        <f t="shared" si="3"/>
        <v>197</v>
      </c>
      <c r="D121" s="45">
        <f t="shared" si="4"/>
        <v>206</v>
      </c>
      <c r="E121" s="35">
        <v>1</v>
      </c>
      <c r="F121" s="53" t="s">
        <v>169</v>
      </c>
      <c r="G121" s="35" t="s">
        <v>170</v>
      </c>
      <c r="H121" s="35">
        <v>197</v>
      </c>
      <c r="I121" s="35">
        <f t="shared" si="5"/>
        <v>206</v>
      </c>
      <c r="J121" s="35">
        <v>206</v>
      </c>
      <c r="K121" s="35">
        <v>0</v>
      </c>
      <c r="L121" s="35" t="s">
        <v>56</v>
      </c>
      <c r="M121" s="35" t="s">
        <v>286</v>
      </c>
    </row>
    <row r="122" spans="1:13" ht="31.5" thickBot="1" x14ac:dyDescent="0.4">
      <c r="A122" s="29" t="s">
        <v>46</v>
      </c>
      <c r="B122" s="29">
        <v>110025</v>
      </c>
      <c r="C122" s="45">
        <f t="shared" si="3"/>
        <v>1237</v>
      </c>
      <c r="D122" s="45">
        <f t="shared" si="4"/>
        <v>1425</v>
      </c>
      <c r="E122" s="35">
        <v>1</v>
      </c>
      <c r="F122" s="53" t="s">
        <v>169</v>
      </c>
      <c r="G122" s="35" t="s">
        <v>170</v>
      </c>
      <c r="H122" s="35">
        <v>1237</v>
      </c>
      <c r="I122" s="35">
        <f t="shared" si="5"/>
        <v>1425</v>
      </c>
      <c r="J122" s="35">
        <v>1425</v>
      </c>
      <c r="K122" s="35">
        <v>0</v>
      </c>
      <c r="L122" s="35" t="s">
        <v>66</v>
      </c>
      <c r="M122" s="35" t="s">
        <v>287</v>
      </c>
    </row>
    <row r="123" spans="1:13" ht="31.5" thickBot="1" x14ac:dyDescent="0.4">
      <c r="A123" s="29" t="s">
        <v>46</v>
      </c>
      <c r="B123" s="29">
        <v>118072</v>
      </c>
      <c r="C123" s="45">
        <f t="shared" si="3"/>
        <v>859</v>
      </c>
      <c r="D123" s="45">
        <f t="shared" si="4"/>
        <v>955</v>
      </c>
      <c r="E123" s="35">
        <v>1</v>
      </c>
      <c r="F123" s="53" t="s">
        <v>169</v>
      </c>
      <c r="G123" s="35" t="s">
        <v>170</v>
      </c>
      <c r="H123" s="35">
        <v>859</v>
      </c>
      <c r="I123" s="35">
        <f t="shared" si="5"/>
        <v>955</v>
      </c>
      <c r="J123" s="35">
        <v>955</v>
      </c>
      <c r="K123" s="35">
        <v>0</v>
      </c>
      <c r="L123" s="35" t="s">
        <v>56</v>
      </c>
      <c r="M123" s="35" t="s">
        <v>288</v>
      </c>
    </row>
    <row r="124" spans="1:13" ht="62.5" thickBot="1" x14ac:dyDescent="0.4">
      <c r="A124" s="29" t="s">
        <v>46</v>
      </c>
      <c r="B124" s="29">
        <v>116020</v>
      </c>
      <c r="C124" s="45">
        <f t="shared" si="3"/>
        <v>287</v>
      </c>
      <c r="D124" s="45">
        <f t="shared" si="4"/>
        <v>315.66666666666669</v>
      </c>
      <c r="E124" s="35">
        <v>3</v>
      </c>
      <c r="F124" s="53" t="s">
        <v>169</v>
      </c>
      <c r="G124" s="35" t="s">
        <v>170</v>
      </c>
      <c r="H124" s="35">
        <v>861</v>
      </c>
      <c r="I124" s="35">
        <f t="shared" si="5"/>
        <v>947</v>
      </c>
      <c r="J124" s="35">
        <v>947</v>
      </c>
      <c r="K124" s="35">
        <v>0</v>
      </c>
      <c r="L124" s="35" t="s">
        <v>72</v>
      </c>
      <c r="M124" s="35" t="s">
        <v>289</v>
      </c>
    </row>
    <row r="125" spans="1:13" ht="171" thickBot="1" x14ac:dyDescent="0.4">
      <c r="A125" s="29" t="s">
        <v>46</v>
      </c>
      <c r="B125" s="29">
        <v>114006</v>
      </c>
      <c r="C125" s="45">
        <f t="shared" si="3"/>
        <v>5444</v>
      </c>
      <c r="D125" s="45">
        <f t="shared" si="4"/>
        <v>5694.333333333333</v>
      </c>
      <c r="E125" s="35">
        <v>3</v>
      </c>
      <c r="F125" s="53" t="s">
        <v>169</v>
      </c>
      <c r="G125" s="35" t="s">
        <v>170</v>
      </c>
      <c r="H125" s="35">
        <v>16332</v>
      </c>
      <c r="I125" s="35">
        <f t="shared" si="5"/>
        <v>17083</v>
      </c>
      <c r="J125" s="35">
        <v>17083</v>
      </c>
      <c r="K125" s="35">
        <v>0</v>
      </c>
      <c r="L125" s="35" t="s">
        <v>70</v>
      </c>
      <c r="M125" s="35" t="s">
        <v>290</v>
      </c>
    </row>
    <row r="126" spans="1:13" ht="31.5" thickBot="1" x14ac:dyDescent="0.4">
      <c r="A126" s="29" t="s">
        <v>46</v>
      </c>
      <c r="B126" s="29">
        <v>112057</v>
      </c>
      <c r="C126" s="45">
        <f t="shared" si="3"/>
        <v>37</v>
      </c>
      <c r="D126" s="45">
        <f t="shared" si="4"/>
        <v>51</v>
      </c>
      <c r="E126" s="35">
        <v>1</v>
      </c>
      <c r="F126" s="53" t="s">
        <v>169</v>
      </c>
      <c r="G126" s="35" t="s">
        <v>170</v>
      </c>
      <c r="H126" s="35">
        <v>37</v>
      </c>
      <c r="I126" s="35">
        <f t="shared" si="5"/>
        <v>51</v>
      </c>
      <c r="J126" s="35">
        <v>51</v>
      </c>
      <c r="K126" s="35">
        <v>0</v>
      </c>
      <c r="L126" s="35" t="s">
        <v>64</v>
      </c>
      <c r="M126" s="35" t="s">
        <v>291</v>
      </c>
    </row>
    <row r="127" spans="1:13" ht="233" thickBot="1" x14ac:dyDescent="0.4">
      <c r="A127" s="29" t="s">
        <v>46</v>
      </c>
      <c r="B127" s="29">
        <v>111005</v>
      </c>
      <c r="C127" s="45">
        <f t="shared" si="3"/>
        <v>2171</v>
      </c>
      <c r="D127" s="45">
        <f t="shared" si="4"/>
        <v>3011.25</v>
      </c>
      <c r="E127" s="35">
        <v>4</v>
      </c>
      <c r="F127" s="53">
        <v>2</v>
      </c>
      <c r="G127" s="35" t="s">
        <v>170</v>
      </c>
      <c r="H127" s="35">
        <v>8684</v>
      </c>
      <c r="I127" s="35">
        <f t="shared" si="5"/>
        <v>12045</v>
      </c>
      <c r="J127" s="35">
        <v>12045</v>
      </c>
      <c r="K127" s="35">
        <v>0</v>
      </c>
      <c r="L127" s="35" t="s">
        <v>67</v>
      </c>
      <c r="M127" s="35" t="s">
        <v>292</v>
      </c>
    </row>
    <row r="128" spans="1:13" ht="78" thickBot="1" x14ac:dyDescent="0.4">
      <c r="A128" s="29" t="s">
        <v>46</v>
      </c>
      <c r="B128" s="29">
        <v>117006</v>
      </c>
      <c r="C128" s="45">
        <f t="shared" si="3"/>
        <v>2774</v>
      </c>
      <c r="D128" s="45">
        <f t="shared" si="4"/>
        <v>3088</v>
      </c>
      <c r="E128" s="35">
        <v>1</v>
      </c>
      <c r="F128" s="53" t="s">
        <v>169</v>
      </c>
      <c r="G128" s="35" t="s">
        <v>170</v>
      </c>
      <c r="H128" s="35">
        <v>2774</v>
      </c>
      <c r="I128" s="35">
        <f t="shared" si="5"/>
        <v>3088</v>
      </c>
      <c r="J128" s="35">
        <v>3088</v>
      </c>
      <c r="K128" s="35">
        <v>0</v>
      </c>
      <c r="L128" s="35" t="s">
        <v>73</v>
      </c>
      <c r="M128" s="35" t="s">
        <v>293</v>
      </c>
    </row>
    <row r="129" spans="1:13" ht="16" thickBot="1" x14ac:dyDescent="0.4">
      <c r="A129" s="29" t="s">
        <v>46</v>
      </c>
      <c r="B129" s="29">
        <v>112036</v>
      </c>
      <c r="C129" s="45">
        <f t="shared" si="3"/>
        <v>942</v>
      </c>
      <c r="D129" s="45">
        <f t="shared" si="4"/>
        <v>950</v>
      </c>
      <c r="E129" s="35">
        <v>1</v>
      </c>
      <c r="F129" s="53" t="s">
        <v>169</v>
      </c>
      <c r="G129" s="35" t="s">
        <v>170</v>
      </c>
      <c r="H129" s="35">
        <v>942</v>
      </c>
      <c r="I129" s="35">
        <f t="shared" si="5"/>
        <v>950</v>
      </c>
      <c r="J129" s="35">
        <v>950</v>
      </c>
      <c r="K129" s="35">
        <v>0</v>
      </c>
      <c r="L129" s="35" t="s">
        <v>68</v>
      </c>
      <c r="M129" s="35" t="s">
        <v>294</v>
      </c>
    </row>
    <row r="130" spans="1:13" ht="155.5" thickBot="1" x14ac:dyDescent="0.4">
      <c r="A130" s="29" t="s">
        <v>46</v>
      </c>
      <c r="B130" s="29">
        <v>109005</v>
      </c>
      <c r="C130" s="45">
        <f t="shared" si="3"/>
        <v>2469.3333333333335</v>
      </c>
      <c r="D130" s="45">
        <f t="shared" si="4"/>
        <v>3283.5</v>
      </c>
      <c r="E130" s="35">
        <v>6</v>
      </c>
      <c r="F130" s="53">
        <v>1</v>
      </c>
      <c r="G130" s="35" t="s">
        <v>170</v>
      </c>
      <c r="H130" s="35">
        <v>14816</v>
      </c>
      <c r="I130" s="35">
        <f t="shared" si="5"/>
        <v>19701</v>
      </c>
      <c r="J130" s="35">
        <v>19701</v>
      </c>
      <c r="K130" s="35">
        <v>0</v>
      </c>
      <c r="L130" s="35" t="s">
        <v>62</v>
      </c>
      <c r="M130" s="35" t="s">
        <v>295</v>
      </c>
    </row>
    <row r="131" spans="1:13" ht="16" thickBot="1" x14ac:dyDescent="0.4">
      <c r="A131" s="29" t="s">
        <v>46</v>
      </c>
      <c r="B131" s="29">
        <v>103024</v>
      </c>
      <c r="C131" s="45">
        <f t="shared" si="3"/>
        <v>16</v>
      </c>
      <c r="D131" s="45">
        <f t="shared" si="4"/>
        <v>18</v>
      </c>
      <c r="E131" s="35">
        <v>1</v>
      </c>
      <c r="F131" s="53" t="s">
        <v>169</v>
      </c>
      <c r="G131" s="35" t="s">
        <v>170</v>
      </c>
      <c r="H131" s="35">
        <v>16</v>
      </c>
      <c r="I131" s="35">
        <f t="shared" si="5"/>
        <v>18</v>
      </c>
      <c r="J131" s="35">
        <v>18</v>
      </c>
      <c r="K131" s="35">
        <v>0</v>
      </c>
      <c r="L131" s="35" t="s">
        <v>58</v>
      </c>
      <c r="M131" s="35" t="s">
        <v>296</v>
      </c>
    </row>
    <row r="132" spans="1:13" ht="409.6" thickBot="1" x14ac:dyDescent="0.4">
      <c r="A132" s="29" t="s">
        <v>46</v>
      </c>
      <c r="B132" s="29">
        <v>112011</v>
      </c>
      <c r="C132" s="45">
        <f t="shared" si="3"/>
        <v>3793.7</v>
      </c>
      <c r="D132" s="45">
        <f t="shared" si="4"/>
        <v>4688.3</v>
      </c>
      <c r="E132" s="35">
        <v>10</v>
      </c>
      <c r="F132" s="53" t="s">
        <v>169</v>
      </c>
      <c r="G132" s="35" t="s">
        <v>170</v>
      </c>
      <c r="H132" s="35">
        <v>37937</v>
      </c>
      <c r="I132" s="35">
        <f t="shared" si="5"/>
        <v>46883</v>
      </c>
      <c r="J132" s="35">
        <v>46883</v>
      </c>
      <c r="K132" s="35">
        <v>0</v>
      </c>
      <c r="L132" s="35" t="s">
        <v>64</v>
      </c>
      <c r="M132" s="35" t="s">
        <v>297</v>
      </c>
    </row>
    <row r="133" spans="1:13" ht="16" thickBot="1" x14ac:dyDescent="0.4">
      <c r="A133" s="29" t="s">
        <v>46</v>
      </c>
      <c r="B133" s="29">
        <v>110026</v>
      </c>
      <c r="C133" s="45">
        <f t="shared" si="3"/>
        <v>498</v>
      </c>
      <c r="D133" s="45">
        <f t="shared" si="4"/>
        <v>541</v>
      </c>
      <c r="E133" s="35">
        <v>1</v>
      </c>
      <c r="F133" s="53" t="s">
        <v>169</v>
      </c>
      <c r="G133" s="35" t="s">
        <v>170</v>
      </c>
      <c r="H133" s="35">
        <v>498</v>
      </c>
      <c r="I133" s="35">
        <f t="shared" si="5"/>
        <v>541</v>
      </c>
      <c r="J133" s="35">
        <v>541</v>
      </c>
      <c r="K133" s="35">
        <v>0</v>
      </c>
      <c r="L133" s="35" t="s">
        <v>66</v>
      </c>
      <c r="M133" s="35" t="s">
        <v>298</v>
      </c>
    </row>
    <row r="134" spans="1:13" ht="31.5" thickBot="1" x14ac:dyDescent="0.4">
      <c r="A134" s="29" t="s">
        <v>46</v>
      </c>
      <c r="B134" s="29">
        <v>114082</v>
      </c>
      <c r="C134" s="45">
        <f t="shared" si="3"/>
        <v>4058</v>
      </c>
      <c r="D134" s="45">
        <f t="shared" si="4"/>
        <v>3945</v>
      </c>
      <c r="E134" s="35">
        <v>1</v>
      </c>
      <c r="F134" s="53" t="s">
        <v>169</v>
      </c>
      <c r="G134" s="35" t="s">
        <v>170</v>
      </c>
      <c r="H134" s="35">
        <v>4058</v>
      </c>
      <c r="I134" s="35">
        <f t="shared" si="5"/>
        <v>3945</v>
      </c>
      <c r="J134" s="35">
        <v>3945</v>
      </c>
      <c r="K134" s="35">
        <v>0</v>
      </c>
      <c r="L134" s="35" t="s">
        <v>70</v>
      </c>
      <c r="M134" s="35" t="s">
        <v>299</v>
      </c>
    </row>
    <row r="135" spans="1:13" ht="31.5" thickBot="1" x14ac:dyDescent="0.4">
      <c r="A135" s="29" t="s">
        <v>46</v>
      </c>
      <c r="B135" s="29">
        <v>109007</v>
      </c>
      <c r="C135" s="45">
        <f t="shared" si="3"/>
        <v>1459</v>
      </c>
      <c r="D135" s="45">
        <f t="shared" si="4"/>
        <v>1653</v>
      </c>
      <c r="E135" s="35">
        <v>1</v>
      </c>
      <c r="F135" s="53" t="s">
        <v>169</v>
      </c>
      <c r="G135" s="35" t="s">
        <v>170</v>
      </c>
      <c r="H135" s="35">
        <v>1459</v>
      </c>
      <c r="I135" s="35">
        <f t="shared" si="5"/>
        <v>1653</v>
      </c>
      <c r="J135" s="35">
        <v>1653</v>
      </c>
      <c r="K135" s="35">
        <v>0</v>
      </c>
      <c r="L135" s="35" t="s">
        <v>62</v>
      </c>
      <c r="M135" s="35" t="s">
        <v>237</v>
      </c>
    </row>
    <row r="136" spans="1:13" ht="62.5" thickBot="1" x14ac:dyDescent="0.4">
      <c r="A136" s="29" t="s">
        <v>46</v>
      </c>
      <c r="B136" s="29">
        <v>117007</v>
      </c>
      <c r="C136" s="45">
        <f t="shared" ref="C136:C199" si="6">H136/E136</f>
        <v>2013</v>
      </c>
      <c r="D136" s="45">
        <f t="shared" ref="D136:D199" si="7">I136/E136</f>
        <v>2332</v>
      </c>
      <c r="E136" s="35">
        <v>1</v>
      </c>
      <c r="F136" s="53" t="s">
        <v>169</v>
      </c>
      <c r="G136" s="35" t="s">
        <v>170</v>
      </c>
      <c r="H136" s="35">
        <v>2013</v>
      </c>
      <c r="I136" s="35">
        <f t="shared" si="5"/>
        <v>2332</v>
      </c>
      <c r="J136" s="35">
        <v>2332</v>
      </c>
      <c r="K136" s="35">
        <v>0</v>
      </c>
      <c r="L136" s="35" t="s">
        <v>73</v>
      </c>
      <c r="M136" s="35" t="s">
        <v>300</v>
      </c>
    </row>
    <row r="137" spans="1:13" ht="248.5" thickBot="1" x14ac:dyDescent="0.4">
      <c r="A137" s="29" t="s">
        <v>46</v>
      </c>
      <c r="B137" s="29">
        <v>112013</v>
      </c>
      <c r="C137" s="45">
        <f t="shared" si="6"/>
        <v>8160.333333333333</v>
      </c>
      <c r="D137" s="45">
        <f t="shared" si="7"/>
        <v>9886.6666666666661</v>
      </c>
      <c r="E137" s="35">
        <v>3</v>
      </c>
      <c r="F137" s="53" t="s">
        <v>169</v>
      </c>
      <c r="G137" s="35" t="s">
        <v>170</v>
      </c>
      <c r="H137" s="35">
        <v>24481</v>
      </c>
      <c r="I137" s="35">
        <f t="shared" ref="I137:I200" si="8">SUM(J137:K137)</f>
        <v>29660</v>
      </c>
      <c r="J137" s="35">
        <v>29660</v>
      </c>
      <c r="K137" s="35">
        <v>0</v>
      </c>
      <c r="L137" s="35" t="s">
        <v>301</v>
      </c>
      <c r="M137" s="35" t="s">
        <v>302</v>
      </c>
    </row>
    <row r="138" spans="1:13" ht="47" thickBot="1" x14ac:dyDescent="0.4">
      <c r="A138" s="29" t="s">
        <v>46</v>
      </c>
      <c r="B138" s="29">
        <v>118011</v>
      </c>
      <c r="C138" s="45">
        <f t="shared" si="6"/>
        <v>1778</v>
      </c>
      <c r="D138" s="45">
        <f t="shared" si="7"/>
        <v>1777</v>
      </c>
      <c r="E138" s="35">
        <v>1</v>
      </c>
      <c r="F138" s="53" t="s">
        <v>169</v>
      </c>
      <c r="G138" s="35" t="s">
        <v>170</v>
      </c>
      <c r="H138" s="35">
        <v>1778</v>
      </c>
      <c r="I138" s="35">
        <f t="shared" si="8"/>
        <v>1777</v>
      </c>
      <c r="J138" s="35">
        <v>1777</v>
      </c>
      <c r="K138" s="35">
        <v>0</v>
      </c>
      <c r="L138" s="35" t="s">
        <v>56</v>
      </c>
      <c r="M138" s="35" t="s">
        <v>303</v>
      </c>
    </row>
    <row r="139" spans="1:13" ht="47" thickBot="1" x14ac:dyDescent="0.4">
      <c r="A139" s="29" t="s">
        <v>46</v>
      </c>
      <c r="B139" s="29">
        <v>118012</v>
      </c>
      <c r="C139" s="45">
        <f t="shared" si="6"/>
        <v>701</v>
      </c>
      <c r="D139" s="45">
        <f t="shared" si="7"/>
        <v>1885</v>
      </c>
      <c r="E139" s="35">
        <v>1</v>
      </c>
      <c r="F139" s="53" t="s">
        <v>169</v>
      </c>
      <c r="G139" s="35" t="s">
        <v>170</v>
      </c>
      <c r="H139" s="35">
        <v>701</v>
      </c>
      <c r="I139" s="35">
        <f t="shared" si="8"/>
        <v>1885</v>
      </c>
      <c r="J139" s="35">
        <v>1885</v>
      </c>
      <c r="K139" s="35">
        <v>0</v>
      </c>
      <c r="L139" s="35" t="s">
        <v>56</v>
      </c>
      <c r="M139" s="35" t="s">
        <v>304</v>
      </c>
    </row>
    <row r="140" spans="1:13" ht="62.5" thickBot="1" x14ac:dyDescent="0.4">
      <c r="A140" s="29" t="s">
        <v>46</v>
      </c>
      <c r="B140" s="29">
        <v>109009</v>
      </c>
      <c r="C140" s="45">
        <f t="shared" si="6"/>
        <v>2305</v>
      </c>
      <c r="D140" s="45">
        <f t="shared" si="7"/>
        <v>2861.5</v>
      </c>
      <c r="E140" s="35">
        <v>2</v>
      </c>
      <c r="F140" s="53">
        <v>1</v>
      </c>
      <c r="G140" s="35" t="s">
        <v>170</v>
      </c>
      <c r="H140" s="35">
        <v>4610</v>
      </c>
      <c r="I140" s="35">
        <f t="shared" si="8"/>
        <v>5723</v>
      </c>
      <c r="J140" s="35">
        <v>5723</v>
      </c>
      <c r="K140" s="35">
        <v>0</v>
      </c>
      <c r="L140" s="35" t="s">
        <v>62</v>
      </c>
      <c r="M140" s="35" t="s">
        <v>305</v>
      </c>
    </row>
    <row r="141" spans="1:13" ht="78" thickBot="1" x14ac:dyDescent="0.4">
      <c r="A141" s="29" t="s">
        <v>46</v>
      </c>
      <c r="B141" s="29">
        <v>105003</v>
      </c>
      <c r="C141" s="45">
        <f t="shared" si="6"/>
        <v>1139</v>
      </c>
      <c r="D141" s="45">
        <f t="shared" si="7"/>
        <v>1162.5</v>
      </c>
      <c r="E141" s="35">
        <v>2</v>
      </c>
      <c r="F141" s="53" t="s">
        <v>169</v>
      </c>
      <c r="G141" s="35" t="s">
        <v>170</v>
      </c>
      <c r="H141" s="35">
        <v>2278</v>
      </c>
      <c r="I141" s="35">
        <f t="shared" si="8"/>
        <v>2325</v>
      </c>
      <c r="J141" s="35">
        <v>2325</v>
      </c>
      <c r="K141" s="35">
        <v>0</v>
      </c>
      <c r="L141" s="35" t="s">
        <v>60</v>
      </c>
      <c r="M141" s="35" t="s">
        <v>306</v>
      </c>
    </row>
    <row r="142" spans="1:13" ht="16" thickBot="1" x14ac:dyDescent="0.4">
      <c r="A142" s="29" t="s">
        <v>46</v>
      </c>
      <c r="B142" s="29">
        <v>105004</v>
      </c>
      <c r="C142" s="45">
        <f t="shared" si="6"/>
        <v>121</v>
      </c>
      <c r="D142" s="45">
        <f t="shared" si="7"/>
        <v>152.5</v>
      </c>
      <c r="E142" s="35">
        <v>2</v>
      </c>
      <c r="F142" s="53" t="s">
        <v>169</v>
      </c>
      <c r="G142" s="35" t="s">
        <v>179</v>
      </c>
      <c r="H142" s="35">
        <v>242</v>
      </c>
      <c r="I142" s="35">
        <f t="shared" si="8"/>
        <v>305</v>
      </c>
      <c r="J142" s="35">
        <v>305</v>
      </c>
      <c r="K142" s="35">
        <v>0</v>
      </c>
      <c r="L142" s="35" t="s">
        <v>60</v>
      </c>
      <c r="M142" s="35" t="s">
        <v>307</v>
      </c>
    </row>
    <row r="143" spans="1:13" ht="62.5" thickBot="1" x14ac:dyDescent="0.4">
      <c r="A143" s="29" t="s">
        <v>46</v>
      </c>
      <c r="B143" s="29">
        <v>105016</v>
      </c>
      <c r="C143" s="45">
        <f t="shared" si="6"/>
        <v>100.5</v>
      </c>
      <c r="D143" s="45">
        <f t="shared" si="7"/>
        <v>120</v>
      </c>
      <c r="E143" s="35">
        <v>2</v>
      </c>
      <c r="F143" s="53" t="s">
        <v>169</v>
      </c>
      <c r="G143" s="35" t="s">
        <v>179</v>
      </c>
      <c r="H143" s="35">
        <v>201</v>
      </c>
      <c r="I143" s="35">
        <f t="shared" si="8"/>
        <v>240</v>
      </c>
      <c r="J143" s="35">
        <v>240</v>
      </c>
      <c r="K143" s="35">
        <v>0</v>
      </c>
      <c r="L143" s="35" t="s">
        <v>60</v>
      </c>
      <c r="M143" s="35" t="s">
        <v>308</v>
      </c>
    </row>
    <row r="144" spans="1:13" ht="409.6" thickBot="1" x14ac:dyDescent="0.4">
      <c r="A144" s="29" t="s">
        <v>46</v>
      </c>
      <c r="B144" s="29">
        <v>105008</v>
      </c>
      <c r="C144" s="45">
        <f t="shared" si="6"/>
        <v>8009.3076923076924</v>
      </c>
      <c r="D144" s="45">
        <f t="shared" si="7"/>
        <v>10538.576923076924</v>
      </c>
      <c r="E144" s="35">
        <v>26</v>
      </c>
      <c r="F144" s="53">
        <v>1</v>
      </c>
      <c r="G144" s="35" t="s">
        <v>170</v>
      </c>
      <c r="H144" s="35">
        <v>208242</v>
      </c>
      <c r="I144" s="35">
        <f t="shared" si="8"/>
        <v>274003</v>
      </c>
      <c r="J144" s="35">
        <v>274003</v>
      </c>
      <c r="K144" s="35">
        <v>0</v>
      </c>
      <c r="L144" s="35" t="s">
        <v>60</v>
      </c>
      <c r="M144" s="35" t="s">
        <v>309</v>
      </c>
    </row>
    <row r="145" spans="1:13" ht="31.5" thickBot="1" x14ac:dyDescent="0.4">
      <c r="A145" s="29" t="s">
        <v>46</v>
      </c>
      <c r="B145" s="29">
        <v>105007</v>
      </c>
      <c r="C145" s="45">
        <f t="shared" si="6"/>
        <v>136.80000000000001</v>
      </c>
      <c r="D145" s="45">
        <f t="shared" si="7"/>
        <v>182</v>
      </c>
      <c r="E145" s="35">
        <v>5</v>
      </c>
      <c r="F145" s="53" t="s">
        <v>169</v>
      </c>
      <c r="G145" s="35" t="s">
        <v>179</v>
      </c>
      <c r="H145" s="35">
        <v>684</v>
      </c>
      <c r="I145" s="35">
        <f t="shared" si="8"/>
        <v>910</v>
      </c>
      <c r="J145" s="35">
        <v>910</v>
      </c>
      <c r="K145" s="35">
        <v>0</v>
      </c>
      <c r="L145" s="35" t="s">
        <v>60</v>
      </c>
      <c r="M145" s="35" t="s">
        <v>310</v>
      </c>
    </row>
    <row r="146" spans="1:13" ht="124.5" thickBot="1" x14ac:dyDescent="0.4">
      <c r="A146" s="29" t="s">
        <v>46</v>
      </c>
      <c r="B146" s="29">
        <v>112014</v>
      </c>
      <c r="C146" s="45">
        <f t="shared" si="6"/>
        <v>8183</v>
      </c>
      <c r="D146" s="45">
        <f t="shared" si="7"/>
        <v>8320</v>
      </c>
      <c r="E146" s="35">
        <v>1</v>
      </c>
      <c r="F146" s="53" t="s">
        <v>169</v>
      </c>
      <c r="G146" s="35" t="s">
        <v>170</v>
      </c>
      <c r="H146" s="35">
        <v>8183</v>
      </c>
      <c r="I146" s="35">
        <f t="shared" si="8"/>
        <v>8320</v>
      </c>
      <c r="J146" s="35">
        <v>8320</v>
      </c>
      <c r="K146" s="35">
        <v>0</v>
      </c>
      <c r="L146" s="35" t="s">
        <v>68</v>
      </c>
      <c r="M146" s="35" t="s">
        <v>311</v>
      </c>
    </row>
    <row r="147" spans="1:13" ht="31.5" thickBot="1" x14ac:dyDescent="0.4">
      <c r="A147" s="29" t="s">
        <v>46</v>
      </c>
      <c r="B147" s="29">
        <v>110003</v>
      </c>
      <c r="C147" s="45">
        <f t="shared" si="6"/>
        <v>750</v>
      </c>
      <c r="D147" s="45">
        <f t="shared" si="7"/>
        <v>577</v>
      </c>
      <c r="E147" s="35">
        <v>1</v>
      </c>
      <c r="F147" s="53" t="s">
        <v>169</v>
      </c>
      <c r="G147" s="35" t="s">
        <v>170</v>
      </c>
      <c r="H147" s="35">
        <v>750</v>
      </c>
      <c r="I147" s="35">
        <f t="shared" si="8"/>
        <v>577</v>
      </c>
      <c r="J147" s="35">
        <v>577</v>
      </c>
      <c r="K147" s="35">
        <v>0</v>
      </c>
      <c r="L147" s="35" t="s">
        <v>66</v>
      </c>
      <c r="M147" s="35" t="s">
        <v>312</v>
      </c>
    </row>
    <row r="148" spans="1:13" ht="16" thickBot="1" x14ac:dyDescent="0.4">
      <c r="A148" s="29" t="s">
        <v>46</v>
      </c>
      <c r="B148" s="29">
        <v>109060</v>
      </c>
      <c r="C148" s="45">
        <f t="shared" si="6"/>
        <v>290</v>
      </c>
      <c r="D148" s="45">
        <f t="shared" si="7"/>
        <v>303</v>
      </c>
      <c r="E148" s="35">
        <v>1</v>
      </c>
      <c r="F148" s="53" t="s">
        <v>169</v>
      </c>
      <c r="G148" s="35" t="s">
        <v>170</v>
      </c>
      <c r="H148" s="35">
        <v>290</v>
      </c>
      <c r="I148" s="35">
        <f t="shared" si="8"/>
        <v>303</v>
      </c>
      <c r="J148" s="35">
        <v>303</v>
      </c>
      <c r="K148" s="35">
        <v>0</v>
      </c>
      <c r="L148" s="35" t="s">
        <v>65</v>
      </c>
      <c r="M148" s="35" t="s">
        <v>313</v>
      </c>
    </row>
    <row r="149" spans="1:13" ht="31.5" thickBot="1" x14ac:dyDescent="0.4">
      <c r="A149" s="29" t="s">
        <v>46</v>
      </c>
      <c r="B149" s="29">
        <v>115012</v>
      </c>
      <c r="C149" s="45">
        <f t="shared" si="6"/>
        <v>27</v>
      </c>
      <c r="D149" s="45">
        <f t="shared" si="7"/>
        <v>27</v>
      </c>
      <c r="E149" s="35">
        <v>1</v>
      </c>
      <c r="F149" s="53" t="s">
        <v>169</v>
      </c>
      <c r="G149" s="35" t="s">
        <v>179</v>
      </c>
      <c r="H149" s="35">
        <v>27</v>
      </c>
      <c r="I149" s="35">
        <f t="shared" si="8"/>
        <v>27</v>
      </c>
      <c r="J149" s="35">
        <v>27</v>
      </c>
      <c r="K149" s="35">
        <v>0</v>
      </c>
      <c r="L149" s="35" t="s">
        <v>71</v>
      </c>
      <c r="M149" s="35" t="s">
        <v>314</v>
      </c>
    </row>
    <row r="150" spans="1:13" ht="47" thickBot="1" x14ac:dyDescent="0.4">
      <c r="A150" s="29" t="s">
        <v>46</v>
      </c>
      <c r="B150" s="29">
        <v>109011</v>
      </c>
      <c r="C150" s="45">
        <f t="shared" si="6"/>
        <v>250.5</v>
      </c>
      <c r="D150" s="45">
        <f t="shared" si="7"/>
        <v>270</v>
      </c>
      <c r="E150" s="35">
        <v>2</v>
      </c>
      <c r="F150" s="53" t="s">
        <v>169</v>
      </c>
      <c r="G150" s="35" t="s">
        <v>170</v>
      </c>
      <c r="H150" s="35">
        <v>501</v>
      </c>
      <c r="I150" s="35">
        <f t="shared" si="8"/>
        <v>540</v>
      </c>
      <c r="J150" s="35">
        <v>540</v>
      </c>
      <c r="K150" s="35">
        <v>0</v>
      </c>
      <c r="L150" s="35" t="s">
        <v>65</v>
      </c>
      <c r="M150" s="35" t="s">
        <v>315</v>
      </c>
    </row>
    <row r="151" spans="1:13" ht="31.5" thickBot="1" x14ac:dyDescent="0.4">
      <c r="A151" s="29" t="s">
        <v>46</v>
      </c>
      <c r="B151" s="29">
        <v>118002</v>
      </c>
      <c r="C151" s="45">
        <f t="shared" si="6"/>
        <v>1807</v>
      </c>
      <c r="D151" s="45">
        <f t="shared" si="7"/>
        <v>2254</v>
      </c>
      <c r="E151" s="35">
        <v>1</v>
      </c>
      <c r="F151" s="53" t="s">
        <v>169</v>
      </c>
      <c r="G151" s="35" t="s">
        <v>170</v>
      </c>
      <c r="H151" s="35">
        <v>1807</v>
      </c>
      <c r="I151" s="35">
        <f t="shared" si="8"/>
        <v>2254</v>
      </c>
      <c r="J151" s="35">
        <v>2254</v>
      </c>
      <c r="K151" s="35">
        <v>0</v>
      </c>
      <c r="L151" s="35" t="s">
        <v>56</v>
      </c>
      <c r="M151" s="35" t="s">
        <v>316</v>
      </c>
    </row>
    <row r="152" spans="1:13" ht="31.5" thickBot="1" x14ac:dyDescent="0.4">
      <c r="A152" s="29" t="s">
        <v>46</v>
      </c>
      <c r="B152" s="29">
        <v>106008</v>
      </c>
      <c r="C152" s="45">
        <f t="shared" si="6"/>
        <v>2317</v>
      </c>
      <c r="D152" s="45">
        <f t="shared" si="7"/>
        <v>1953</v>
      </c>
      <c r="E152" s="35">
        <v>1</v>
      </c>
      <c r="F152" s="53" t="s">
        <v>169</v>
      </c>
      <c r="G152" s="35" t="s">
        <v>170</v>
      </c>
      <c r="H152" s="35">
        <v>2317</v>
      </c>
      <c r="I152" s="35">
        <f t="shared" si="8"/>
        <v>1953</v>
      </c>
      <c r="J152" s="35">
        <v>1953</v>
      </c>
      <c r="K152" s="35">
        <v>0</v>
      </c>
      <c r="L152" s="35" t="s">
        <v>61</v>
      </c>
      <c r="M152" s="35" t="s">
        <v>317</v>
      </c>
    </row>
    <row r="153" spans="1:13" ht="171" thickBot="1" x14ac:dyDescent="0.4">
      <c r="A153" s="29" t="s">
        <v>46</v>
      </c>
      <c r="B153" s="29">
        <v>114007</v>
      </c>
      <c r="C153" s="45">
        <f t="shared" si="6"/>
        <v>3592</v>
      </c>
      <c r="D153" s="45">
        <f t="shared" si="7"/>
        <v>4552</v>
      </c>
      <c r="E153" s="35">
        <v>2</v>
      </c>
      <c r="F153" s="53" t="s">
        <v>169</v>
      </c>
      <c r="G153" s="35" t="s">
        <v>170</v>
      </c>
      <c r="H153" s="35">
        <v>7184</v>
      </c>
      <c r="I153" s="35">
        <f t="shared" si="8"/>
        <v>9104</v>
      </c>
      <c r="J153" s="35">
        <v>9104</v>
      </c>
      <c r="K153" s="35">
        <v>0</v>
      </c>
      <c r="L153" s="35" t="s">
        <v>70</v>
      </c>
      <c r="M153" s="35" t="s">
        <v>318</v>
      </c>
    </row>
    <row r="154" spans="1:13" ht="78" thickBot="1" x14ac:dyDescent="0.4">
      <c r="A154" s="29" t="s">
        <v>46</v>
      </c>
      <c r="B154" s="29">
        <v>114026</v>
      </c>
      <c r="C154" s="45">
        <f t="shared" si="6"/>
        <v>1769</v>
      </c>
      <c r="D154" s="45">
        <f t="shared" si="7"/>
        <v>2380</v>
      </c>
      <c r="E154" s="35">
        <v>1</v>
      </c>
      <c r="F154" s="53" t="s">
        <v>169</v>
      </c>
      <c r="G154" s="35" t="s">
        <v>170</v>
      </c>
      <c r="H154" s="35">
        <v>1769</v>
      </c>
      <c r="I154" s="35">
        <f t="shared" si="8"/>
        <v>2380</v>
      </c>
      <c r="J154" s="35">
        <v>2380</v>
      </c>
      <c r="K154" s="35">
        <v>0</v>
      </c>
      <c r="L154" s="35" t="s">
        <v>70</v>
      </c>
      <c r="M154" s="35" t="s">
        <v>319</v>
      </c>
    </row>
    <row r="155" spans="1:13" ht="93.5" thickBot="1" x14ac:dyDescent="0.4">
      <c r="A155" s="29" t="s">
        <v>46</v>
      </c>
      <c r="B155" s="29">
        <v>109012</v>
      </c>
      <c r="C155" s="45">
        <f t="shared" si="6"/>
        <v>2312</v>
      </c>
      <c r="D155" s="45">
        <f t="shared" si="7"/>
        <v>2600</v>
      </c>
      <c r="E155" s="35">
        <v>1</v>
      </c>
      <c r="F155" s="53" t="s">
        <v>169</v>
      </c>
      <c r="G155" s="35" t="s">
        <v>170</v>
      </c>
      <c r="H155" s="35">
        <v>2312</v>
      </c>
      <c r="I155" s="35">
        <f t="shared" si="8"/>
        <v>2600</v>
      </c>
      <c r="J155" s="35">
        <v>2600</v>
      </c>
      <c r="K155" s="35">
        <v>0</v>
      </c>
      <c r="L155" s="35" t="s">
        <v>65</v>
      </c>
      <c r="M155" s="35" t="s">
        <v>320</v>
      </c>
    </row>
    <row r="156" spans="1:13" ht="47" thickBot="1" x14ac:dyDescent="0.4">
      <c r="A156" s="29" t="s">
        <v>46</v>
      </c>
      <c r="B156" s="29">
        <v>118003</v>
      </c>
      <c r="C156" s="45">
        <f t="shared" si="6"/>
        <v>3490</v>
      </c>
      <c r="D156" s="45">
        <f t="shared" si="7"/>
        <v>4476</v>
      </c>
      <c r="E156" s="35">
        <v>1</v>
      </c>
      <c r="F156" s="53" t="s">
        <v>169</v>
      </c>
      <c r="G156" s="35" t="s">
        <v>170</v>
      </c>
      <c r="H156" s="35">
        <v>3490</v>
      </c>
      <c r="I156" s="35">
        <f t="shared" si="8"/>
        <v>4476</v>
      </c>
      <c r="J156" s="35">
        <v>4476</v>
      </c>
      <c r="K156" s="35">
        <v>0</v>
      </c>
      <c r="L156" s="35" t="s">
        <v>56</v>
      </c>
      <c r="M156" s="35" t="s">
        <v>321</v>
      </c>
    </row>
    <row r="157" spans="1:13" ht="62.5" thickBot="1" x14ac:dyDescent="0.4">
      <c r="A157" s="29" t="s">
        <v>46</v>
      </c>
      <c r="B157" s="29">
        <v>110004</v>
      </c>
      <c r="C157" s="45">
        <f t="shared" si="6"/>
        <v>222.5</v>
      </c>
      <c r="D157" s="45">
        <f t="shared" si="7"/>
        <v>245.25</v>
      </c>
      <c r="E157" s="35">
        <v>4</v>
      </c>
      <c r="F157" s="53" t="s">
        <v>169</v>
      </c>
      <c r="G157" s="35" t="s">
        <v>170</v>
      </c>
      <c r="H157" s="35">
        <v>890</v>
      </c>
      <c r="I157" s="35">
        <f t="shared" si="8"/>
        <v>981</v>
      </c>
      <c r="J157" s="35">
        <v>981</v>
      </c>
      <c r="K157" s="35">
        <v>0</v>
      </c>
      <c r="L157" s="35" t="s">
        <v>66</v>
      </c>
      <c r="M157" s="35" t="s">
        <v>322</v>
      </c>
    </row>
    <row r="158" spans="1:13" ht="47" thickBot="1" x14ac:dyDescent="0.4">
      <c r="A158" s="29" t="s">
        <v>46</v>
      </c>
      <c r="B158" s="29">
        <v>110005</v>
      </c>
      <c r="C158" s="45">
        <f t="shared" si="6"/>
        <v>1369</v>
      </c>
      <c r="D158" s="45">
        <f t="shared" si="7"/>
        <v>1553.5</v>
      </c>
      <c r="E158" s="35">
        <v>2</v>
      </c>
      <c r="F158" s="53" t="s">
        <v>169</v>
      </c>
      <c r="G158" s="35" t="s">
        <v>170</v>
      </c>
      <c r="H158" s="35">
        <v>2738</v>
      </c>
      <c r="I158" s="35">
        <f t="shared" si="8"/>
        <v>3107</v>
      </c>
      <c r="J158" s="35">
        <v>3107</v>
      </c>
      <c r="K158" s="35">
        <v>0</v>
      </c>
      <c r="L158" s="35" t="s">
        <v>66</v>
      </c>
      <c r="M158" s="35" t="s">
        <v>323</v>
      </c>
    </row>
    <row r="159" spans="1:13" ht="31.5" thickBot="1" x14ac:dyDescent="0.4">
      <c r="A159" s="29" t="s">
        <v>46</v>
      </c>
      <c r="B159" s="29">
        <v>117008</v>
      </c>
      <c r="C159" s="45">
        <f t="shared" si="6"/>
        <v>977</v>
      </c>
      <c r="D159" s="45">
        <f t="shared" si="7"/>
        <v>1135</v>
      </c>
      <c r="E159" s="35">
        <v>2</v>
      </c>
      <c r="F159" s="53" t="s">
        <v>169</v>
      </c>
      <c r="G159" s="35" t="s">
        <v>170</v>
      </c>
      <c r="H159" s="35">
        <v>1954</v>
      </c>
      <c r="I159" s="35">
        <f t="shared" si="8"/>
        <v>2270</v>
      </c>
      <c r="J159" s="35">
        <v>2270</v>
      </c>
      <c r="K159" s="35">
        <v>0</v>
      </c>
      <c r="L159" s="35" t="s">
        <v>73</v>
      </c>
      <c r="M159" s="35" t="s">
        <v>324</v>
      </c>
    </row>
    <row r="160" spans="1:13" ht="78" thickBot="1" x14ac:dyDescent="0.4">
      <c r="A160" s="29" t="s">
        <v>46</v>
      </c>
      <c r="B160" s="29">
        <v>111008</v>
      </c>
      <c r="C160" s="45">
        <f t="shared" si="6"/>
        <v>6995</v>
      </c>
      <c r="D160" s="45">
        <f t="shared" si="7"/>
        <v>7897</v>
      </c>
      <c r="E160" s="35">
        <v>1</v>
      </c>
      <c r="F160" s="53" t="s">
        <v>169</v>
      </c>
      <c r="G160" s="35" t="s">
        <v>170</v>
      </c>
      <c r="H160" s="35">
        <v>6995</v>
      </c>
      <c r="I160" s="35">
        <f t="shared" si="8"/>
        <v>7897</v>
      </c>
      <c r="J160" s="35">
        <v>7897</v>
      </c>
      <c r="K160" s="35">
        <v>0</v>
      </c>
      <c r="L160" s="35" t="s">
        <v>67</v>
      </c>
      <c r="M160" s="35" t="s">
        <v>325</v>
      </c>
    </row>
    <row r="161" spans="1:13" ht="16" thickBot="1" x14ac:dyDescent="0.4">
      <c r="A161" s="29" t="s">
        <v>46</v>
      </c>
      <c r="B161" s="29">
        <v>110050</v>
      </c>
      <c r="C161" s="45">
        <f t="shared" si="6"/>
        <v>654</v>
      </c>
      <c r="D161" s="45">
        <f t="shared" si="7"/>
        <v>698</v>
      </c>
      <c r="E161" s="35">
        <v>1</v>
      </c>
      <c r="F161" s="53" t="s">
        <v>169</v>
      </c>
      <c r="G161" s="35" t="s">
        <v>170</v>
      </c>
      <c r="H161" s="35">
        <v>654</v>
      </c>
      <c r="I161" s="35">
        <f t="shared" si="8"/>
        <v>698</v>
      </c>
      <c r="J161" s="35">
        <v>698</v>
      </c>
      <c r="K161" s="35">
        <v>0</v>
      </c>
      <c r="L161" s="35" t="s">
        <v>66</v>
      </c>
      <c r="M161" s="35" t="s">
        <v>174</v>
      </c>
    </row>
    <row r="162" spans="1:13" ht="47" thickBot="1" x14ac:dyDescent="0.4">
      <c r="A162" s="29" t="s">
        <v>46</v>
      </c>
      <c r="B162" s="29">
        <v>108006</v>
      </c>
      <c r="C162" s="45">
        <f t="shared" si="6"/>
        <v>1655</v>
      </c>
      <c r="D162" s="45">
        <f t="shared" si="7"/>
        <v>2856</v>
      </c>
      <c r="E162" s="35">
        <v>1</v>
      </c>
      <c r="F162" s="53" t="s">
        <v>169</v>
      </c>
      <c r="G162" s="35" t="s">
        <v>170</v>
      </c>
      <c r="H162" s="35">
        <v>1655</v>
      </c>
      <c r="I162" s="35">
        <f t="shared" si="8"/>
        <v>2856</v>
      </c>
      <c r="J162" s="35">
        <v>2856</v>
      </c>
      <c r="K162" s="35">
        <v>0</v>
      </c>
      <c r="L162" s="35" t="s">
        <v>65</v>
      </c>
      <c r="M162" s="35" t="s">
        <v>326</v>
      </c>
    </row>
    <row r="163" spans="1:13" ht="78" thickBot="1" x14ac:dyDescent="0.4">
      <c r="A163" s="29" t="s">
        <v>46</v>
      </c>
      <c r="B163" s="29">
        <v>109015</v>
      </c>
      <c r="C163" s="45">
        <f t="shared" si="6"/>
        <v>1635.6666666666667</v>
      </c>
      <c r="D163" s="45">
        <f t="shared" si="7"/>
        <v>2008.6666666666667</v>
      </c>
      <c r="E163" s="35">
        <v>3</v>
      </c>
      <c r="F163" s="53" t="s">
        <v>169</v>
      </c>
      <c r="G163" s="35" t="s">
        <v>170</v>
      </c>
      <c r="H163" s="35">
        <v>4907</v>
      </c>
      <c r="I163" s="35">
        <f t="shared" si="8"/>
        <v>6026</v>
      </c>
      <c r="J163" s="35">
        <v>6026</v>
      </c>
      <c r="K163" s="35">
        <v>0</v>
      </c>
      <c r="L163" s="35" t="s">
        <v>65</v>
      </c>
      <c r="M163" s="35" t="s">
        <v>327</v>
      </c>
    </row>
    <row r="164" spans="1:13" ht="62.5" thickBot="1" x14ac:dyDescent="0.4">
      <c r="A164" s="29" t="s">
        <v>46</v>
      </c>
      <c r="B164" s="29">
        <v>104006</v>
      </c>
      <c r="C164" s="45">
        <f t="shared" si="6"/>
        <v>1930.5</v>
      </c>
      <c r="D164" s="45">
        <f t="shared" si="7"/>
        <v>2141</v>
      </c>
      <c r="E164" s="35">
        <v>2</v>
      </c>
      <c r="F164" s="53">
        <v>1</v>
      </c>
      <c r="G164" s="35" t="s">
        <v>170</v>
      </c>
      <c r="H164" s="35">
        <v>3861</v>
      </c>
      <c r="I164" s="35">
        <f t="shared" si="8"/>
        <v>4282</v>
      </c>
      <c r="J164" s="35">
        <v>4282</v>
      </c>
      <c r="K164" s="35">
        <v>0</v>
      </c>
      <c r="L164" s="35" t="s">
        <v>59</v>
      </c>
      <c r="M164" s="35" t="s">
        <v>328</v>
      </c>
    </row>
    <row r="165" spans="1:13" ht="93.5" thickBot="1" x14ac:dyDescent="0.4">
      <c r="A165" s="29" t="s">
        <v>46</v>
      </c>
      <c r="B165" s="29">
        <v>104007</v>
      </c>
      <c r="C165" s="45">
        <f t="shared" si="6"/>
        <v>2049.3333333333335</v>
      </c>
      <c r="D165" s="45">
        <f t="shared" si="7"/>
        <v>2620.3333333333335</v>
      </c>
      <c r="E165" s="35">
        <v>3</v>
      </c>
      <c r="F165" s="53" t="s">
        <v>169</v>
      </c>
      <c r="G165" s="35" t="s">
        <v>170</v>
      </c>
      <c r="H165" s="35">
        <v>6148</v>
      </c>
      <c r="I165" s="35">
        <f t="shared" si="8"/>
        <v>7861</v>
      </c>
      <c r="J165" s="35">
        <v>7861</v>
      </c>
      <c r="K165" s="35">
        <v>0</v>
      </c>
      <c r="L165" s="35" t="s">
        <v>59</v>
      </c>
      <c r="M165" s="35" t="s">
        <v>329</v>
      </c>
    </row>
    <row r="166" spans="1:13" ht="62.5" thickBot="1" x14ac:dyDescent="0.4">
      <c r="A166" s="29" t="s">
        <v>46</v>
      </c>
      <c r="B166" s="29">
        <v>108007</v>
      </c>
      <c r="C166" s="45">
        <f t="shared" si="6"/>
        <v>1138</v>
      </c>
      <c r="D166" s="45">
        <f t="shared" si="7"/>
        <v>1180</v>
      </c>
      <c r="E166" s="35">
        <v>1</v>
      </c>
      <c r="F166" s="53" t="s">
        <v>169</v>
      </c>
      <c r="G166" s="35" t="s">
        <v>170</v>
      </c>
      <c r="H166" s="35">
        <v>1138</v>
      </c>
      <c r="I166" s="35">
        <f t="shared" si="8"/>
        <v>1180</v>
      </c>
      <c r="J166" s="35">
        <v>1180</v>
      </c>
      <c r="K166" s="35">
        <v>0</v>
      </c>
      <c r="L166" s="35" t="s">
        <v>64</v>
      </c>
      <c r="M166" s="35" t="s">
        <v>330</v>
      </c>
    </row>
    <row r="167" spans="1:13" ht="62.5" thickBot="1" x14ac:dyDescent="0.4">
      <c r="A167" s="29" t="s">
        <v>46</v>
      </c>
      <c r="B167" s="29">
        <v>104008</v>
      </c>
      <c r="C167" s="45">
        <f t="shared" si="6"/>
        <v>2223</v>
      </c>
      <c r="D167" s="45">
        <f t="shared" si="7"/>
        <v>4295</v>
      </c>
      <c r="E167" s="35">
        <v>1</v>
      </c>
      <c r="F167" s="53" t="s">
        <v>169</v>
      </c>
      <c r="G167" s="35" t="s">
        <v>170</v>
      </c>
      <c r="H167" s="35">
        <v>2223</v>
      </c>
      <c r="I167" s="35">
        <f t="shared" si="8"/>
        <v>4295</v>
      </c>
      <c r="J167" s="35">
        <v>4295</v>
      </c>
      <c r="K167" s="35">
        <v>0</v>
      </c>
      <c r="L167" s="35" t="s">
        <v>59</v>
      </c>
      <c r="M167" s="35" t="s">
        <v>331</v>
      </c>
    </row>
    <row r="168" spans="1:13" ht="16" thickBot="1" x14ac:dyDescent="0.4">
      <c r="A168" s="29" t="s">
        <v>46</v>
      </c>
      <c r="B168" s="29">
        <v>104025</v>
      </c>
      <c r="C168" s="45">
        <f t="shared" si="6"/>
        <v>110</v>
      </c>
      <c r="D168" s="45">
        <f t="shared" si="7"/>
        <v>516</v>
      </c>
      <c r="E168" s="35">
        <v>1</v>
      </c>
      <c r="F168" s="53" t="s">
        <v>169</v>
      </c>
      <c r="G168" s="35" t="s">
        <v>170</v>
      </c>
      <c r="H168" s="35">
        <v>110</v>
      </c>
      <c r="I168" s="35">
        <f t="shared" si="8"/>
        <v>516</v>
      </c>
      <c r="J168" s="35">
        <v>516</v>
      </c>
      <c r="K168" s="35">
        <v>0</v>
      </c>
      <c r="L168" s="35" t="s">
        <v>59</v>
      </c>
      <c r="M168" s="35" t="s">
        <v>332</v>
      </c>
    </row>
    <row r="169" spans="1:13" ht="31.5" thickBot="1" x14ac:dyDescent="0.4">
      <c r="A169" s="29" t="s">
        <v>46</v>
      </c>
      <c r="B169" s="29">
        <v>117009</v>
      </c>
      <c r="C169" s="45">
        <f t="shared" si="6"/>
        <v>1841</v>
      </c>
      <c r="D169" s="45">
        <f t="shared" si="7"/>
        <v>2033</v>
      </c>
      <c r="E169" s="35">
        <v>1</v>
      </c>
      <c r="F169" s="53" t="s">
        <v>169</v>
      </c>
      <c r="G169" s="35" t="s">
        <v>170</v>
      </c>
      <c r="H169" s="35">
        <v>1841</v>
      </c>
      <c r="I169" s="35">
        <f t="shared" si="8"/>
        <v>2033</v>
      </c>
      <c r="J169" s="35">
        <v>2033</v>
      </c>
      <c r="K169" s="35">
        <v>0</v>
      </c>
      <c r="L169" s="35" t="s">
        <v>73</v>
      </c>
      <c r="M169" s="35" t="s">
        <v>333</v>
      </c>
    </row>
    <row r="170" spans="1:13" ht="217.5" thickBot="1" x14ac:dyDescent="0.4">
      <c r="A170" s="29" t="s">
        <v>46</v>
      </c>
      <c r="B170" s="29">
        <v>118009</v>
      </c>
      <c r="C170" s="45">
        <f t="shared" si="6"/>
        <v>3915.5</v>
      </c>
      <c r="D170" s="45">
        <f t="shared" si="7"/>
        <v>4528.5</v>
      </c>
      <c r="E170" s="35">
        <v>4</v>
      </c>
      <c r="F170" s="53" t="s">
        <v>169</v>
      </c>
      <c r="G170" s="35" t="s">
        <v>170</v>
      </c>
      <c r="H170" s="35">
        <v>15662</v>
      </c>
      <c r="I170" s="35">
        <f t="shared" si="8"/>
        <v>18114</v>
      </c>
      <c r="J170" s="35">
        <v>18114</v>
      </c>
      <c r="K170" s="35">
        <v>0</v>
      </c>
      <c r="L170" s="35" t="s">
        <v>56</v>
      </c>
      <c r="M170" s="35" t="s">
        <v>334</v>
      </c>
    </row>
    <row r="171" spans="1:13" ht="16" thickBot="1" x14ac:dyDescent="0.4">
      <c r="A171" s="29" t="s">
        <v>46</v>
      </c>
      <c r="B171" s="29">
        <v>109081</v>
      </c>
      <c r="C171" s="45">
        <f t="shared" si="6"/>
        <v>187</v>
      </c>
      <c r="D171" s="45">
        <f t="shared" si="7"/>
        <v>235</v>
      </c>
      <c r="E171" s="35">
        <v>1</v>
      </c>
      <c r="F171" s="53" t="s">
        <v>169</v>
      </c>
      <c r="G171" s="35" t="s">
        <v>170</v>
      </c>
      <c r="H171" s="35">
        <v>187</v>
      </c>
      <c r="I171" s="35">
        <f t="shared" si="8"/>
        <v>235</v>
      </c>
      <c r="J171" s="35">
        <v>235</v>
      </c>
      <c r="K171" s="35">
        <v>0</v>
      </c>
      <c r="L171" s="35" t="s">
        <v>65</v>
      </c>
      <c r="M171" s="35" t="s">
        <v>335</v>
      </c>
    </row>
    <row r="172" spans="1:13" ht="31.5" thickBot="1" x14ac:dyDescent="0.4">
      <c r="A172" s="29" t="s">
        <v>46</v>
      </c>
      <c r="B172" s="29">
        <v>118167</v>
      </c>
      <c r="C172" s="45">
        <f t="shared" si="6"/>
        <v>56</v>
      </c>
      <c r="D172" s="45">
        <f t="shared" si="7"/>
        <v>64</v>
      </c>
      <c r="E172" s="35">
        <v>1</v>
      </c>
      <c r="F172" s="53" t="s">
        <v>169</v>
      </c>
      <c r="G172" s="35" t="s">
        <v>170</v>
      </c>
      <c r="H172" s="35">
        <v>56</v>
      </c>
      <c r="I172" s="35">
        <f t="shared" si="8"/>
        <v>64</v>
      </c>
      <c r="J172" s="35">
        <v>64</v>
      </c>
      <c r="K172" s="35">
        <v>0</v>
      </c>
      <c r="L172" s="35" t="s">
        <v>73</v>
      </c>
      <c r="M172" s="35" t="s">
        <v>336</v>
      </c>
    </row>
    <row r="173" spans="1:13" ht="47" thickBot="1" x14ac:dyDescent="0.4">
      <c r="A173" s="29" t="s">
        <v>46</v>
      </c>
      <c r="B173" s="29">
        <v>117010</v>
      </c>
      <c r="C173" s="45">
        <f t="shared" si="6"/>
        <v>911.66666666666663</v>
      </c>
      <c r="D173" s="45">
        <f t="shared" si="7"/>
        <v>904.66666666666663</v>
      </c>
      <c r="E173" s="35">
        <v>3</v>
      </c>
      <c r="F173" s="53">
        <v>1</v>
      </c>
      <c r="G173" s="35" t="s">
        <v>170</v>
      </c>
      <c r="H173" s="35">
        <v>2735</v>
      </c>
      <c r="I173" s="35">
        <f t="shared" si="8"/>
        <v>2714</v>
      </c>
      <c r="J173" s="35">
        <v>2714</v>
      </c>
      <c r="K173" s="35">
        <v>0</v>
      </c>
      <c r="L173" s="35" t="s">
        <v>73</v>
      </c>
      <c r="M173" s="35" t="s">
        <v>337</v>
      </c>
    </row>
    <row r="174" spans="1:13" ht="31.5" thickBot="1" x14ac:dyDescent="0.4">
      <c r="A174" s="29" t="s">
        <v>46</v>
      </c>
      <c r="B174" s="29">
        <v>105009</v>
      </c>
      <c r="C174" s="45">
        <f t="shared" si="6"/>
        <v>1041</v>
      </c>
      <c r="D174" s="45">
        <f t="shared" si="7"/>
        <v>1643</v>
      </c>
      <c r="E174" s="35">
        <v>1</v>
      </c>
      <c r="F174" s="53" t="s">
        <v>169</v>
      </c>
      <c r="G174" s="35" t="s">
        <v>170</v>
      </c>
      <c r="H174" s="35">
        <v>1041</v>
      </c>
      <c r="I174" s="35">
        <f t="shared" si="8"/>
        <v>1643</v>
      </c>
      <c r="J174" s="35">
        <v>1643</v>
      </c>
      <c r="K174" s="35">
        <v>0</v>
      </c>
      <c r="L174" s="35" t="s">
        <v>60</v>
      </c>
      <c r="M174" s="35" t="s">
        <v>338</v>
      </c>
    </row>
    <row r="175" spans="1:13" ht="47" thickBot="1" x14ac:dyDescent="0.4">
      <c r="A175" s="29" t="s">
        <v>46</v>
      </c>
      <c r="B175" s="29">
        <v>109024</v>
      </c>
      <c r="C175" s="45">
        <f t="shared" si="6"/>
        <v>358</v>
      </c>
      <c r="D175" s="45">
        <f t="shared" si="7"/>
        <v>455</v>
      </c>
      <c r="E175" s="35">
        <v>1</v>
      </c>
      <c r="F175" s="53" t="s">
        <v>169</v>
      </c>
      <c r="G175" s="35" t="s">
        <v>170</v>
      </c>
      <c r="H175" s="35">
        <v>358</v>
      </c>
      <c r="I175" s="35">
        <f t="shared" si="8"/>
        <v>455</v>
      </c>
      <c r="J175" s="35">
        <v>455</v>
      </c>
      <c r="K175" s="35">
        <v>0</v>
      </c>
      <c r="L175" s="35" t="s">
        <v>62</v>
      </c>
      <c r="M175" s="35" t="s">
        <v>339</v>
      </c>
    </row>
    <row r="176" spans="1:13" ht="31.5" thickBot="1" x14ac:dyDescent="0.4">
      <c r="A176" s="29" t="s">
        <v>46</v>
      </c>
      <c r="B176" s="29">
        <v>116025</v>
      </c>
      <c r="C176" s="45">
        <f t="shared" si="6"/>
        <v>1126.5</v>
      </c>
      <c r="D176" s="45">
        <f t="shared" si="7"/>
        <v>1181</v>
      </c>
      <c r="E176" s="35">
        <v>2</v>
      </c>
      <c r="F176" s="53" t="s">
        <v>169</v>
      </c>
      <c r="G176" s="35" t="s">
        <v>170</v>
      </c>
      <c r="H176" s="35">
        <v>2253</v>
      </c>
      <c r="I176" s="35">
        <f t="shared" si="8"/>
        <v>2362</v>
      </c>
      <c r="J176" s="35">
        <v>2362</v>
      </c>
      <c r="K176" s="35">
        <v>0</v>
      </c>
      <c r="L176" s="35" t="s">
        <v>72</v>
      </c>
      <c r="M176" s="35" t="s">
        <v>340</v>
      </c>
    </row>
    <row r="177" spans="1:13" ht="93.5" thickBot="1" x14ac:dyDescent="0.4">
      <c r="A177" s="29" t="s">
        <v>46</v>
      </c>
      <c r="B177" s="29">
        <v>116027</v>
      </c>
      <c r="C177" s="45">
        <f t="shared" si="6"/>
        <v>1630.5</v>
      </c>
      <c r="D177" s="45">
        <f t="shared" si="7"/>
        <v>2074</v>
      </c>
      <c r="E177" s="35">
        <v>2</v>
      </c>
      <c r="F177" s="53" t="s">
        <v>169</v>
      </c>
      <c r="G177" s="35" t="s">
        <v>170</v>
      </c>
      <c r="H177" s="35">
        <v>3261</v>
      </c>
      <c r="I177" s="35">
        <f t="shared" si="8"/>
        <v>4148</v>
      </c>
      <c r="J177" s="35">
        <v>4148</v>
      </c>
      <c r="K177" s="35">
        <v>0</v>
      </c>
      <c r="L177" s="35" t="s">
        <v>72</v>
      </c>
      <c r="M177" s="35" t="s">
        <v>341</v>
      </c>
    </row>
    <row r="178" spans="1:13" ht="62.5" thickBot="1" x14ac:dyDescent="0.4">
      <c r="A178" s="29" t="s">
        <v>46</v>
      </c>
      <c r="B178" s="29">
        <v>116001</v>
      </c>
      <c r="C178" s="45">
        <f t="shared" si="6"/>
        <v>743</v>
      </c>
      <c r="D178" s="45">
        <f t="shared" si="7"/>
        <v>763</v>
      </c>
      <c r="E178" s="35">
        <v>1</v>
      </c>
      <c r="F178" s="53" t="s">
        <v>169</v>
      </c>
      <c r="G178" s="35" t="s">
        <v>170</v>
      </c>
      <c r="H178" s="35">
        <v>743</v>
      </c>
      <c r="I178" s="35">
        <f t="shared" si="8"/>
        <v>763</v>
      </c>
      <c r="J178" s="35">
        <v>763</v>
      </c>
      <c r="K178" s="35">
        <v>0</v>
      </c>
      <c r="L178" s="35" t="s">
        <v>72</v>
      </c>
      <c r="M178" s="35" t="s">
        <v>342</v>
      </c>
    </row>
    <row r="179" spans="1:13" ht="16" thickBot="1" x14ac:dyDescent="0.4">
      <c r="A179" s="29" t="s">
        <v>46</v>
      </c>
      <c r="B179" s="29">
        <v>110008</v>
      </c>
      <c r="C179" s="45">
        <f t="shared" si="6"/>
        <v>367</v>
      </c>
      <c r="D179" s="45">
        <f t="shared" si="7"/>
        <v>344</v>
      </c>
      <c r="E179" s="35">
        <v>1</v>
      </c>
      <c r="F179" s="53" t="s">
        <v>169</v>
      </c>
      <c r="G179" s="35" t="s">
        <v>170</v>
      </c>
      <c r="H179" s="35">
        <v>367</v>
      </c>
      <c r="I179" s="35">
        <f t="shared" si="8"/>
        <v>344</v>
      </c>
      <c r="J179" s="35">
        <v>344</v>
      </c>
      <c r="K179" s="35">
        <v>0</v>
      </c>
      <c r="L179" s="35" t="s">
        <v>66</v>
      </c>
      <c r="M179" s="35" t="s">
        <v>216</v>
      </c>
    </row>
    <row r="180" spans="1:13" ht="16" thickBot="1" x14ac:dyDescent="0.4">
      <c r="A180" s="29" t="s">
        <v>46</v>
      </c>
      <c r="B180" s="29">
        <v>112017</v>
      </c>
      <c r="C180" s="45">
        <f t="shared" si="6"/>
        <v>1761</v>
      </c>
      <c r="D180" s="45">
        <f t="shared" si="7"/>
        <v>1766</v>
      </c>
      <c r="E180" s="35">
        <v>1</v>
      </c>
      <c r="F180" s="53" t="s">
        <v>169</v>
      </c>
      <c r="G180" s="35" t="s">
        <v>170</v>
      </c>
      <c r="H180" s="35">
        <v>1761</v>
      </c>
      <c r="I180" s="35">
        <f t="shared" si="8"/>
        <v>1766</v>
      </c>
      <c r="J180" s="35">
        <v>1766</v>
      </c>
      <c r="K180" s="35">
        <v>0</v>
      </c>
      <c r="L180" s="35" t="s">
        <v>64</v>
      </c>
      <c r="M180" s="35" t="s">
        <v>343</v>
      </c>
    </row>
    <row r="181" spans="1:13" ht="31.5" thickBot="1" x14ac:dyDescent="0.4">
      <c r="A181" s="29" t="s">
        <v>46</v>
      </c>
      <c r="B181" s="29">
        <v>108062</v>
      </c>
      <c r="C181" s="45">
        <f t="shared" si="6"/>
        <v>103</v>
      </c>
      <c r="D181" s="45">
        <f t="shared" si="7"/>
        <v>159</v>
      </c>
      <c r="E181" s="35">
        <v>1</v>
      </c>
      <c r="F181" s="53">
        <v>1</v>
      </c>
      <c r="G181" s="35" t="s">
        <v>170</v>
      </c>
      <c r="H181" s="35">
        <v>103</v>
      </c>
      <c r="I181" s="35">
        <f t="shared" si="8"/>
        <v>159</v>
      </c>
      <c r="J181" s="35">
        <v>159</v>
      </c>
      <c r="K181" s="35">
        <v>0</v>
      </c>
      <c r="L181" s="35" t="s">
        <v>64</v>
      </c>
      <c r="M181" s="35" t="s">
        <v>344</v>
      </c>
    </row>
    <row r="182" spans="1:13" ht="62.5" thickBot="1" x14ac:dyDescent="0.4">
      <c r="A182" s="29" t="s">
        <v>46</v>
      </c>
      <c r="B182" s="29">
        <v>105011</v>
      </c>
      <c r="C182" s="45">
        <f t="shared" si="6"/>
        <v>4142</v>
      </c>
      <c r="D182" s="45">
        <f t="shared" si="7"/>
        <v>5494</v>
      </c>
      <c r="E182" s="35">
        <v>1</v>
      </c>
      <c r="F182" s="53" t="s">
        <v>169</v>
      </c>
      <c r="G182" s="35" t="s">
        <v>170</v>
      </c>
      <c r="H182" s="35">
        <v>4142</v>
      </c>
      <c r="I182" s="35">
        <f t="shared" si="8"/>
        <v>5494</v>
      </c>
      <c r="J182" s="35">
        <v>5494</v>
      </c>
      <c r="K182" s="35">
        <v>0</v>
      </c>
      <c r="L182" s="35" t="s">
        <v>60</v>
      </c>
      <c r="M182" s="35" t="s">
        <v>345</v>
      </c>
    </row>
    <row r="183" spans="1:13" ht="62.5" thickBot="1" x14ac:dyDescent="0.4">
      <c r="A183" s="29" t="s">
        <v>46</v>
      </c>
      <c r="B183" s="29">
        <v>118004</v>
      </c>
      <c r="C183" s="45">
        <f t="shared" si="6"/>
        <v>2835</v>
      </c>
      <c r="D183" s="45">
        <f t="shared" si="7"/>
        <v>3679</v>
      </c>
      <c r="E183" s="35">
        <v>1</v>
      </c>
      <c r="F183" s="53" t="s">
        <v>169</v>
      </c>
      <c r="G183" s="35" t="s">
        <v>170</v>
      </c>
      <c r="H183" s="35">
        <v>2835</v>
      </c>
      <c r="I183" s="35">
        <f t="shared" si="8"/>
        <v>3679</v>
      </c>
      <c r="J183" s="35">
        <v>3679</v>
      </c>
      <c r="K183" s="35">
        <v>0</v>
      </c>
      <c r="L183" s="35" t="s">
        <v>56</v>
      </c>
      <c r="M183" s="35" t="s">
        <v>346</v>
      </c>
    </row>
    <row r="184" spans="1:13" ht="31.5" thickBot="1" x14ac:dyDescent="0.4">
      <c r="A184" s="29" t="s">
        <v>46</v>
      </c>
      <c r="B184" s="29">
        <v>106001</v>
      </c>
      <c r="C184" s="45">
        <f t="shared" si="6"/>
        <v>893</v>
      </c>
      <c r="D184" s="45">
        <f t="shared" si="7"/>
        <v>853</v>
      </c>
      <c r="E184" s="35">
        <v>1</v>
      </c>
      <c r="F184" s="53" t="s">
        <v>169</v>
      </c>
      <c r="G184" s="35" t="s">
        <v>170</v>
      </c>
      <c r="H184" s="35">
        <v>893</v>
      </c>
      <c r="I184" s="35">
        <f t="shared" si="8"/>
        <v>853</v>
      </c>
      <c r="J184" s="35">
        <v>853</v>
      </c>
      <c r="K184" s="35">
        <v>0</v>
      </c>
      <c r="L184" s="35" t="s">
        <v>61</v>
      </c>
      <c r="M184" s="35" t="s">
        <v>347</v>
      </c>
    </row>
    <row r="185" spans="1:13" ht="16" thickBot="1" x14ac:dyDescent="0.4">
      <c r="A185" s="29" t="s">
        <v>46</v>
      </c>
      <c r="B185" s="29">
        <v>110084</v>
      </c>
      <c r="C185" s="45">
        <f t="shared" si="6"/>
        <v>10</v>
      </c>
      <c r="D185" s="45">
        <f t="shared" si="7"/>
        <v>9</v>
      </c>
      <c r="E185" s="35">
        <v>1</v>
      </c>
      <c r="F185" s="53" t="s">
        <v>169</v>
      </c>
      <c r="G185" s="35" t="s">
        <v>170</v>
      </c>
      <c r="H185" s="35">
        <v>10</v>
      </c>
      <c r="I185" s="35">
        <f t="shared" si="8"/>
        <v>9</v>
      </c>
      <c r="J185" s="35">
        <v>9</v>
      </c>
      <c r="K185" s="35">
        <v>0</v>
      </c>
      <c r="L185" s="35" t="s">
        <v>66</v>
      </c>
      <c r="M185" s="35" t="s">
        <v>224</v>
      </c>
    </row>
    <row r="186" spans="1:13" ht="31.5" thickBot="1" x14ac:dyDescent="0.4">
      <c r="A186" s="29" t="s">
        <v>46</v>
      </c>
      <c r="B186" s="29">
        <v>118073</v>
      </c>
      <c r="C186" s="45">
        <f t="shared" si="6"/>
        <v>516</v>
      </c>
      <c r="D186" s="45">
        <f t="shared" si="7"/>
        <v>90</v>
      </c>
      <c r="E186" s="35">
        <v>1</v>
      </c>
      <c r="F186" s="53" t="s">
        <v>169</v>
      </c>
      <c r="G186" s="35" t="s">
        <v>170</v>
      </c>
      <c r="H186" s="35">
        <v>516</v>
      </c>
      <c r="I186" s="35">
        <f t="shared" si="8"/>
        <v>90</v>
      </c>
      <c r="J186" s="35">
        <v>90</v>
      </c>
      <c r="K186" s="35">
        <v>0</v>
      </c>
      <c r="L186" s="35" t="s">
        <v>56</v>
      </c>
      <c r="M186" s="35" t="s">
        <v>348</v>
      </c>
    </row>
    <row r="187" spans="1:13" ht="47" thickBot="1" x14ac:dyDescent="0.4">
      <c r="A187" s="29" t="s">
        <v>46</v>
      </c>
      <c r="B187" s="29">
        <v>118036</v>
      </c>
      <c r="C187" s="45">
        <f t="shared" si="6"/>
        <v>575</v>
      </c>
      <c r="D187" s="45">
        <f t="shared" si="7"/>
        <v>631.5</v>
      </c>
      <c r="E187" s="35">
        <v>2</v>
      </c>
      <c r="F187" s="53">
        <v>1</v>
      </c>
      <c r="G187" s="35" t="s">
        <v>170</v>
      </c>
      <c r="H187" s="35">
        <v>1150</v>
      </c>
      <c r="I187" s="35">
        <f t="shared" si="8"/>
        <v>1263</v>
      </c>
      <c r="J187" s="35">
        <v>1263</v>
      </c>
      <c r="K187" s="35">
        <v>0</v>
      </c>
      <c r="L187" s="35" t="s">
        <v>56</v>
      </c>
      <c r="M187" s="35" t="s">
        <v>349</v>
      </c>
    </row>
    <row r="188" spans="1:13" ht="16" thickBot="1" x14ac:dyDescent="0.4">
      <c r="A188" s="29" t="s">
        <v>46</v>
      </c>
      <c r="B188" s="29">
        <v>112108</v>
      </c>
      <c r="C188" s="45">
        <f t="shared" si="6"/>
        <v>3</v>
      </c>
      <c r="D188" s="45">
        <f t="shared" si="7"/>
        <v>1</v>
      </c>
      <c r="E188" s="35">
        <v>1</v>
      </c>
      <c r="F188" s="53" t="s">
        <v>169</v>
      </c>
      <c r="G188" s="35" t="s">
        <v>170</v>
      </c>
      <c r="H188" s="35">
        <v>3</v>
      </c>
      <c r="I188" s="35">
        <f t="shared" si="8"/>
        <v>1</v>
      </c>
      <c r="J188" s="35">
        <v>1</v>
      </c>
      <c r="K188" s="35">
        <v>0</v>
      </c>
      <c r="L188" s="35" t="s">
        <v>68</v>
      </c>
      <c r="M188" s="35" t="s">
        <v>350</v>
      </c>
    </row>
    <row r="189" spans="1:13" ht="47" thickBot="1" x14ac:dyDescent="0.4">
      <c r="A189" s="29" t="s">
        <v>46</v>
      </c>
      <c r="B189" s="29">
        <v>116077</v>
      </c>
      <c r="C189" s="45">
        <f t="shared" si="6"/>
        <v>169</v>
      </c>
      <c r="D189" s="45">
        <f t="shared" si="7"/>
        <v>188</v>
      </c>
      <c r="E189" s="35">
        <v>2</v>
      </c>
      <c r="F189" s="53" t="s">
        <v>169</v>
      </c>
      <c r="G189" s="35" t="s">
        <v>170</v>
      </c>
      <c r="H189" s="35">
        <v>338</v>
      </c>
      <c r="I189" s="35">
        <f t="shared" si="8"/>
        <v>376</v>
      </c>
      <c r="J189" s="35">
        <v>376</v>
      </c>
      <c r="K189" s="35">
        <v>0</v>
      </c>
      <c r="L189" s="35" t="s">
        <v>72</v>
      </c>
      <c r="M189" s="35" t="s">
        <v>351</v>
      </c>
    </row>
    <row r="190" spans="1:13" ht="62.5" thickBot="1" x14ac:dyDescent="0.4">
      <c r="A190" s="29" t="s">
        <v>46</v>
      </c>
      <c r="B190" s="29">
        <v>118037</v>
      </c>
      <c r="C190" s="45">
        <f t="shared" si="6"/>
        <v>385</v>
      </c>
      <c r="D190" s="45">
        <f t="shared" si="7"/>
        <v>432.75</v>
      </c>
      <c r="E190" s="35">
        <v>4</v>
      </c>
      <c r="F190" s="53">
        <v>1</v>
      </c>
      <c r="G190" s="35" t="s">
        <v>170</v>
      </c>
      <c r="H190" s="35">
        <v>1540</v>
      </c>
      <c r="I190" s="35">
        <f t="shared" si="8"/>
        <v>1731</v>
      </c>
      <c r="J190" s="35">
        <v>1731</v>
      </c>
      <c r="K190" s="35">
        <v>0</v>
      </c>
      <c r="L190" s="35" t="s">
        <v>56</v>
      </c>
      <c r="M190" s="35" t="s">
        <v>352</v>
      </c>
    </row>
    <row r="191" spans="1:13" ht="388" thickBot="1" x14ac:dyDescent="0.4">
      <c r="A191" s="29" t="s">
        <v>46</v>
      </c>
      <c r="B191" s="29">
        <v>116003</v>
      </c>
      <c r="C191" s="45">
        <f t="shared" si="6"/>
        <v>3393.4166666666665</v>
      </c>
      <c r="D191" s="45">
        <f t="shared" si="7"/>
        <v>3677.0833333333335</v>
      </c>
      <c r="E191" s="35">
        <v>12</v>
      </c>
      <c r="F191" s="53" t="s">
        <v>169</v>
      </c>
      <c r="G191" s="35" t="s">
        <v>170</v>
      </c>
      <c r="H191" s="35">
        <v>40721</v>
      </c>
      <c r="I191" s="35">
        <f t="shared" si="8"/>
        <v>44125</v>
      </c>
      <c r="J191" s="35">
        <v>44125</v>
      </c>
      <c r="K191" s="35">
        <v>0</v>
      </c>
      <c r="L191" s="35" t="s">
        <v>72</v>
      </c>
      <c r="M191" s="35" t="s">
        <v>353</v>
      </c>
    </row>
    <row r="192" spans="1:13" ht="31.5" thickBot="1" x14ac:dyDescent="0.4">
      <c r="A192" s="29" t="s">
        <v>46</v>
      </c>
      <c r="B192" s="29">
        <v>109039</v>
      </c>
      <c r="C192" s="45">
        <f t="shared" si="6"/>
        <v>28</v>
      </c>
      <c r="D192" s="45">
        <f t="shared" si="7"/>
        <v>17</v>
      </c>
      <c r="E192" s="35">
        <v>1</v>
      </c>
      <c r="F192" s="53" t="s">
        <v>169</v>
      </c>
      <c r="G192" s="35" t="s">
        <v>170</v>
      </c>
      <c r="H192" s="35">
        <v>28</v>
      </c>
      <c r="I192" s="35">
        <f t="shared" si="8"/>
        <v>17</v>
      </c>
      <c r="J192" s="35">
        <v>17</v>
      </c>
      <c r="K192" s="35">
        <v>0</v>
      </c>
      <c r="L192" s="35" t="s">
        <v>65</v>
      </c>
      <c r="M192" s="35" t="s">
        <v>354</v>
      </c>
    </row>
    <row r="193" spans="1:13" ht="140" thickBot="1" x14ac:dyDescent="0.4">
      <c r="A193" s="29" t="s">
        <v>46</v>
      </c>
      <c r="B193" s="29">
        <v>114085</v>
      </c>
      <c r="C193" s="45">
        <f t="shared" si="6"/>
        <v>4036</v>
      </c>
      <c r="D193" s="45">
        <f t="shared" si="7"/>
        <v>4373.5</v>
      </c>
      <c r="E193" s="35">
        <v>2</v>
      </c>
      <c r="F193" s="53" t="s">
        <v>169</v>
      </c>
      <c r="G193" s="35" t="s">
        <v>170</v>
      </c>
      <c r="H193" s="35">
        <v>8072</v>
      </c>
      <c r="I193" s="35">
        <f t="shared" si="8"/>
        <v>8747</v>
      </c>
      <c r="J193" s="35">
        <v>8747</v>
      </c>
      <c r="K193" s="35">
        <v>0</v>
      </c>
      <c r="L193" s="35" t="s">
        <v>70</v>
      </c>
      <c r="M193" s="35" t="s">
        <v>355</v>
      </c>
    </row>
    <row r="194" spans="1:13" ht="124.5" thickBot="1" x14ac:dyDescent="0.4">
      <c r="A194" s="29" t="s">
        <v>46</v>
      </c>
      <c r="B194" s="29">
        <v>114011</v>
      </c>
      <c r="C194" s="45">
        <f t="shared" si="6"/>
        <v>1993</v>
      </c>
      <c r="D194" s="45">
        <f t="shared" si="7"/>
        <v>2542</v>
      </c>
      <c r="E194" s="35">
        <v>3</v>
      </c>
      <c r="F194" s="53" t="s">
        <v>169</v>
      </c>
      <c r="G194" s="35" t="s">
        <v>170</v>
      </c>
      <c r="H194" s="35">
        <v>5979</v>
      </c>
      <c r="I194" s="35">
        <f t="shared" si="8"/>
        <v>7626</v>
      </c>
      <c r="J194" s="35">
        <v>7626</v>
      </c>
      <c r="K194" s="35">
        <v>0</v>
      </c>
      <c r="L194" s="35" t="s">
        <v>70</v>
      </c>
      <c r="M194" s="35" t="s">
        <v>356</v>
      </c>
    </row>
    <row r="195" spans="1:13" ht="31.5" thickBot="1" x14ac:dyDescent="0.4">
      <c r="A195" s="29" t="s">
        <v>46</v>
      </c>
      <c r="B195" s="29">
        <v>114013</v>
      </c>
      <c r="C195" s="45">
        <f t="shared" si="6"/>
        <v>1486</v>
      </c>
      <c r="D195" s="45">
        <f t="shared" si="7"/>
        <v>1774</v>
      </c>
      <c r="E195" s="35">
        <v>2</v>
      </c>
      <c r="F195" s="53" t="s">
        <v>169</v>
      </c>
      <c r="G195" s="35" t="s">
        <v>170</v>
      </c>
      <c r="H195" s="35">
        <v>2972</v>
      </c>
      <c r="I195" s="35">
        <f t="shared" si="8"/>
        <v>3548</v>
      </c>
      <c r="J195" s="35">
        <v>3548</v>
      </c>
      <c r="K195" s="35">
        <v>0</v>
      </c>
      <c r="L195" s="35" t="s">
        <v>70</v>
      </c>
      <c r="M195" s="35" t="s">
        <v>357</v>
      </c>
    </row>
    <row r="196" spans="1:13" ht="16" thickBot="1" x14ac:dyDescent="0.4">
      <c r="A196" s="29" t="s">
        <v>46</v>
      </c>
      <c r="B196" s="29">
        <v>117011</v>
      </c>
      <c r="C196" s="45">
        <f t="shared" si="6"/>
        <v>1187</v>
      </c>
      <c r="D196" s="45">
        <f t="shared" si="7"/>
        <v>1371</v>
      </c>
      <c r="E196" s="35">
        <v>1</v>
      </c>
      <c r="F196" s="53" t="s">
        <v>169</v>
      </c>
      <c r="G196" s="35" t="s">
        <v>170</v>
      </c>
      <c r="H196" s="35">
        <v>1187</v>
      </c>
      <c r="I196" s="35">
        <f t="shared" si="8"/>
        <v>1371</v>
      </c>
      <c r="J196" s="35">
        <v>1371</v>
      </c>
      <c r="K196" s="35">
        <v>0</v>
      </c>
      <c r="L196" s="35" t="s">
        <v>73</v>
      </c>
      <c r="M196" s="35" t="s">
        <v>358</v>
      </c>
    </row>
    <row r="197" spans="1:13" ht="47" thickBot="1" x14ac:dyDescent="0.4">
      <c r="A197" s="29" t="s">
        <v>46</v>
      </c>
      <c r="B197" s="29">
        <v>117012</v>
      </c>
      <c r="C197" s="45">
        <f t="shared" si="6"/>
        <v>2441</v>
      </c>
      <c r="D197" s="45">
        <f t="shared" si="7"/>
        <v>2832</v>
      </c>
      <c r="E197" s="35">
        <v>1</v>
      </c>
      <c r="F197" s="53" t="s">
        <v>169</v>
      </c>
      <c r="G197" s="35" t="s">
        <v>170</v>
      </c>
      <c r="H197" s="35">
        <v>2441</v>
      </c>
      <c r="I197" s="35">
        <f t="shared" si="8"/>
        <v>2832</v>
      </c>
      <c r="J197" s="35">
        <v>2832</v>
      </c>
      <c r="K197" s="35">
        <v>0</v>
      </c>
      <c r="L197" s="35" t="s">
        <v>73</v>
      </c>
      <c r="M197" s="35" t="s">
        <v>359</v>
      </c>
    </row>
    <row r="198" spans="1:13" ht="388" thickBot="1" x14ac:dyDescent="0.4">
      <c r="A198" s="29" t="s">
        <v>46</v>
      </c>
      <c r="B198" s="29">
        <v>116005</v>
      </c>
      <c r="C198" s="45">
        <f t="shared" si="6"/>
        <v>2312.1</v>
      </c>
      <c r="D198" s="45">
        <f t="shared" si="7"/>
        <v>2947.1</v>
      </c>
      <c r="E198" s="35">
        <v>10</v>
      </c>
      <c r="F198" s="53" t="s">
        <v>169</v>
      </c>
      <c r="G198" s="35" t="s">
        <v>170</v>
      </c>
      <c r="H198" s="35">
        <v>23121</v>
      </c>
      <c r="I198" s="35">
        <f t="shared" si="8"/>
        <v>29471</v>
      </c>
      <c r="J198" s="35">
        <v>29471</v>
      </c>
      <c r="K198" s="35">
        <v>0</v>
      </c>
      <c r="L198" s="35" t="s">
        <v>72</v>
      </c>
      <c r="M198" s="35" t="s">
        <v>360</v>
      </c>
    </row>
    <row r="199" spans="1:13" ht="62.5" thickBot="1" x14ac:dyDescent="0.4">
      <c r="A199" s="29" t="s">
        <v>46</v>
      </c>
      <c r="B199" s="29">
        <v>116004</v>
      </c>
      <c r="C199" s="45">
        <f t="shared" si="6"/>
        <v>97.5</v>
      </c>
      <c r="D199" s="45">
        <f t="shared" si="7"/>
        <v>157.5</v>
      </c>
      <c r="E199" s="35">
        <v>2</v>
      </c>
      <c r="F199" s="53" t="s">
        <v>169</v>
      </c>
      <c r="G199" s="35" t="s">
        <v>179</v>
      </c>
      <c r="H199" s="35">
        <v>195</v>
      </c>
      <c r="I199" s="35">
        <f t="shared" si="8"/>
        <v>315</v>
      </c>
      <c r="J199" s="35">
        <v>315</v>
      </c>
      <c r="K199" s="35">
        <v>0</v>
      </c>
      <c r="L199" s="35" t="s">
        <v>72</v>
      </c>
      <c r="M199" s="35" t="s">
        <v>361</v>
      </c>
    </row>
    <row r="200" spans="1:13" ht="31.5" thickBot="1" x14ac:dyDescent="0.4">
      <c r="A200" s="29" t="s">
        <v>46</v>
      </c>
      <c r="B200" s="29">
        <v>116052</v>
      </c>
      <c r="C200" s="45">
        <f t="shared" ref="C200:C263" si="9">H200/E200</f>
        <v>39</v>
      </c>
      <c r="D200" s="45">
        <f t="shared" ref="D200:D263" si="10">I200/E200</f>
        <v>36</v>
      </c>
      <c r="E200" s="35">
        <v>1</v>
      </c>
      <c r="F200" s="53" t="s">
        <v>169</v>
      </c>
      <c r="G200" s="35" t="s">
        <v>170</v>
      </c>
      <c r="H200" s="35">
        <v>39</v>
      </c>
      <c r="I200" s="35">
        <f t="shared" si="8"/>
        <v>36</v>
      </c>
      <c r="J200" s="35">
        <v>36</v>
      </c>
      <c r="K200" s="35">
        <v>0</v>
      </c>
      <c r="L200" s="35" t="s">
        <v>72</v>
      </c>
      <c r="M200" s="35" t="s">
        <v>362</v>
      </c>
    </row>
    <row r="201" spans="1:13" ht="31.5" thickBot="1" x14ac:dyDescent="0.4">
      <c r="A201" s="29" t="s">
        <v>46</v>
      </c>
      <c r="B201" s="29">
        <v>116069</v>
      </c>
      <c r="C201" s="45">
        <f t="shared" si="9"/>
        <v>115</v>
      </c>
      <c r="D201" s="45">
        <f t="shared" si="10"/>
        <v>206</v>
      </c>
      <c r="E201" s="35">
        <v>1</v>
      </c>
      <c r="F201" s="53" t="s">
        <v>169</v>
      </c>
      <c r="G201" s="35" t="s">
        <v>170</v>
      </c>
      <c r="H201" s="35">
        <v>115</v>
      </c>
      <c r="I201" s="35">
        <f t="shared" ref="I201:I264" si="11">SUM(J201:K201)</f>
        <v>206</v>
      </c>
      <c r="J201" s="35">
        <v>206</v>
      </c>
      <c r="K201" s="35">
        <v>0</v>
      </c>
      <c r="L201" s="35" t="s">
        <v>72</v>
      </c>
      <c r="M201" s="35" t="s">
        <v>363</v>
      </c>
    </row>
    <row r="202" spans="1:13" ht="16" thickBot="1" x14ac:dyDescent="0.4">
      <c r="A202" s="29" t="s">
        <v>46</v>
      </c>
      <c r="B202" s="29">
        <v>116056</v>
      </c>
      <c r="C202" s="45">
        <f t="shared" si="9"/>
        <v>455</v>
      </c>
      <c r="D202" s="45">
        <f t="shared" si="10"/>
        <v>498</v>
      </c>
      <c r="E202" s="35">
        <v>1</v>
      </c>
      <c r="F202" s="53" t="s">
        <v>169</v>
      </c>
      <c r="G202" s="35" t="s">
        <v>170</v>
      </c>
      <c r="H202" s="35">
        <v>455</v>
      </c>
      <c r="I202" s="35">
        <f t="shared" si="11"/>
        <v>498</v>
      </c>
      <c r="J202" s="35">
        <v>498</v>
      </c>
      <c r="K202" s="35">
        <v>0</v>
      </c>
      <c r="L202" s="35" t="s">
        <v>72</v>
      </c>
      <c r="M202" s="35" t="s">
        <v>364</v>
      </c>
    </row>
    <row r="203" spans="1:13" ht="31.5" thickBot="1" x14ac:dyDescent="0.4">
      <c r="A203" s="29" t="s">
        <v>46</v>
      </c>
      <c r="B203" s="29">
        <v>116043</v>
      </c>
      <c r="C203" s="45">
        <f t="shared" si="9"/>
        <v>4</v>
      </c>
      <c r="D203" s="45">
        <f t="shared" si="10"/>
        <v>3</v>
      </c>
      <c r="E203" s="35">
        <v>1</v>
      </c>
      <c r="F203" s="53" t="s">
        <v>169</v>
      </c>
      <c r="G203" s="35" t="s">
        <v>170</v>
      </c>
      <c r="H203" s="35">
        <v>4</v>
      </c>
      <c r="I203" s="35">
        <f t="shared" si="11"/>
        <v>3</v>
      </c>
      <c r="J203" s="35">
        <v>3</v>
      </c>
      <c r="K203" s="35">
        <v>0</v>
      </c>
      <c r="L203" s="35" t="s">
        <v>72</v>
      </c>
      <c r="M203" s="35" t="s">
        <v>365</v>
      </c>
    </row>
    <row r="204" spans="1:13" ht="16" thickBot="1" x14ac:dyDescent="0.4">
      <c r="A204" s="29" t="s">
        <v>46</v>
      </c>
      <c r="B204" s="29">
        <v>111036</v>
      </c>
      <c r="C204" s="45">
        <f t="shared" si="9"/>
        <v>2</v>
      </c>
      <c r="D204" s="45">
        <f t="shared" si="10"/>
        <v>4</v>
      </c>
      <c r="E204" s="35">
        <v>1</v>
      </c>
      <c r="F204" s="53" t="s">
        <v>169</v>
      </c>
      <c r="G204" s="35" t="s">
        <v>170</v>
      </c>
      <c r="H204" s="35">
        <v>2</v>
      </c>
      <c r="I204" s="35">
        <f t="shared" si="11"/>
        <v>4</v>
      </c>
      <c r="J204" s="35">
        <v>4</v>
      </c>
      <c r="K204" s="35">
        <v>0</v>
      </c>
      <c r="L204" s="35" t="s">
        <v>67</v>
      </c>
      <c r="M204" s="35" t="s">
        <v>366</v>
      </c>
    </row>
    <row r="205" spans="1:13" ht="140" thickBot="1" x14ac:dyDescent="0.4">
      <c r="A205" s="29" t="s">
        <v>46</v>
      </c>
      <c r="B205" s="29">
        <v>117014</v>
      </c>
      <c r="C205" s="45">
        <f t="shared" si="9"/>
        <v>4575.666666666667</v>
      </c>
      <c r="D205" s="45">
        <f t="shared" si="10"/>
        <v>4889.666666666667</v>
      </c>
      <c r="E205" s="35">
        <v>3</v>
      </c>
      <c r="F205" s="53" t="s">
        <v>169</v>
      </c>
      <c r="G205" s="35" t="s">
        <v>170</v>
      </c>
      <c r="H205" s="35">
        <v>13727</v>
      </c>
      <c r="I205" s="35">
        <f t="shared" si="11"/>
        <v>14669</v>
      </c>
      <c r="J205" s="35">
        <v>14669</v>
      </c>
      <c r="K205" s="35">
        <v>0</v>
      </c>
      <c r="L205" s="35" t="s">
        <v>73</v>
      </c>
      <c r="M205" s="35" t="s">
        <v>367</v>
      </c>
    </row>
    <row r="206" spans="1:13" ht="16" thickBot="1" x14ac:dyDescent="0.4">
      <c r="A206" s="29" t="s">
        <v>46</v>
      </c>
      <c r="B206" s="29">
        <v>112063</v>
      </c>
      <c r="C206" s="45">
        <f t="shared" si="9"/>
        <v>385</v>
      </c>
      <c r="D206" s="45">
        <f t="shared" si="10"/>
        <v>382</v>
      </c>
      <c r="E206" s="35">
        <v>1</v>
      </c>
      <c r="F206" s="53" t="s">
        <v>169</v>
      </c>
      <c r="G206" s="35" t="s">
        <v>170</v>
      </c>
      <c r="H206" s="35">
        <v>385</v>
      </c>
      <c r="I206" s="35">
        <f t="shared" si="11"/>
        <v>382</v>
      </c>
      <c r="J206" s="35">
        <v>382</v>
      </c>
      <c r="K206" s="35">
        <v>0</v>
      </c>
      <c r="L206" s="35" t="s">
        <v>68</v>
      </c>
      <c r="M206" s="35" t="s">
        <v>368</v>
      </c>
    </row>
    <row r="207" spans="1:13" ht="279.5" thickBot="1" x14ac:dyDescent="0.4">
      <c r="A207" s="29" t="s">
        <v>46</v>
      </c>
      <c r="B207" s="29">
        <v>117015</v>
      </c>
      <c r="C207" s="45">
        <f t="shared" si="9"/>
        <v>2317.5714285714284</v>
      </c>
      <c r="D207" s="45">
        <f t="shared" si="10"/>
        <v>2819.1428571428573</v>
      </c>
      <c r="E207" s="35">
        <v>7</v>
      </c>
      <c r="F207" s="53" t="s">
        <v>169</v>
      </c>
      <c r="G207" s="35" t="s">
        <v>170</v>
      </c>
      <c r="H207" s="35">
        <v>16223</v>
      </c>
      <c r="I207" s="35">
        <f t="shared" si="11"/>
        <v>19734</v>
      </c>
      <c r="J207" s="35">
        <v>19734</v>
      </c>
      <c r="K207" s="35">
        <v>0</v>
      </c>
      <c r="L207" s="35" t="s">
        <v>73</v>
      </c>
      <c r="M207" s="35" t="s">
        <v>369</v>
      </c>
    </row>
    <row r="208" spans="1:13" ht="47" thickBot="1" x14ac:dyDescent="0.4">
      <c r="A208" s="29" t="s">
        <v>46</v>
      </c>
      <c r="B208" s="29">
        <v>117046</v>
      </c>
      <c r="C208" s="45">
        <f t="shared" si="9"/>
        <v>5089</v>
      </c>
      <c r="D208" s="45">
        <f t="shared" si="10"/>
        <v>3155</v>
      </c>
      <c r="E208" s="35">
        <v>1</v>
      </c>
      <c r="F208" s="53" t="s">
        <v>169</v>
      </c>
      <c r="G208" s="35" t="s">
        <v>170</v>
      </c>
      <c r="H208" s="35">
        <v>5089</v>
      </c>
      <c r="I208" s="35">
        <f t="shared" si="11"/>
        <v>3155</v>
      </c>
      <c r="J208" s="35">
        <v>3155</v>
      </c>
      <c r="K208" s="35">
        <v>0</v>
      </c>
      <c r="L208" s="35" t="s">
        <v>73</v>
      </c>
      <c r="M208" s="35" t="s">
        <v>370</v>
      </c>
    </row>
    <row r="209" spans="1:13" ht="16" thickBot="1" x14ac:dyDescent="0.4">
      <c r="A209" s="29" t="s">
        <v>46</v>
      </c>
      <c r="B209" s="29">
        <v>117016</v>
      </c>
      <c r="C209" s="45">
        <f t="shared" si="9"/>
        <v>45</v>
      </c>
      <c r="D209" s="45">
        <f t="shared" si="10"/>
        <v>71</v>
      </c>
      <c r="E209" s="35">
        <v>2</v>
      </c>
      <c r="F209" s="53" t="s">
        <v>169</v>
      </c>
      <c r="G209" s="35" t="s">
        <v>179</v>
      </c>
      <c r="H209" s="35">
        <v>90</v>
      </c>
      <c r="I209" s="35">
        <f t="shared" si="11"/>
        <v>142</v>
      </c>
      <c r="J209" s="35">
        <v>142</v>
      </c>
      <c r="K209" s="35">
        <v>0</v>
      </c>
      <c r="L209" s="35" t="s">
        <v>73</v>
      </c>
      <c r="M209" s="35" t="s">
        <v>371</v>
      </c>
    </row>
    <row r="210" spans="1:13" ht="62.5" thickBot="1" x14ac:dyDescent="0.4">
      <c r="A210" s="29" t="s">
        <v>46</v>
      </c>
      <c r="B210" s="29">
        <v>117017</v>
      </c>
      <c r="C210" s="45">
        <f t="shared" si="9"/>
        <v>1566</v>
      </c>
      <c r="D210" s="45">
        <f t="shared" si="10"/>
        <v>1761</v>
      </c>
      <c r="E210" s="35">
        <v>1</v>
      </c>
      <c r="F210" s="53" t="s">
        <v>169</v>
      </c>
      <c r="G210" s="35" t="s">
        <v>170</v>
      </c>
      <c r="H210" s="35">
        <v>1566</v>
      </c>
      <c r="I210" s="35">
        <f t="shared" si="11"/>
        <v>1761</v>
      </c>
      <c r="J210" s="35">
        <v>1761</v>
      </c>
      <c r="K210" s="35">
        <v>0</v>
      </c>
      <c r="L210" s="35" t="s">
        <v>73</v>
      </c>
      <c r="M210" s="35" t="s">
        <v>372</v>
      </c>
    </row>
    <row r="211" spans="1:13" ht="31.5" thickBot="1" x14ac:dyDescent="0.4">
      <c r="A211" s="29" t="s">
        <v>46</v>
      </c>
      <c r="B211" s="29">
        <v>116060</v>
      </c>
      <c r="C211" s="45">
        <f t="shared" si="9"/>
        <v>71</v>
      </c>
      <c r="D211" s="45">
        <f t="shared" si="10"/>
        <v>75</v>
      </c>
      <c r="E211" s="35">
        <v>1</v>
      </c>
      <c r="F211" s="53" t="s">
        <v>169</v>
      </c>
      <c r="G211" s="35" t="s">
        <v>170</v>
      </c>
      <c r="H211" s="35">
        <v>71</v>
      </c>
      <c r="I211" s="35">
        <f t="shared" si="11"/>
        <v>75</v>
      </c>
      <c r="J211" s="35">
        <v>75</v>
      </c>
      <c r="K211" s="35">
        <v>0</v>
      </c>
      <c r="L211" s="35" t="s">
        <v>72</v>
      </c>
      <c r="M211" s="35" t="s">
        <v>373</v>
      </c>
    </row>
    <row r="212" spans="1:13" ht="16" thickBot="1" x14ac:dyDescent="0.4">
      <c r="A212" s="29" t="s">
        <v>46</v>
      </c>
      <c r="B212" s="29">
        <v>116032</v>
      </c>
      <c r="C212" s="45">
        <f t="shared" si="9"/>
        <v>3</v>
      </c>
      <c r="D212" s="45">
        <f t="shared" si="10"/>
        <v>2</v>
      </c>
      <c r="E212" s="35">
        <v>1</v>
      </c>
      <c r="F212" s="53" t="s">
        <v>169</v>
      </c>
      <c r="G212" s="35" t="s">
        <v>170</v>
      </c>
      <c r="H212" s="35">
        <v>3</v>
      </c>
      <c r="I212" s="35">
        <f t="shared" si="11"/>
        <v>2</v>
      </c>
      <c r="J212" s="35">
        <v>2</v>
      </c>
      <c r="K212" s="35">
        <v>0</v>
      </c>
      <c r="L212" s="35" t="s">
        <v>72</v>
      </c>
      <c r="M212" s="35" t="s">
        <v>374</v>
      </c>
    </row>
    <row r="213" spans="1:13" ht="16" thickBot="1" x14ac:dyDescent="0.4">
      <c r="A213" s="29" t="s">
        <v>46</v>
      </c>
      <c r="B213" s="29">
        <v>106016</v>
      </c>
      <c r="C213" s="45">
        <f t="shared" si="9"/>
        <v>464</v>
      </c>
      <c r="D213" s="45">
        <f t="shared" si="10"/>
        <v>437</v>
      </c>
      <c r="E213" s="35">
        <v>1</v>
      </c>
      <c r="F213" s="53" t="s">
        <v>169</v>
      </c>
      <c r="G213" s="35" t="s">
        <v>170</v>
      </c>
      <c r="H213" s="35">
        <v>464</v>
      </c>
      <c r="I213" s="35">
        <f t="shared" si="11"/>
        <v>437</v>
      </c>
      <c r="J213" s="35">
        <v>437</v>
      </c>
      <c r="K213" s="35">
        <v>0</v>
      </c>
      <c r="L213" s="35" t="s">
        <v>61</v>
      </c>
      <c r="M213" s="35" t="s">
        <v>375</v>
      </c>
    </row>
    <row r="214" spans="1:13" ht="409.6" thickBot="1" x14ac:dyDescent="0.4">
      <c r="A214" s="29" t="s">
        <v>46</v>
      </c>
      <c r="B214" s="29">
        <v>108008</v>
      </c>
      <c r="C214" s="45">
        <f t="shared" si="9"/>
        <v>3516.1333333333332</v>
      </c>
      <c r="D214" s="45">
        <f t="shared" si="10"/>
        <v>4711.2</v>
      </c>
      <c r="E214" s="35">
        <v>15</v>
      </c>
      <c r="F214" s="53">
        <v>2</v>
      </c>
      <c r="G214" s="35" t="s">
        <v>170</v>
      </c>
      <c r="H214" s="35">
        <v>52742</v>
      </c>
      <c r="I214" s="35">
        <f t="shared" si="11"/>
        <v>70668</v>
      </c>
      <c r="J214" s="35">
        <v>70668</v>
      </c>
      <c r="K214" s="35">
        <v>0</v>
      </c>
      <c r="L214" s="35" t="s">
        <v>376</v>
      </c>
      <c r="M214" s="35" t="s">
        <v>377</v>
      </c>
    </row>
    <row r="215" spans="1:13" ht="47" thickBot="1" x14ac:dyDescent="0.4">
      <c r="A215" s="29" t="s">
        <v>46</v>
      </c>
      <c r="B215" s="29">
        <v>108009</v>
      </c>
      <c r="C215" s="45">
        <f t="shared" si="9"/>
        <v>830.66666666666663</v>
      </c>
      <c r="D215" s="45">
        <f t="shared" si="10"/>
        <v>1212.3333333333333</v>
      </c>
      <c r="E215" s="35">
        <v>3</v>
      </c>
      <c r="F215" s="53">
        <v>1</v>
      </c>
      <c r="G215" s="35" t="s">
        <v>170</v>
      </c>
      <c r="H215" s="35">
        <v>2492</v>
      </c>
      <c r="I215" s="35">
        <f t="shared" si="11"/>
        <v>3637</v>
      </c>
      <c r="J215" s="35">
        <v>3637</v>
      </c>
      <c r="K215" s="35">
        <v>0</v>
      </c>
      <c r="L215" s="35" t="s">
        <v>65</v>
      </c>
      <c r="M215" s="35" t="s">
        <v>378</v>
      </c>
    </row>
    <row r="216" spans="1:13" ht="31.5" thickBot="1" x14ac:dyDescent="0.4">
      <c r="A216" s="29" t="s">
        <v>46</v>
      </c>
      <c r="B216" s="29">
        <v>108031</v>
      </c>
      <c r="C216" s="45">
        <f t="shared" si="9"/>
        <v>111</v>
      </c>
      <c r="D216" s="45">
        <f t="shared" si="10"/>
        <v>372</v>
      </c>
      <c r="E216" s="35">
        <v>1</v>
      </c>
      <c r="F216" s="53" t="s">
        <v>169</v>
      </c>
      <c r="G216" s="35" t="s">
        <v>170</v>
      </c>
      <c r="H216" s="35">
        <v>111</v>
      </c>
      <c r="I216" s="35">
        <f t="shared" si="11"/>
        <v>372</v>
      </c>
      <c r="J216" s="35">
        <v>372</v>
      </c>
      <c r="K216" s="35">
        <v>0</v>
      </c>
      <c r="L216" s="35" t="s">
        <v>65</v>
      </c>
      <c r="M216" s="35" t="s">
        <v>379</v>
      </c>
    </row>
    <row r="217" spans="1:13" ht="109" thickBot="1" x14ac:dyDescent="0.4">
      <c r="A217" s="29" t="s">
        <v>46</v>
      </c>
      <c r="B217" s="29">
        <v>118014</v>
      </c>
      <c r="C217" s="45">
        <f t="shared" si="9"/>
        <v>5724</v>
      </c>
      <c r="D217" s="45">
        <f t="shared" si="10"/>
        <v>7710</v>
      </c>
      <c r="E217" s="35">
        <v>1</v>
      </c>
      <c r="F217" s="53" t="s">
        <v>169</v>
      </c>
      <c r="G217" s="35" t="s">
        <v>170</v>
      </c>
      <c r="H217" s="35">
        <v>5724</v>
      </c>
      <c r="I217" s="35">
        <f t="shared" si="11"/>
        <v>7710</v>
      </c>
      <c r="J217" s="35">
        <v>7710</v>
      </c>
      <c r="K217" s="35">
        <v>0</v>
      </c>
      <c r="L217" s="35" t="s">
        <v>56</v>
      </c>
      <c r="M217" s="35" t="s">
        <v>380</v>
      </c>
    </row>
    <row r="218" spans="1:13" ht="47" thickBot="1" x14ac:dyDescent="0.4">
      <c r="A218" s="29" t="s">
        <v>46</v>
      </c>
      <c r="B218" s="29">
        <v>112018</v>
      </c>
      <c r="C218" s="45">
        <f t="shared" si="9"/>
        <v>4190</v>
      </c>
      <c r="D218" s="45">
        <f t="shared" si="10"/>
        <v>3812</v>
      </c>
      <c r="E218" s="35">
        <v>1</v>
      </c>
      <c r="F218" s="53" t="s">
        <v>169</v>
      </c>
      <c r="G218" s="35" t="s">
        <v>170</v>
      </c>
      <c r="H218" s="35">
        <v>4190</v>
      </c>
      <c r="I218" s="35">
        <f t="shared" si="11"/>
        <v>3812</v>
      </c>
      <c r="J218" s="35">
        <v>3812</v>
      </c>
      <c r="K218" s="35">
        <v>0</v>
      </c>
      <c r="L218" s="35" t="s">
        <v>64</v>
      </c>
      <c r="M218" s="35" t="s">
        <v>381</v>
      </c>
    </row>
    <row r="219" spans="1:13" ht="155.5" thickBot="1" x14ac:dyDescent="0.4">
      <c r="A219" s="29" t="s">
        <v>46</v>
      </c>
      <c r="B219" s="29">
        <v>103006</v>
      </c>
      <c r="C219" s="45">
        <f t="shared" si="9"/>
        <v>3256.5</v>
      </c>
      <c r="D219" s="45">
        <f t="shared" si="10"/>
        <v>4063</v>
      </c>
      <c r="E219" s="35">
        <v>2</v>
      </c>
      <c r="F219" s="53" t="s">
        <v>169</v>
      </c>
      <c r="G219" s="35" t="s">
        <v>170</v>
      </c>
      <c r="H219" s="35">
        <v>6513</v>
      </c>
      <c r="I219" s="35">
        <f t="shared" si="11"/>
        <v>8126</v>
      </c>
      <c r="J219" s="35">
        <v>8126</v>
      </c>
      <c r="K219" s="35">
        <v>0</v>
      </c>
      <c r="L219" s="35" t="s">
        <v>58</v>
      </c>
      <c r="M219" s="35" t="s">
        <v>382</v>
      </c>
    </row>
    <row r="220" spans="1:13" ht="62.5" thickBot="1" x14ac:dyDescent="0.4">
      <c r="A220" s="29" t="s">
        <v>46</v>
      </c>
      <c r="B220" s="29">
        <v>114014</v>
      </c>
      <c r="C220" s="45">
        <f t="shared" si="9"/>
        <v>1222</v>
      </c>
      <c r="D220" s="45">
        <f t="shared" si="10"/>
        <v>1752</v>
      </c>
      <c r="E220" s="35">
        <v>3</v>
      </c>
      <c r="F220" s="53" t="s">
        <v>169</v>
      </c>
      <c r="G220" s="35" t="s">
        <v>170</v>
      </c>
      <c r="H220" s="35">
        <v>3666</v>
      </c>
      <c r="I220" s="35">
        <f t="shared" si="11"/>
        <v>5256</v>
      </c>
      <c r="J220" s="35">
        <v>5256</v>
      </c>
      <c r="K220" s="35">
        <v>0</v>
      </c>
      <c r="L220" s="35" t="s">
        <v>70</v>
      </c>
      <c r="M220" s="35" t="s">
        <v>383</v>
      </c>
    </row>
    <row r="221" spans="1:13" ht="16" thickBot="1" x14ac:dyDescent="0.4">
      <c r="A221" s="29" t="s">
        <v>46</v>
      </c>
      <c r="B221" s="29">
        <v>112021</v>
      </c>
      <c r="C221" s="45">
        <f t="shared" si="9"/>
        <v>197</v>
      </c>
      <c r="D221" s="45">
        <f t="shared" si="10"/>
        <v>181</v>
      </c>
      <c r="E221" s="35">
        <v>1</v>
      </c>
      <c r="F221" s="53" t="s">
        <v>169</v>
      </c>
      <c r="G221" s="35" t="s">
        <v>170</v>
      </c>
      <c r="H221" s="35">
        <v>197</v>
      </c>
      <c r="I221" s="35">
        <f t="shared" si="11"/>
        <v>181</v>
      </c>
      <c r="J221" s="35">
        <v>181</v>
      </c>
      <c r="K221" s="35">
        <v>0</v>
      </c>
      <c r="L221" s="35" t="s">
        <v>68</v>
      </c>
      <c r="M221" s="35" t="s">
        <v>384</v>
      </c>
    </row>
    <row r="222" spans="1:13" ht="16" thickBot="1" x14ac:dyDescent="0.4">
      <c r="A222" s="29" t="s">
        <v>46</v>
      </c>
      <c r="B222" s="29">
        <v>118068</v>
      </c>
      <c r="C222" s="45">
        <f t="shared" si="9"/>
        <v>61</v>
      </c>
      <c r="D222" s="45">
        <f t="shared" si="10"/>
        <v>69</v>
      </c>
      <c r="E222" s="35">
        <v>1</v>
      </c>
      <c r="F222" s="53" t="s">
        <v>169</v>
      </c>
      <c r="G222" s="35" t="s">
        <v>170</v>
      </c>
      <c r="H222" s="35">
        <v>61</v>
      </c>
      <c r="I222" s="35">
        <f t="shared" si="11"/>
        <v>69</v>
      </c>
      <c r="J222" s="35">
        <v>69</v>
      </c>
      <c r="K222" s="35">
        <v>0</v>
      </c>
      <c r="L222" s="35" t="s">
        <v>56</v>
      </c>
      <c r="M222" s="35" t="s">
        <v>385</v>
      </c>
    </row>
    <row r="223" spans="1:13" ht="124.5" thickBot="1" x14ac:dyDescent="0.4">
      <c r="A223" s="29" t="s">
        <v>46</v>
      </c>
      <c r="B223" s="29">
        <v>109018</v>
      </c>
      <c r="C223" s="45">
        <f t="shared" si="9"/>
        <v>7089</v>
      </c>
      <c r="D223" s="45">
        <f t="shared" si="10"/>
        <v>8864</v>
      </c>
      <c r="E223" s="35">
        <v>1</v>
      </c>
      <c r="F223" s="53" t="s">
        <v>169</v>
      </c>
      <c r="G223" s="35" t="s">
        <v>170</v>
      </c>
      <c r="H223" s="35">
        <v>7089</v>
      </c>
      <c r="I223" s="35">
        <f t="shared" si="11"/>
        <v>8864</v>
      </c>
      <c r="J223" s="35">
        <v>8864</v>
      </c>
      <c r="K223" s="35">
        <v>0</v>
      </c>
      <c r="L223" s="35" t="s">
        <v>62</v>
      </c>
      <c r="M223" s="35" t="s">
        <v>386</v>
      </c>
    </row>
    <row r="224" spans="1:13" ht="47" thickBot="1" x14ac:dyDescent="0.4">
      <c r="A224" s="29" t="s">
        <v>46</v>
      </c>
      <c r="B224" s="29">
        <v>117018</v>
      </c>
      <c r="C224" s="45">
        <f t="shared" si="9"/>
        <v>2222</v>
      </c>
      <c r="D224" s="45">
        <f t="shared" si="10"/>
        <v>2968</v>
      </c>
      <c r="E224" s="35">
        <v>1</v>
      </c>
      <c r="F224" s="53" t="s">
        <v>169</v>
      </c>
      <c r="G224" s="35" t="s">
        <v>170</v>
      </c>
      <c r="H224" s="35">
        <v>2222</v>
      </c>
      <c r="I224" s="35">
        <f t="shared" si="11"/>
        <v>2968</v>
      </c>
      <c r="J224" s="35">
        <v>2968</v>
      </c>
      <c r="K224" s="35">
        <v>0</v>
      </c>
      <c r="L224" s="35" t="s">
        <v>73</v>
      </c>
      <c r="M224" s="35" t="s">
        <v>387</v>
      </c>
    </row>
    <row r="225" spans="1:13" ht="403.5" thickBot="1" x14ac:dyDescent="0.4">
      <c r="A225" s="29" t="s">
        <v>46</v>
      </c>
      <c r="B225" s="29">
        <v>117019</v>
      </c>
      <c r="C225" s="45">
        <f t="shared" si="9"/>
        <v>3485.5</v>
      </c>
      <c r="D225" s="45">
        <f t="shared" si="10"/>
        <v>4477.625</v>
      </c>
      <c r="E225" s="35">
        <v>8</v>
      </c>
      <c r="F225" s="53">
        <v>1</v>
      </c>
      <c r="G225" s="35" t="s">
        <v>170</v>
      </c>
      <c r="H225" s="35">
        <v>27884</v>
      </c>
      <c r="I225" s="35">
        <f t="shared" si="11"/>
        <v>35821</v>
      </c>
      <c r="J225" s="35">
        <v>35821</v>
      </c>
      <c r="K225" s="35">
        <v>0</v>
      </c>
      <c r="L225" s="35" t="s">
        <v>73</v>
      </c>
      <c r="M225" s="35" t="s">
        <v>388</v>
      </c>
    </row>
    <row r="226" spans="1:13" ht="62.5" thickBot="1" x14ac:dyDescent="0.4">
      <c r="A226" s="29" t="s">
        <v>46</v>
      </c>
      <c r="B226" s="29">
        <v>117021</v>
      </c>
      <c r="C226" s="45">
        <f t="shared" si="9"/>
        <v>1770</v>
      </c>
      <c r="D226" s="45">
        <f t="shared" si="10"/>
        <v>1937</v>
      </c>
      <c r="E226" s="35">
        <v>1</v>
      </c>
      <c r="F226" s="53" t="s">
        <v>169</v>
      </c>
      <c r="G226" s="35" t="s">
        <v>170</v>
      </c>
      <c r="H226" s="35">
        <v>1770</v>
      </c>
      <c r="I226" s="35">
        <f t="shared" si="11"/>
        <v>1937</v>
      </c>
      <c r="J226" s="35">
        <v>1937</v>
      </c>
      <c r="K226" s="35">
        <v>0</v>
      </c>
      <c r="L226" s="35" t="s">
        <v>73</v>
      </c>
      <c r="M226" s="35" t="s">
        <v>389</v>
      </c>
    </row>
    <row r="227" spans="1:13" ht="31.5" thickBot="1" x14ac:dyDescent="0.4">
      <c r="A227" s="29" t="s">
        <v>46</v>
      </c>
      <c r="B227" s="29">
        <v>117020</v>
      </c>
      <c r="C227" s="45">
        <f t="shared" si="9"/>
        <v>89.666666666666671</v>
      </c>
      <c r="D227" s="45">
        <f t="shared" si="10"/>
        <v>176.33333333333334</v>
      </c>
      <c r="E227" s="35">
        <v>3</v>
      </c>
      <c r="F227" s="53" t="s">
        <v>169</v>
      </c>
      <c r="G227" s="35" t="s">
        <v>179</v>
      </c>
      <c r="H227" s="35">
        <v>269</v>
      </c>
      <c r="I227" s="35">
        <f t="shared" si="11"/>
        <v>529</v>
      </c>
      <c r="J227" s="35">
        <v>529</v>
      </c>
      <c r="K227" s="35">
        <v>0</v>
      </c>
      <c r="L227" s="35" t="s">
        <v>73</v>
      </c>
      <c r="M227" s="35" t="s">
        <v>390</v>
      </c>
    </row>
    <row r="228" spans="1:13" ht="16" thickBot="1" x14ac:dyDescent="0.4">
      <c r="A228" s="29" t="s">
        <v>46</v>
      </c>
      <c r="B228" s="29">
        <v>118053</v>
      </c>
      <c r="C228" s="45">
        <f t="shared" si="9"/>
        <v>618</v>
      </c>
      <c r="D228" s="45">
        <f t="shared" si="10"/>
        <v>660</v>
      </c>
      <c r="E228" s="35">
        <v>1</v>
      </c>
      <c r="F228" s="53">
        <v>1</v>
      </c>
      <c r="G228" s="35" t="s">
        <v>170</v>
      </c>
      <c r="H228" s="35">
        <v>618</v>
      </c>
      <c r="I228" s="35">
        <f t="shared" si="11"/>
        <v>660</v>
      </c>
      <c r="J228" s="35">
        <v>660</v>
      </c>
      <c r="K228" s="35">
        <v>0</v>
      </c>
      <c r="L228" s="35" t="s">
        <v>56</v>
      </c>
      <c r="M228" s="35" t="s">
        <v>391</v>
      </c>
    </row>
    <row r="229" spans="1:13" ht="409.6" thickBot="1" x14ac:dyDescent="0.4">
      <c r="A229" s="29" t="s">
        <v>46</v>
      </c>
      <c r="B229" s="29">
        <v>115013</v>
      </c>
      <c r="C229" s="45">
        <f t="shared" si="9"/>
        <v>2074.2666666666669</v>
      </c>
      <c r="D229" s="45">
        <f t="shared" si="10"/>
        <v>2450.8666666666668</v>
      </c>
      <c r="E229" s="35">
        <v>15</v>
      </c>
      <c r="F229" s="53" t="s">
        <v>169</v>
      </c>
      <c r="G229" s="35" t="s">
        <v>170</v>
      </c>
      <c r="H229" s="35">
        <v>31114</v>
      </c>
      <c r="I229" s="35">
        <f t="shared" si="11"/>
        <v>36763</v>
      </c>
      <c r="J229" s="35">
        <v>36763</v>
      </c>
      <c r="K229" s="35">
        <v>0</v>
      </c>
      <c r="L229" s="35" t="s">
        <v>71</v>
      </c>
      <c r="M229" s="35" t="s">
        <v>392</v>
      </c>
    </row>
    <row r="230" spans="1:13" ht="31.5" thickBot="1" x14ac:dyDescent="0.4">
      <c r="A230" s="29" t="s">
        <v>46</v>
      </c>
      <c r="B230" s="29">
        <v>109029</v>
      </c>
      <c r="C230" s="45">
        <f t="shared" si="9"/>
        <v>264</v>
      </c>
      <c r="D230" s="45">
        <f t="shared" si="10"/>
        <v>268</v>
      </c>
      <c r="E230" s="35">
        <v>1</v>
      </c>
      <c r="F230" s="53" t="s">
        <v>169</v>
      </c>
      <c r="G230" s="35" t="s">
        <v>170</v>
      </c>
      <c r="H230" s="35">
        <v>264</v>
      </c>
      <c r="I230" s="35">
        <f t="shared" si="11"/>
        <v>268</v>
      </c>
      <c r="J230" s="35">
        <v>268</v>
      </c>
      <c r="K230" s="35">
        <v>0</v>
      </c>
      <c r="L230" s="35" t="s">
        <v>62</v>
      </c>
      <c r="M230" s="35" t="s">
        <v>393</v>
      </c>
    </row>
    <row r="231" spans="1:13" ht="31.5" thickBot="1" x14ac:dyDescent="0.4">
      <c r="A231" s="29" t="s">
        <v>46</v>
      </c>
      <c r="B231" s="29">
        <v>117023</v>
      </c>
      <c r="C231" s="45">
        <f t="shared" si="9"/>
        <v>120</v>
      </c>
      <c r="D231" s="45">
        <f t="shared" si="10"/>
        <v>163</v>
      </c>
      <c r="E231" s="35">
        <v>3</v>
      </c>
      <c r="F231" s="53" t="s">
        <v>169</v>
      </c>
      <c r="G231" s="35" t="s">
        <v>179</v>
      </c>
      <c r="H231" s="35">
        <v>360</v>
      </c>
      <c r="I231" s="35">
        <f t="shared" si="11"/>
        <v>489</v>
      </c>
      <c r="J231" s="35">
        <v>489</v>
      </c>
      <c r="K231" s="35">
        <v>0</v>
      </c>
      <c r="L231" s="35" t="s">
        <v>73</v>
      </c>
      <c r="M231" s="35" t="s">
        <v>394</v>
      </c>
    </row>
    <row r="232" spans="1:13" ht="47" thickBot="1" x14ac:dyDescent="0.4">
      <c r="A232" s="29" t="s">
        <v>46</v>
      </c>
      <c r="B232" s="29">
        <v>117024</v>
      </c>
      <c r="C232" s="45">
        <f t="shared" si="9"/>
        <v>91.5</v>
      </c>
      <c r="D232" s="45">
        <f t="shared" si="10"/>
        <v>114</v>
      </c>
      <c r="E232" s="35">
        <v>2</v>
      </c>
      <c r="F232" s="53" t="s">
        <v>169</v>
      </c>
      <c r="G232" s="35" t="s">
        <v>179</v>
      </c>
      <c r="H232" s="35">
        <v>183</v>
      </c>
      <c r="I232" s="35">
        <f t="shared" si="11"/>
        <v>228</v>
      </c>
      <c r="J232" s="35">
        <v>228</v>
      </c>
      <c r="K232" s="35">
        <v>0</v>
      </c>
      <c r="L232" s="35" t="s">
        <v>73</v>
      </c>
      <c r="M232" s="35" t="s">
        <v>395</v>
      </c>
    </row>
    <row r="233" spans="1:13" ht="409.6" thickBot="1" x14ac:dyDescent="0.4">
      <c r="A233" s="29" t="s">
        <v>46</v>
      </c>
      <c r="B233" s="29">
        <v>117025</v>
      </c>
      <c r="C233" s="45">
        <f t="shared" si="9"/>
        <v>3873.3888888888887</v>
      </c>
      <c r="D233" s="45">
        <f t="shared" si="10"/>
        <v>4769</v>
      </c>
      <c r="E233" s="35">
        <v>18</v>
      </c>
      <c r="F233" s="53">
        <v>1</v>
      </c>
      <c r="G233" s="35" t="s">
        <v>170</v>
      </c>
      <c r="H233" s="35">
        <v>69721</v>
      </c>
      <c r="I233" s="35">
        <f t="shared" si="11"/>
        <v>85842</v>
      </c>
      <c r="J233" s="35">
        <v>85842</v>
      </c>
      <c r="K233" s="35">
        <v>0</v>
      </c>
      <c r="L233" s="35" t="s">
        <v>73</v>
      </c>
      <c r="M233" s="35" t="s">
        <v>396</v>
      </c>
    </row>
    <row r="234" spans="1:13" ht="409.6" thickBot="1" x14ac:dyDescent="0.4">
      <c r="A234" s="29" t="s">
        <v>46</v>
      </c>
      <c r="B234" s="29">
        <v>118018</v>
      </c>
      <c r="C234" s="45">
        <f t="shared" si="9"/>
        <v>3255.7777777777778</v>
      </c>
      <c r="D234" s="45">
        <f t="shared" si="10"/>
        <v>4119.666666666667</v>
      </c>
      <c r="E234" s="35">
        <v>9</v>
      </c>
      <c r="F234" s="53">
        <v>1</v>
      </c>
      <c r="G234" s="35" t="s">
        <v>170</v>
      </c>
      <c r="H234" s="35">
        <v>29302</v>
      </c>
      <c r="I234" s="35">
        <f t="shared" si="11"/>
        <v>37077</v>
      </c>
      <c r="J234" s="35">
        <v>37077</v>
      </c>
      <c r="K234" s="35">
        <v>0</v>
      </c>
      <c r="L234" s="35" t="s">
        <v>56</v>
      </c>
      <c r="M234" s="35" t="s">
        <v>397</v>
      </c>
    </row>
    <row r="235" spans="1:13" ht="16" thickBot="1" x14ac:dyDescent="0.4">
      <c r="A235" s="29" t="s">
        <v>46</v>
      </c>
      <c r="B235" s="29">
        <v>118020</v>
      </c>
      <c r="C235" s="45">
        <f t="shared" si="9"/>
        <v>183</v>
      </c>
      <c r="D235" s="45">
        <f t="shared" si="10"/>
        <v>469.5</v>
      </c>
      <c r="E235" s="35">
        <v>2</v>
      </c>
      <c r="F235" s="53">
        <v>1</v>
      </c>
      <c r="G235" s="35" t="s">
        <v>170</v>
      </c>
      <c r="H235" s="35">
        <v>366</v>
      </c>
      <c r="I235" s="35">
        <f t="shared" si="11"/>
        <v>939</v>
      </c>
      <c r="J235" s="35">
        <v>939</v>
      </c>
      <c r="K235" s="35">
        <v>0</v>
      </c>
      <c r="L235" s="35" t="s">
        <v>56</v>
      </c>
      <c r="M235" s="35" t="s">
        <v>398</v>
      </c>
    </row>
    <row r="236" spans="1:13" ht="78" thickBot="1" x14ac:dyDescent="0.4">
      <c r="A236" s="29" t="s">
        <v>46</v>
      </c>
      <c r="B236" s="29">
        <v>116007</v>
      </c>
      <c r="C236" s="45">
        <f t="shared" si="9"/>
        <v>7503</v>
      </c>
      <c r="D236" s="45">
        <f t="shared" si="10"/>
        <v>7739</v>
      </c>
      <c r="E236" s="35">
        <v>1</v>
      </c>
      <c r="F236" s="53" t="s">
        <v>169</v>
      </c>
      <c r="G236" s="35" t="s">
        <v>170</v>
      </c>
      <c r="H236" s="35">
        <v>7503</v>
      </c>
      <c r="I236" s="35">
        <f t="shared" si="11"/>
        <v>7739</v>
      </c>
      <c r="J236" s="35">
        <v>7739</v>
      </c>
      <c r="K236" s="35">
        <v>0</v>
      </c>
      <c r="L236" s="35" t="s">
        <v>399</v>
      </c>
      <c r="M236" s="35" t="s">
        <v>400</v>
      </c>
    </row>
    <row r="237" spans="1:13" ht="31.5" thickBot="1" x14ac:dyDescent="0.4">
      <c r="A237" s="29" t="s">
        <v>46</v>
      </c>
      <c r="B237" s="29">
        <v>114032</v>
      </c>
      <c r="C237" s="45">
        <f t="shared" si="9"/>
        <v>19</v>
      </c>
      <c r="D237" s="45">
        <f t="shared" si="10"/>
        <v>17</v>
      </c>
      <c r="E237" s="35">
        <v>1</v>
      </c>
      <c r="F237" s="53" t="s">
        <v>169</v>
      </c>
      <c r="G237" s="35" t="s">
        <v>170</v>
      </c>
      <c r="H237" s="35">
        <v>19</v>
      </c>
      <c r="I237" s="35">
        <f t="shared" si="11"/>
        <v>17</v>
      </c>
      <c r="J237" s="35">
        <v>17</v>
      </c>
      <c r="K237" s="35">
        <v>0</v>
      </c>
      <c r="L237" s="35" t="s">
        <v>401</v>
      </c>
      <c r="M237" s="35" t="s">
        <v>402</v>
      </c>
    </row>
    <row r="238" spans="1:13" ht="16" thickBot="1" x14ac:dyDescent="0.4">
      <c r="A238" s="29" t="s">
        <v>46</v>
      </c>
      <c r="B238" s="29">
        <v>114038</v>
      </c>
      <c r="C238" s="45">
        <f t="shared" si="9"/>
        <v>113</v>
      </c>
      <c r="D238" s="45">
        <f t="shared" si="10"/>
        <v>114</v>
      </c>
      <c r="E238" s="35">
        <v>1</v>
      </c>
      <c r="F238" s="53" t="s">
        <v>169</v>
      </c>
      <c r="G238" s="35" t="s">
        <v>170</v>
      </c>
      <c r="H238" s="35">
        <v>113</v>
      </c>
      <c r="I238" s="35">
        <f t="shared" si="11"/>
        <v>114</v>
      </c>
      <c r="J238" s="35">
        <v>114</v>
      </c>
      <c r="K238" s="35">
        <v>0</v>
      </c>
      <c r="L238" s="35" t="s">
        <v>70</v>
      </c>
      <c r="M238" s="35" t="s">
        <v>403</v>
      </c>
    </row>
    <row r="239" spans="1:13" ht="31.5" thickBot="1" x14ac:dyDescent="0.4">
      <c r="A239" s="29" t="s">
        <v>46</v>
      </c>
      <c r="B239" s="29">
        <v>114039</v>
      </c>
      <c r="C239" s="45">
        <f t="shared" si="9"/>
        <v>29</v>
      </c>
      <c r="D239" s="45">
        <f t="shared" si="10"/>
        <v>31</v>
      </c>
      <c r="E239" s="35">
        <v>1</v>
      </c>
      <c r="F239" s="53" t="s">
        <v>169</v>
      </c>
      <c r="G239" s="35" t="s">
        <v>170</v>
      </c>
      <c r="H239" s="35">
        <v>29</v>
      </c>
      <c r="I239" s="35">
        <f t="shared" si="11"/>
        <v>31</v>
      </c>
      <c r="J239" s="35">
        <v>31</v>
      </c>
      <c r="K239" s="35">
        <v>0</v>
      </c>
      <c r="L239" s="35" t="s">
        <v>70</v>
      </c>
      <c r="M239" s="35" t="s">
        <v>404</v>
      </c>
    </row>
    <row r="240" spans="1:13" ht="16" thickBot="1" x14ac:dyDescent="0.4">
      <c r="A240" s="29" t="s">
        <v>46</v>
      </c>
      <c r="B240" s="29">
        <v>114073</v>
      </c>
      <c r="C240" s="45">
        <f t="shared" si="9"/>
        <v>86</v>
      </c>
      <c r="D240" s="45">
        <f t="shared" si="10"/>
        <v>88</v>
      </c>
      <c r="E240" s="35">
        <v>1</v>
      </c>
      <c r="F240" s="53" t="s">
        <v>169</v>
      </c>
      <c r="G240" s="35" t="s">
        <v>170</v>
      </c>
      <c r="H240" s="35">
        <v>86</v>
      </c>
      <c r="I240" s="35">
        <f t="shared" si="11"/>
        <v>88</v>
      </c>
      <c r="J240" s="35">
        <v>88</v>
      </c>
      <c r="K240" s="35">
        <v>0</v>
      </c>
      <c r="L240" s="35" t="s">
        <v>70</v>
      </c>
      <c r="M240" s="35" t="s">
        <v>405</v>
      </c>
    </row>
    <row r="241" spans="1:13" ht="16" thickBot="1" x14ac:dyDescent="0.4">
      <c r="A241" s="29" t="s">
        <v>46</v>
      </c>
      <c r="B241" s="29">
        <v>114043</v>
      </c>
      <c r="C241" s="45">
        <f t="shared" si="9"/>
        <v>19</v>
      </c>
      <c r="D241" s="45">
        <f t="shared" si="10"/>
        <v>20</v>
      </c>
      <c r="E241" s="35">
        <v>1</v>
      </c>
      <c r="F241" s="53" t="s">
        <v>169</v>
      </c>
      <c r="G241" s="35" t="s">
        <v>170</v>
      </c>
      <c r="H241" s="35">
        <v>19</v>
      </c>
      <c r="I241" s="35">
        <f t="shared" si="11"/>
        <v>20</v>
      </c>
      <c r="J241" s="35">
        <v>20</v>
      </c>
      <c r="K241" s="35">
        <v>0</v>
      </c>
      <c r="L241" s="35" t="s">
        <v>70</v>
      </c>
      <c r="M241" s="35" t="s">
        <v>171</v>
      </c>
    </row>
    <row r="242" spans="1:13" ht="409.6" thickBot="1" x14ac:dyDescent="0.4">
      <c r="A242" s="29" t="s">
        <v>46</v>
      </c>
      <c r="B242" s="29">
        <v>104011</v>
      </c>
      <c r="C242" s="45">
        <f t="shared" si="9"/>
        <v>3835</v>
      </c>
      <c r="D242" s="45">
        <f t="shared" si="10"/>
        <v>7769.333333333333</v>
      </c>
      <c r="E242" s="35">
        <v>6</v>
      </c>
      <c r="F242" s="53">
        <v>1</v>
      </c>
      <c r="G242" s="35" t="s">
        <v>170</v>
      </c>
      <c r="H242" s="35">
        <v>23010</v>
      </c>
      <c r="I242" s="35">
        <f t="shared" si="11"/>
        <v>46616</v>
      </c>
      <c r="J242" s="35">
        <v>46616</v>
      </c>
      <c r="K242" s="35">
        <v>0</v>
      </c>
      <c r="L242" s="35" t="s">
        <v>59</v>
      </c>
      <c r="M242" s="35" t="s">
        <v>406</v>
      </c>
    </row>
    <row r="243" spans="1:13" ht="16" thickBot="1" x14ac:dyDescent="0.4">
      <c r="A243" s="29" t="s">
        <v>46</v>
      </c>
      <c r="B243" s="29">
        <v>110108</v>
      </c>
      <c r="C243" s="45">
        <f t="shared" si="9"/>
        <v>3</v>
      </c>
      <c r="D243" s="45">
        <f t="shared" si="10"/>
        <v>2</v>
      </c>
      <c r="E243" s="35">
        <v>1</v>
      </c>
      <c r="F243" s="53" t="s">
        <v>169</v>
      </c>
      <c r="G243" s="35" t="s">
        <v>170</v>
      </c>
      <c r="H243" s="35">
        <v>3</v>
      </c>
      <c r="I243" s="35">
        <f t="shared" si="11"/>
        <v>2</v>
      </c>
      <c r="J243" s="35">
        <v>2</v>
      </c>
      <c r="K243" s="35">
        <v>0</v>
      </c>
      <c r="L243" s="35" t="s">
        <v>66</v>
      </c>
      <c r="M243" s="35" t="s">
        <v>407</v>
      </c>
    </row>
    <row r="244" spans="1:13" ht="16" thickBot="1" x14ac:dyDescent="0.4">
      <c r="A244" s="29" t="s">
        <v>46</v>
      </c>
      <c r="B244" s="29">
        <v>108010</v>
      </c>
      <c r="C244" s="45">
        <f t="shared" si="9"/>
        <v>112</v>
      </c>
      <c r="D244" s="45">
        <f t="shared" si="10"/>
        <v>172</v>
      </c>
      <c r="E244" s="35">
        <v>1</v>
      </c>
      <c r="F244" s="53" t="s">
        <v>169</v>
      </c>
      <c r="G244" s="35" t="s">
        <v>170</v>
      </c>
      <c r="H244" s="35">
        <v>112</v>
      </c>
      <c r="I244" s="35">
        <f t="shared" si="11"/>
        <v>172</v>
      </c>
      <c r="J244" s="35">
        <v>172</v>
      </c>
      <c r="K244" s="35">
        <v>0</v>
      </c>
      <c r="L244" s="35" t="s">
        <v>64</v>
      </c>
      <c r="M244" s="35" t="s">
        <v>408</v>
      </c>
    </row>
    <row r="245" spans="1:13" ht="171" thickBot="1" x14ac:dyDescent="0.4">
      <c r="A245" s="29" t="s">
        <v>46</v>
      </c>
      <c r="B245" s="29">
        <v>108015</v>
      </c>
      <c r="C245" s="45">
        <f t="shared" si="9"/>
        <v>1805.4</v>
      </c>
      <c r="D245" s="45">
        <f t="shared" si="10"/>
        <v>2803</v>
      </c>
      <c r="E245" s="35">
        <v>5</v>
      </c>
      <c r="F245" s="53" t="s">
        <v>169</v>
      </c>
      <c r="G245" s="35" t="s">
        <v>170</v>
      </c>
      <c r="H245" s="35">
        <v>9027</v>
      </c>
      <c r="I245" s="35">
        <f t="shared" si="11"/>
        <v>14015</v>
      </c>
      <c r="J245" s="35">
        <v>14015</v>
      </c>
      <c r="K245" s="35">
        <v>0</v>
      </c>
      <c r="L245" s="35" t="s">
        <v>64</v>
      </c>
      <c r="M245" s="35" t="s">
        <v>409</v>
      </c>
    </row>
    <row r="246" spans="1:13" ht="93.5" thickBot="1" x14ac:dyDescent="0.4">
      <c r="A246" s="29" t="s">
        <v>46</v>
      </c>
      <c r="B246" s="29">
        <v>108011</v>
      </c>
      <c r="C246" s="45">
        <f t="shared" si="9"/>
        <v>1284</v>
      </c>
      <c r="D246" s="45">
        <f t="shared" si="10"/>
        <v>1541.6666666666667</v>
      </c>
      <c r="E246" s="35">
        <v>3</v>
      </c>
      <c r="F246" s="53" t="s">
        <v>169</v>
      </c>
      <c r="G246" s="35" t="s">
        <v>170</v>
      </c>
      <c r="H246" s="35">
        <v>3852</v>
      </c>
      <c r="I246" s="35">
        <f t="shared" si="11"/>
        <v>4625</v>
      </c>
      <c r="J246" s="35">
        <v>4625</v>
      </c>
      <c r="K246" s="35">
        <v>0</v>
      </c>
      <c r="L246" s="35" t="s">
        <v>64</v>
      </c>
      <c r="M246" s="35" t="s">
        <v>410</v>
      </c>
    </row>
    <row r="247" spans="1:13" ht="140" thickBot="1" x14ac:dyDescent="0.4">
      <c r="A247" s="29" t="s">
        <v>46</v>
      </c>
      <c r="B247" s="29">
        <v>108012</v>
      </c>
      <c r="C247" s="45">
        <f t="shared" si="9"/>
        <v>2985.5</v>
      </c>
      <c r="D247" s="45">
        <f t="shared" si="10"/>
        <v>3401</v>
      </c>
      <c r="E247" s="35">
        <v>2</v>
      </c>
      <c r="F247" s="53">
        <v>1</v>
      </c>
      <c r="G247" s="35" t="s">
        <v>170</v>
      </c>
      <c r="H247" s="35">
        <v>5971</v>
      </c>
      <c r="I247" s="35">
        <f t="shared" si="11"/>
        <v>6802</v>
      </c>
      <c r="J247" s="35">
        <v>6802</v>
      </c>
      <c r="K247" s="35">
        <v>0</v>
      </c>
      <c r="L247" s="35" t="s">
        <v>64</v>
      </c>
      <c r="M247" s="35" t="s">
        <v>411</v>
      </c>
    </row>
    <row r="248" spans="1:13" ht="155.5" thickBot="1" x14ac:dyDescent="0.4">
      <c r="A248" s="29" t="s">
        <v>46</v>
      </c>
      <c r="B248" s="29">
        <v>108013</v>
      </c>
      <c r="C248" s="45">
        <f t="shared" si="9"/>
        <v>1762.25</v>
      </c>
      <c r="D248" s="45">
        <f t="shared" si="10"/>
        <v>2012</v>
      </c>
      <c r="E248" s="35">
        <v>4</v>
      </c>
      <c r="F248" s="53" t="s">
        <v>169</v>
      </c>
      <c r="G248" s="35" t="s">
        <v>170</v>
      </c>
      <c r="H248" s="35">
        <v>7049</v>
      </c>
      <c r="I248" s="35">
        <f t="shared" si="11"/>
        <v>8048</v>
      </c>
      <c r="J248" s="35">
        <v>8048</v>
      </c>
      <c r="K248" s="35">
        <v>0</v>
      </c>
      <c r="L248" s="35" t="s">
        <v>64</v>
      </c>
      <c r="M248" s="35" t="s">
        <v>412</v>
      </c>
    </row>
    <row r="249" spans="1:13" ht="155.5" thickBot="1" x14ac:dyDescent="0.4">
      <c r="A249" s="29" t="s">
        <v>46</v>
      </c>
      <c r="B249" s="29">
        <v>112023</v>
      </c>
      <c r="C249" s="45">
        <f t="shared" si="9"/>
        <v>4212</v>
      </c>
      <c r="D249" s="45">
        <f t="shared" si="10"/>
        <v>4754</v>
      </c>
      <c r="E249" s="35">
        <v>2</v>
      </c>
      <c r="F249" s="53" t="s">
        <v>169</v>
      </c>
      <c r="G249" s="35" t="s">
        <v>170</v>
      </c>
      <c r="H249" s="35">
        <v>8424</v>
      </c>
      <c r="I249" s="35">
        <f t="shared" si="11"/>
        <v>9508</v>
      </c>
      <c r="J249" s="35">
        <v>9508</v>
      </c>
      <c r="K249" s="35">
        <v>0</v>
      </c>
      <c r="L249" s="35" t="s">
        <v>68</v>
      </c>
      <c r="M249" s="35" t="s">
        <v>413</v>
      </c>
    </row>
    <row r="250" spans="1:13" ht="264" thickBot="1" x14ac:dyDescent="0.4">
      <c r="A250" s="29" t="s">
        <v>46</v>
      </c>
      <c r="B250" s="29">
        <v>112024</v>
      </c>
      <c r="C250" s="45">
        <f t="shared" si="9"/>
        <v>9773</v>
      </c>
      <c r="D250" s="45">
        <f t="shared" si="10"/>
        <v>13353</v>
      </c>
      <c r="E250" s="35">
        <v>2</v>
      </c>
      <c r="F250" s="53" t="s">
        <v>169</v>
      </c>
      <c r="G250" s="35" t="s">
        <v>170</v>
      </c>
      <c r="H250" s="35">
        <v>19546</v>
      </c>
      <c r="I250" s="35">
        <f t="shared" si="11"/>
        <v>26706</v>
      </c>
      <c r="J250" s="35">
        <v>26706</v>
      </c>
      <c r="K250" s="35">
        <v>0</v>
      </c>
      <c r="L250" s="35" t="s">
        <v>68</v>
      </c>
      <c r="M250" s="35" t="s">
        <v>414</v>
      </c>
    </row>
    <row r="251" spans="1:13" ht="31.5" thickBot="1" x14ac:dyDescent="0.4">
      <c r="A251" s="29" t="s">
        <v>46</v>
      </c>
      <c r="B251" s="29">
        <v>112038</v>
      </c>
      <c r="C251" s="45">
        <f t="shared" si="9"/>
        <v>1030</v>
      </c>
      <c r="D251" s="45">
        <f t="shared" si="10"/>
        <v>1829</v>
      </c>
      <c r="E251" s="35">
        <v>2</v>
      </c>
      <c r="F251" s="53" t="s">
        <v>169</v>
      </c>
      <c r="G251" s="35" t="s">
        <v>170</v>
      </c>
      <c r="H251" s="35">
        <v>2060</v>
      </c>
      <c r="I251" s="35">
        <f t="shared" si="11"/>
        <v>3658</v>
      </c>
      <c r="J251" s="35">
        <v>3658</v>
      </c>
      <c r="K251" s="35">
        <v>0</v>
      </c>
      <c r="L251" s="35" t="s">
        <v>68</v>
      </c>
      <c r="M251" s="35" t="s">
        <v>415</v>
      </c>
    </row>
    <row r="252" spans="1:13" ht="31.5" thickBot="1" x14ac:dyDescent="0.4">
      <c r="A252" s="29" t="s">
        <v>46</v>
      </c>
      <c r="B252" s="29">
        <v>112027</v>
      </c>
      <c r="C252" s="45">
        <f t="shared" si="9"/>
        <v>1191</v>
      </c>
      <c r="D252" s="45">
        <f t="shared" si="10"/>
        <v>979</v>
      </c>
      <c r="E252" s="35">
        <v>1</v>
      </c>
      <c r="F252" s="53" t="s">
        <v>169</v>
      </c>
      <c r="G252" s="35" t="s">
        <v>170</v>
      </c>
      <c r="H252" s="35">
        <v>1191</v>
      </c>
      <c r="I252" s="35">
        <f t="shared" si="11"/>
        <v>979</v>
      </c>
      <c r="J252" s="35">
        <v>979</v>
      </c>
      <c r="K252" s="35">
        <v>0</v>
      </c>
      <c r="L252" s="35" t="s">
        <v>68</v>
      </c>
      <c r="M252" s="35" t="s">
        <v>416</v>
      </c>
    </row>
    <row r="253" spans="1:13" ht="31.5" thickBot="1" x14ac:dyDescent="0.4">
      <c r="A253" s="29" t="s">
        <v>46</v>
      </c>
      <c r="B253" s="29">
        <v>114016</v>
      </c>
      <c r="C253" s="45">
        <f t="shared" si="9"/>
        <v>365.5</v>
      </c>
      <c r="D253" s="45">
        <f t="shared" si="10"/>
        <v>407</v>
      </c>
      <c r="E253" s="35">
        <v>2</v>
      </c>
      <c r="F253" s="53" t="s">
        <v>169</v>
      </c>
      <c r="G253" s="35" t="s">
        <v>170</v>
      </c>
      <c r="H253" s="35">
        <v>731</v>
      </c>
      <c r="I253" s="35">
        <f t="shared" si="11"/>
        <v>814</v>
      </c>
      <c r="J253" s="35">
        <v>814</v>
      </c>
      <c r="K253" s="35">
        <v>0</v>
      </c>
      <c r="L253" s="35" t="s">
        <v>70</v>
      </c>
      <c r="M253" s="35" t="s">
        <v>417</v>
      </c>
    </row>
    <row r="254" spans="1:13" ht="62.5" thickBot="1" x14ac:dyDescent="0.4">
      <c r="A254" s="29" t="s">
        <v>46</v>
      </c>
      <c r="B254" s="29">
        <v>117026</v>
      </c>
      <c r="C254" s="45">
        <f t="shared" si="9"/>
        <v>3574</v>
      </c>
      <c r="D254" s="45">
        <f t="shared" si="10"/>
        <v>4061</v>
      </c>
      <c r="E254" s="35">
        <v>1</v>
      </c>
      <c r="F254" s="53" t="s">
        <v>169</v>
      </c>
      <c r="G254" s="35" t="s">
        <v>170</v>
      </c>
      <c r="H254" s="35">
        <v>3574</v>
      </c>
      <c r="I254" s="35">
        <f t="shared" si="11"/>
        <v>4061</v>
      </c>
      <c r="J254" s="35">
        <v>4061</v>
      </c>
      <c r="K254" s="35">
        <v>0</v>
      </c>
      <c r="L254" s="35" t="s">
        <v>73</v>
      </c>
      <c r="M254" s="35" t="s">
        <v>418</v>
      </c>
    </row>
    <row r="255" spans="1:13" ht="409.6" thickBot="1" x14ac:dyDescent="0.4">
      <c r="A255" s="29" t="s">
        <v>46</v>
      </c>
      <c r="B255" s="29">
        <v>112028</v>
      </c>
      <c r="C255" s="45">
        <f t="shared" si="9"/>
        <v>4441.6428571428569</v>
      </c>
      <c r="D255" s="45">
        <f t="shared" si="10"/>
        <v>5818.4285714285716</v>
      </c>
      <c r="E255" s="35">
        <v>28</v>
      </c>
      <c r="F255" s="53">
        <v>3</v>
      </c>
      <c r="G255" s="35" t="s">
        <v>170</v>
      </c>
      <c r="H255" s="35">
        <v>124366</v>
      </c>
      <c r="I255" s="35">
        <f t="shared" si="11"/>
        <v>162916</v>
      </c>
      <c r="J255" s="35">
        <v>162916</v>
      </c>
      <c r="K255" s="35">
        <v>0</v>
      </c>
      <c r="L255" s="35" t="s">
        <v>301</v>
      </c>
      <c r="M255" s="35" t="s">
        <v>419</v>
      </c>
    </row>
    <row r="256" spans="1:13" ht="16" thickBot="1" x14ac:dyDescent="0.4">
      <c r="A256" s="29" t="s">
        <v>46</v>
      </c>
      <c r="B256" s="29">
        <v>117037</v>
      </c>
      <c r="C256" s="45">
        <f t="shared" si="9"/>
        <v>40</v>
      </c>
      <c r="D256" s="45">
        <f t="shared" si="10"/>
        <v>51</v>
      </c>
      <c r="E256" s="35">
        <v>1</v>
      </c>
      <c r="F256" s="53" t="s">
        <v>169</v>
      </c>
      <c r="G256" s="35" t="s">
        <v>170</v>
      </c>
      <c r="H256" s="35">
        <v>40</v>
      </c>
      <c r="I256" s="35">
        <f t="shared" si="11"/>
        <v>51</v>
      </c>
      <c r="J256" s="35">
        <v>51</v>
      </c>
      <c r="K256" s="35">
        <v>0</v>
      </c>
      <c r="L256" s="35" t="s">
        <v>73</v>
      </c>
      <c r="M256" s="35" t="s">
        <v>420</v>
      </c>
    </row>
    <row r="257" spans="1:13" ht="233" thickBot="1" x14ac:dyDescent="0.4">
      <c r="A257" s="29" t="s">
        <v>46</v>
      </c>
      <c r="B257" s="29">
        <v>108018</v>
      </c>
      <c r="C257" s="45">
        <f t="shared" si="9"/>
        <v>5577.333333333333</v>
      </c>
      <c r="D257" s="45">
        <f t="shared" si="10"/>
        <v>7033.333333333333</v>
      </c>
      <c r="E257" s="35">
        <v>3</v>
      </c>
      <c r="F257" s="53" t="s">
        <v>169</v>
      </c>
      <c r="G257" s="35" t="s">
        <v>170</v>
      </c>
      <c r="H257" s="35">
        <v>16732</v>
      </c>
      <c r="I257" s="35">
        <f t="shared" si="11"/>
        <v>21100</v>
      </c>
      <c r="J257" s="35">
        <v>21100</v>
      </c>
      <c r="K257" s="35">
        <v>0</v>
      </c>
      <c r="L257" s="35" t="s">
        <v>65</v>
      </c>
      <c r="M257" s="35" t="s">
        <v>421</v>
      </c>
    </row>
    <row r="258" spans="1:13" ht="78" thickBot="1" x14ac:dyDescent="0.4">
      <c r="A258" s="29" t="s">
        <v>46</v>
      </c>
      <c r="B258" s="29">
        <v>117027</v>
      </c>
      <c r="C258" s="45">
        <f t="shared" si="9"/>
        <v>2619.5</v>
      </c>
      <c r="D258" s="45">
        <f t="shared" si="10"/>
        <v>3025.5</v>
      </c>
      <c r="E258" s="35">
        <v>2</v>
      </c>
      <c r="F258" s="53" t="s">
        <v>169</v>
      </c>
      <c r="G258" s="35" t="s">
        <v>170</v>
      </c>
      <c r="H258" s="35">
        <v>5239</v>
      </c>
      <c r="I258" s="35">
        <f t="shared" si="11"/>
        <v>6051</v>
      </c>
      <c r="J258" s="35">
        <v>6051</v>
      </c>
      <c r="K258" s="35">
        <v>0</v>
      </c>
      <c r="L258" s="35" t="s">
        <v>73</v>
      </c>
      <c r="M258" s="35" t="s">
        <v>422</v>
      </c>
    </row>
    <row r="259" spans="1:13" ht="62.5" thickBot="1" x14ac:dyDescent="0.4">
      <c r="A259" s="29" t="s">
        <v>46</v>
      </c>
      <c r="B259" s="29">
        <v>117028</v>
      </c>
      <c r="C259" s="45">
        <f t="shared" si="9"/>
        <v>178.75</v>
      </c>
      <c r="D259" s="45">
        <f t="shared" si="10"/>
        <v>209.5</v>
      </c>
      <c r="E259" s="35">
        <v>4</v>
      </c>
      <c r="F259" s="53" t="s">
        <v>169</v>
      </c>
      <c r="G259" s="35" t="s">
        <v>179</v>
      </c>
      <c r="H259" s="35">
        <v>715</v>
      </c>
      <c r="I259" s="35">
        <f t="shared" si="11"/>
        <v>838</v>
      </c>
      <c r="J259" s="35">
        <v>838</v>
      </c>
      <c r="K259" s="35">
        <v>0</v>
      </c>
      <c r="L259" s="35" t="s">
        <v>73</v>
      </c>
      <c r="M259" s="35" t="s">
        <v>423</v>
      </c>
    </row>
    <row r="260" spans="1:13" ht="186.5" thickBot="1" x14ac:dyDescent="0.4">
      <c r="A260" s="29" t="s">
        <v>46</v>
      </c>
      <c r="B260" s="29">
        <v>117029</v>
      </c>
      <c r="C260" s="45">
        <f t="shared" si="9"/>
        <v>3603.6666666666665</v>
      </c>
      <c r="D260" s="45">
        <f t="shared" si="10"/>
        <v>4111.333333333333</v>
      </c>
      <c r="E260" s="35">
        <v>3</v>
      </c>
      <c r="F260" s="53" t="s">
        <v>169</v>
      </c>
      <c r="G260" s="35" t="s">
        <v>170</v>
      </c>
      <c r="H260" s="35">
        <v>10811</v>
      </c>
      <c r="I260" s="35">
        <f t="shared" si="11"/>
        <v>12334</v>
      </c>
      <c r="J260" s="35">
        <v>12334</v>
      </c>
      <c r="K260" s="35">
        <v>0</v>
      </c>
      <c r="L260" s="35" t="s">
        <v>73</v>
      </c>
      <c r="M260" s="35" t="s">
        <v>424</v>
      </c>
    </row>
    <row r="261" spans="1:13" ht="186.5" thickBot="1" x14ac:dyDescent="0.4">
      <c r="A261" s="29" t="s">
        <v>46</v>
      </c>
      <c r="B261" s="29">
        <v>104009</v>
      </c>
      <c r="C261" s="45">
        <f t="shared" si="9"/>
        <v>7310</v>
      </c>
      <c r="D261" s="45">
        <f t="shared" si="10"/>
        <v>7816</v>
      </c>
      <c r="E261" s="35">
        <v>1</v>
      </c>
      <c r="F261" s="53" t="s">
        <v>169</v>
      </c>
      <c r="G261" s="35" t="s">
        <v>170</v>
      </c>
      <c r="H261" s="35">
        <v>7310</v>
      </c>
      <c r="I261" s="35">
        <f t="shared" si="11"/>
        <v>7816</v>
      </c>
      <c r="J261" s="35">
        <v>7816</v>
      </c>
      <c r="K261" s="35">
        <v>0</v>
      </c>
      <c r="L261" s="35" t="s">
        <v>425</v>
      </c>
      <c r="M261" s="35" t="s">
        <v>426</v>
      </c>
    </row>
    <row r="262" spans="1:13" ht="109" thickBot="1" x14ac:dyDescent="0.4">
      <c r="A262" s="29" t="s">
        <v>46</v>
      </c>
      <c r="B262" s="29">
        <v>104010</v>
      </c>
      <c r="C262" s="45">
        <f t="shared" si="9"/>
        <v>4006</v>
      </c>
      <c r="D262" s="45">
        <f t="shared" si="10"/>
        <v>4590</v>
      </c>
      <c r="E262" s="35">
        <v>1</v>
      </c>
      <c r="F262" s="53">
        <v>1</v>
      </c>
      <c r="G262" s="35" t="s">
        <v>170</v>
      </c>
      <c r="H262" s="35">
        <v>4006</v>
      </c>
      <c r="I262" s="35">
        <f t="shared" si="11"/>
        <v>4590</v>
      </c>
      <c r="J262" s="35">
        <v>4590</v>
      </c>
      <c r="K262" s="35">
        <v>0</v>
      </c>
      <c r="L262" s="35" t="s">
        <v>59</v>
      </c>
      <c r="M262" s="35" t="s">
        <v>427</v>
      </c>
    </row>
    <row r="263" spans="1:13" ht="409.6" thickBot="1" x14ac:dyDescent="0.4">
      <c r="A263" s="29" t="s">
        <v>46</v>
      </c>
      <c r="B263" s="29">
        <v>104012</v>
      </c>
      <c r="C263" s="45">
        <f t="shared" si="9"/>
        <v>330.3478260869565</v>
      </c>
      <c r="D263" s="45">
        <f t="shared" si="10"/>
        <v>664.17391304347825</v>
      </c>
      <c r="E263" s="35">
        <v>23</v>
      </c>
      <c r="F263" s="53" t="s">
        <v>169</v>
      </c>
      <c r="G263" s="35" t="s">
        <v>179</v>
      </c>
      <c r="H263" s="35">
        <v>7598</v>
      </c>
      <c r="I263" s="35">
        <f t="shared" si="11"/>
        <v>15276</v>
      </c>
      <c r="J263" s="35">
        <v>15276</v>
      </c>
      <c r="K263" s="35">
        <v>0</v>
      </c>
      <c r="L263" s="35" t="s">
        <v>59</v>
      </c>
      <c r="M263" s="35" t="s">
        <v>428</v>
      </c>
    </row>
    <row r="264" spans="1:13" ht="409.6" thickBot="1" x14ac:dyDescent="0.4">
      <c r="A264" s="29" t="s">
        <v>46</v>
      </c>
      <c r="B264" s="29">
        <v>104032</v>
      </c>
      <c r="C264" s="45">
        <f t="shared" ref="C264:C327" si="12">H264/E264</f>
        <v>4024.3333333333335</v>
      </c>
      <c r="D264" s="45">
        <f t="shared" ref="D264:D327" si="13">I264/E264</f>
        <v>5449.8809523809523</v>
      </c>
      <c r="E264" s="35">
        <v>42</v>
      </c>
      <c r="F264" s="53">
        <v>1</v>
      </c>
      <c r="G264" s="35" t="s">
        <v>170</v>
      </c>
      <c r="H264" s="35">
        <v>169022</v>
      </c>
      <c r="I264" s="35">
        <f t="shared" si="11"/>
        <v>228895</v>
      </c>
      <c r="J264" s="35">
        <v>228895</v>
      </c>
      <c r="K264" s="35">
        <v>0</v>
      </c>
      <c r="L264" s="35" t="s">
        <v>429</v>
      </c>
      <c r="M264" s="35" t="s">
        <v>430</v>
      </c>
    </row>
    <row r="265" spans="1:13" ht="47" thickBot="1" x14ac:dyDescent="0.4">
      <c r="A265" s="29" t="s">
        <v>46</v>
      </c>
      <c r="B265" s="29">
        <v>104013</v>
      </c>
      <c r="C265" s="45">
        <f t="shared" si="12"/>
        <v>311</v>
      </c>
      <c r="D265" s="45">
        <f t="shared" si="13"/>
        <v>467.8</v>
      </c>
      <c r="E265" s="35">
        <v>5</v>
      </c>
      <c r="F265" s="53" t="s">
        <v>169</v>
      </c>
      <c r="G265" s="35" t="s">
        <v>179</v>
      </c>
      <c r="H265" s="35">
        <v>1555</v>
      </c>
      <c r="I265" s="35">
        <f t="shared" ref="I265:I328" si="14">SUM(J265:K265)</f>
        <v>2339</v>
      </c>
      <c r="J265" s="35">
        <v>2339</v>
      </c>
      <c r="K265" s="35">
        <v>0</v>
      </c>
      <c r="L265" s="35" t="s">
        <v>59</v>
      </c>
      <c r="M265" s="35" t="s">
        <v>431</v>
      </c>
    </row>
    <row r="266" spans="1:13" ht="295" thickBot="1" x14ac:dyDescent="0.4">
      <c r="A266" s="29" t="s">
        <v>46</v>
      </c>
      <c r="B266" s="29">
        <v>104022</v>
      </c>
      <c r="C266" s="45">
        <f t="shared" si="12"/>
        <v>352.1764705882353</v>
      </c>
      <c r="D266" s="45">
        <f t="shared" si="13"/>
        <v>693.29411764705878</v>
      </c>
      <c r="E266" s="35">
        <v>17</v>
      </c>
      <c r="F266" s="53" t="s">
        <v>169</v>
      </c>
      <c r="G266" s="35" t="s">
        <v>179</v>
      </c>
      <c r="H266" s="35">
        <v>5987</v>
      </c>
      <c r="I266" s="35">
        <f t="shared" si="14"/>
        <v>11786</v>
      </c>
      <c r="J266" s="35">
        <v>11786</v>
      </c>
      <c r="K266" s="35">
        <v>0</v>
      </c>
      <c r="L266" s="35" t="s">
        <v>59</v>
      </c>
      <c r="M266" s="35" t="s">
        <v>432</v>
      </c>
    </row>
    <row r="267" spans="1:13" ht="409.6" thickBot="1" x14ac:dyDescent="0.4">
      <c r="A267" s="29" t="s">
        <v>46</v>
      </c>
      <c r="B267" s="29">
        <v>104014</v>
      </c>
      <c r="C267" s="45">
        <f t="shared" si="12"/>
        <v>3028.05</v>
      </c>
      <c r="D267" s="45">
        <f t="shared" si="13"/>
        <v>4927.45</v>
      </c>
      <c r="E267" s="35">
        <v>20</v>
      </c>
      <c r="F267" s="53" t="s">
        <v>169</v>
      </c>
      <c r="G267" s="35" t="s">
        <v>170</v>
      </c>
      <c r="H267" s="35">
        <v>60561</v>
      </c>
      <c r="I267" s="35">
        <f t="shared" si="14"/>
        <v>98549</v>
      </c>
      <c r="J267" s="35">
        <v>98549</v>
      </c>
      <c r="K267" s="35">
        <v>0</v>
      </c>
      <c r="L267" s="35" t="s">
        <v>429</v>
      </c>
      <c r="M267" s="35" t="s">
        <v>433</v>
      </c>
    </row>
    <row r="268" spans="1:13" ht="62.5" thickBot="1" x14ac:dyDescent="0.4">
      <c r="A268" s="29" t="s">
        <v>46</v>
      </c>
      <c r="B268" s="29">
        <v>104015</v>
      </c>
      <c r="C268" s="45">
        <f t="shared" si="12"/>
        <v>247.5</v>
      </c>
      <c r="D268" s="45">
        <f t="shared" si="13"/>
        <v>509.25</v>
      </c>
      <c r="E268" s="35">
        <v>4</v>
      </c>
      <c r="F268" s="53" t="s">
        <v>169</v>
      </c>
      <c r="G268" s="35" t="s">
        <v>179</v>
      </c>
      <c r="H268" s="35">
        <v>990</v>
      </c>
      <c r="I268" s="35">
        <f t="shared" si="14"/>
        <v>2037</v>
      </c>
      <c r="J268" s="35">
        <v>2037</v>
      </c>
      <c r="K268" s="35">
        <v>0</v>
      </c>
      <c r="L268" s="35" t="s">
        <v>59</v>
      </c>
      <c r="M268" s="35" t="s">
        <v>434</v>
      </c>
    </row>
    <row r="269" spans="1:13" ht="62.5" thickBot="1" x14ac:dyDescent="0.4">
      <c r="A269" s="29" t="s">
        <v>46</v>
      </c>
      <c r="B269" s="29">
        <v>109019</v>
      </c>
      <c r="C269" s="45">
        <f t="shared" si="12"/>
        <v>1571</v>
      </c>
      <c r="D269" s="45">
        <f t="shared" si="13"/>
        <v>1711.5</v>
      </c>
      <c r="E269" s="35">
        <v>2</v>
      </c>
      <c r="F269" s="53" t="s">
        <v>169</v>
      </c>
      <c r="G269" s="35" t="s">
        <v>170</v>
      </c>
      <c r="H269" s="35">
        <v>3142</v>
      </c>
      <c r="I269" s="35">
        <f t="shared" si="14"/>
        <v>3423</v>
      </c>
      <c r="J269" s="35">
        <v>3423</v>
      </c>
      <c r="K269" s="35">
        <v>0</v>
      </c>
      <c r="L269" s="35" t="s">
        <v>65</v>
      </c>
      <c r="M269" s="35" t="s">
        <v>435</v>
      </c>
    </row>
    <row r="270" spans="1:13" ht="16" thickBot="1" x14ac:dyDescent="0.4">
      <c r="A270" s="29" t="s">
        <v>46</v>
      </c>
      <c r="B270" s="29">
        <v>104041</v>
      </c>
      <c r="C270" s="45">
        <f t="shared" si="12"/>
        <v>6</v>
      </c>
      <c r="D270" s="45">
        <f t="shared" si="13"/>
        <v>14</v>
      </c>
      <c r="E270" s="35">
        <v>1</v>
      </c>
      <c r="F270" s="53" t="s">
        <v>169</v>
      </c>
      <c r="G270" s="35" t="s">
        <v>170</v>
      </c>
      <c r="H270" s="35">
        <v>6</v>
      </c>
      <c r="I270" s="35">
        <f t="shared" si="14"/>
        <v>14</v>
      </c>
      <c r="J270" s="35">
        <v>14</v>
      </c>
      <c r="K270" s="35">
        <v>0</v>
      </c>
      <c r="L270" s="35" t="s">
        <v>59</v>
      </c>
      <c r="M270" s="35" t="s">
        <v>436</v>
      </c>
    </row>
    <row r="271" spans="1:13" ht="78" thickBot="1" x14ac:dyDescent="0.4">
      <c r="A271" s="29" t="s">
        <v>46</v>
      </c>
      <c r="B271" s="29">
        <v>114017</v>
      </c>
      <c r="C271" s="45">
        <f t="shared" si="12"/>
        <v>2159</v>
      </c>
      <c r="D271" s="45">
        <f t="shared" si="13"/>
        <v>2412</v>
      </c>
      <c r="E271" s="35">
        <v>2</v>
      </c>
      <c r="F271" s="53" t="s">
        <v>169</v>
      </c>
      <c r="G271" s="35" t="s">
        <v>170</v>
      </c>
      <c r="H271" s="35">
        <v>4318</v>
      </c>
      <c r="I271" s="35">
        <f t="shared" si="14"/>
        <v>4824</v>
      </c>
      <c r="J271" s="35">
        <v>4824</v>
      </c>
      <c r="K271" s="35">
        <v>0</v>
      </c>
      <c r="L271" s="35" t="s">
        <v>70</v>
      </c>
      <c r="M271" s="35" t="s">
        <v>437</v>
      </c>
    </row>
    <row r="272" spans="1:13" ht="31.5" thickBot="1" x14ac:dyDescent="0.4">
      <c r="A272" s="29" t="s">
        <v>46</v>
      </c>
      <c r="B272" s="29">
        <v>118055</v>
      </c>
      <c r="C272" s="45">
        <f t="shared" si="12"/>
        <v>540</v>
      </c>
      <c r="D272" s="45">
        <f t="shared" si="13"/>
        <v>673</v>
      </c>
      <c r="E272" s="35">
        <v>1</v>
      </c>
      <c r="F272" s="53" t="s">
        <v>169</v>
      </c>
      <c r="G272" s="35" t="s">
        <v>170</v>
      </c>
      <c r="H272" s="35">
        <v>540</v>
      </c>
      <c r="I272" s="35">
        <f t="shared" si="14"/>
        <v>673</v>
      </c>
      <c r="J272" s="35">
        <v>673</v>
      </c>
      <c r="K272" s="35">
        <v>0</v>
      </c>
      <c r="L272" s="35" t="s">
        <v>56</v>
      </c>
      <c r="M272" s="35" t="s">
        <v>438</v>
      </c>
    </row>
    <row r="273" spans="1:13" ht="16" thickBot="1" x14ac:dyDescent="0.4">
      <c r="A273" s="29" t="s">
        <v>46</v>
      </c>
      <c r="B273" s="29">
        <v>110047</v>
      </c>
      <c r="C273" s="45">
        <f t="shared" si="12"/>
        <v>29</v>
      </c>
      <c r="D273" s="45">
        <f t="shared" si="13"/>
        <v>21</v>
      </c>
      <c r="E273" s="35">
        <v>1</v>
      </c>
      <c r="F273" s="53" t="s">
        <v>169</v>
      </c>
      <c r="G273" s="35" t="s">
        <v>170</v>
      </c>
      <c r="H273" s="35">
        <v>29</v>
      </c>
      <c r="I273" s="35">
        <f t="shared" si="14"/>
        <v>21</v>
      </c>
      <c r="J273" s="35">
        <v>21</v>
      </c>
      <c r="K273" s="35">
        <v>0</v>
      </c>
      <c r="L273" s="35" t="s">
        <v>66</v>
      </c>
      <c r="M273" s="35" t="s">
        <v>407</v>
      </c>
    </row>
    <row r="274" spans="1:13" ht="78" thickBot="1" x14ac:dyDescent="0.4">
      <c r="A274" s="29" t="s">
        <v>46</v>
      </c>
      <c r="B274" s="29">
        <v>103009</v>
      </c>
      <c r="C274" s="45">
        <f t="shared" si="12"/>
        <v>2060.5</v>
      </c>
      <c r="D274" s="45">
        <f t="shared" si="13"/>
        <v>2154</v>
      </c>
      <c r="E274" s="35">
        <v>2</v>
      </c>
      <c r="F274" s="53" t="s">
        <v>169</v>
      </c>
      <c r="G274" s="35" t="s">
        <v>170</v>
      </c>
      <c r="H274" s="35">
        <v>4121</v>
      </c>
      <c r="I274" s="35">
        <f t="shared" si="14"/>
        <v>4308</v>
      </c>
      <c r="J274" s="35">
        <v>4308</v>
      </c>
      <c r="K274" s="35">
        <v>0</v>
      </c>
      <c r="L274" s="35" t="s">
        <v>58</v>
      </c>
      <c r="M274" s="35" t="s">
        <v>439</v>
      </c>
    </row>
    <row r="275" spans="1:13" ht="31.5" thickBot="1" x14ac:dyDescent="0.4">
      <c r="A275" s="29" t="s">
        <v>46</v>
      </c>
      <c r="B275" s="29">
        <v>110055</v>
      </c>
      <c r="C275" s="45">
        <f t="shared" si="12"/>
        <v>7</v>
      </c>
      <c r="D275" s="45">
        <f t="shared" si="13"/>
        <v>5</v>
      </c>
      <c r="E275" s="35">
        <v>1</v>
      </c>
      <c r="F275" s="53" t="s">
        <v>169</v>
      </c>
      <c r="G275" s="35" t="s">
        <v>170</v>
      </c>
      <c r="H275" s="35">
        <v>7</v>
      </c>
      <c r="I275" s="35">
        <f t="shared" si="14"/>
        <v>5</v>
      </c>
      <c r="J275" s="35">
        <v>5</v>
      </c>
      <c r="K275" s="35">
        <v>0</v>
      </c>
      <c r="L275" s="35" t="s">
        <v>66</v>
      </c>
      <c r="M275" s="35" t="s">
        <v>440</v>
      </c>
    </row>
    <row r="276" spans="1:13" ht="47" thickBot="1" x14ac:dyDescent="0.4">
      <c r="A276" s="29" t="s">
        <v>46</v>
      </c>
      <c r="B276" s="29">
        <v>110052</v>
      </c>
      <c r="C276" s="45">
        <f t="shared" si="12"/>
        <v>3182</v>
      </c>
      <c r="D276" s="45">
        <f t="shared" si="13"/>
        <v>3702</v>
      </c>
      <c r="E276" s="35">
        <v>1</v>
      </c>
      <c r="F276" s="53" t="s">
        <v>169</v>
      </c>
      <c r="G276" s="35" t="s">
        <v>170</v>
      </c>
      <c r="H276" s="35">
        <v>3182</v>
      </c>
      <c r="I276" s="35">
        <f t="shared" si="14"/>
        <v>3702</v>
      </c>
      <c r="J276" s="35">
        <v>3702</v>
      </c>
      <c r="K276" s="35">
        <v>0</v>
      </c>
      <c r="L276" s="35" t="s">
        <v>66</v>
      </c>
      <c r="M276" s="35" t="s">
        <v>441</v>
      </c>
    </row>
    <row r="277" spans="1:13" ht="171" thickBot="1" x14ac:dyDescent="0.4">
      <c r="A277" s="29" t="s">
        <v>46</v>
      </c>
      <c r="B277" s="29">
        <v>110011</v>
      </c>
      <c r="C277" s="45">
        <f t="shared" si="12"/>
        <v>2056.1999999999998</v>
      </c>
      <c r="D277" s="45">
        <f t="shared" si="13"/>
        <v>2477.4</v>
      </c>
      <c r="E277" s="35">
        <v>5</v>
      </c>
      <c r="F277" s="53" t="s">
        <v>169</v>
      </c>
      <c r="G277" s="35" t="s">
        <v>170</v>
      </c>
      <c r="H277" s="35">
        <v>10281</v>
      </c>
      <c r="I277" s="35">
        <f t="shared" si="14"/>
        <v>12387</v>
      </c>
      <c r="J277" s="35">
        <v>12387</v>
      </c>
      <c r="K277" s="35">
        <v>0</v>
      </c>
      <c r="L277" s="35" t="s">
        <v>66</v>
      </c>
      <c r="M277" s="35" t="s">
        <v>442</v>
      </c>
    </row>
    <row r="278" spans="1:13" ht="47" thickBot="1" x14ac:dyDescent="0.4">
      <c r="A278" s="29" t="s">
        <v>46</v>
      </c>
      <c r="B278" s="29">
        <v>110013</v>
      </c>
      <c r="C278" s="45">
        <f t="shared" si="12"/>
        <v>625</v>
      </c>
      <c r="D278" s="45">
        <f t="shared" si="13"/>
        <v>664</v>
      </c>
      <c r="E278" s="35">
        <v>1</v>
      </c>
      <c r="F278" s="53" t="s">
        <v>169</v>
      </c>
      <c r="G278" s="35" t="s">
        <v>170</v>
      </c>
      <c r="H278" s="35">
        <v>625</v>
      </c>
      <c r="I278" s="35">
        <f t="shared" si="14"/>
        <v>664</v>
      </c>
      <c r="J278" s="35">
        <v>664</v>
      </c>
      <c r="K278" s="35">
        <v>0</v>
      </c>
      <c r="L278" s="35" t="s">
        <v>66</v>
      </c>
      <c r="M278" s="35" t="s">
        <v>443</v>
      </c>
    </row>
    <row r="279" spans="1:13" ht="124.5" thickBot="1" x14ac:dyDescent="0.4">
      <c r="A279" s="29" t="s">
        <v>46</v>
      </c>
      <c r="B279" s="29">
        <v>118021</v>
      </c>
      <c r="C279" s="45">
        <f t="shared" si="12"/>
        <v>2111</v>
      </c>
      <c r="D279" s="45">
        <f t="shared" si="13"/>
        <v>2968.5</v>
      </c>
      <c r="E279" s="35">
        <v>2</v>
      </c>
      <c r="F279" s="53" t="s">
        <v>169</v>
      </c>
      <c r="G279" s="35" t="s">
        <v>170</v>
      </c>
      <c r="H279" s="35">
        <v>4222</v>
      </c>
      <c r="I279" s="35">
        <f t="shared" si="14"/>
        <v>5937</v>
      </c>
      <c r="J279" s="35">
        <v>5937</v>
      </c>
      <c r="K279" s="35">
        <v>0</v>
      </c>
      <c r="L279" s="35" t="s">
        <v>56</v>
      </c>
      <c r="M279" s="35" t="s">
        <v>444</v>
      </c>
    </row>
    <row r="280" spans="1:13" ht="409.6" thickBot="1" x14ac:dyDescent="0.4">
      <c r="A280" s="29" t="s">
        <v>46</v>
      </c>
      <c r="B280" s="29" t="s">
        <v>445</v>
      </c>
      <c r="C280" s="45">
        <f t="shared" si="12"/>
        <v>2708.3846153846152</v>
      </c>
      <c r="D280" s="45">
        <f t="shared" si="13"/>
        <v>3344.5384615384614</v>
      </c>
      <c r="E280" s="35">
        <v>13</v>
      </c>
      <c r="F280" s="53">
        <v>1</v>
      </c>
      <c r="G280" s="35" t="s">
        <v>170</v>
      </c>
      <c r="H280" s="35">
        <v>35209</v>
      </c>
      <c r="I280" s="35">
        <f t="shared" si="14"/>
        <v>43479</v>
      </c>
      <c r="J280" s="35">
        <v>43479</v>
      </c>
      <c r="K280" s="35">
        <v>0</v>
      </c>
      <c r="L280" s="35" t="s">
        <v>67</v>
      </c>
      <c r="M280" s="35" t="s">
        <v>446</v>
      </c>
    </row>
    <row r="281" spans="1:13" ht="409.6" thickBot="1" x14ac:dyDescent="0.4">
      <c r="A281" s="29" t="s">
        <v>46</v>
      </c>
      <c r="B281" s="29" t="s">
        <v>447</v>
      </c>
      <c r="C281" s="45">
        <f t="shared" si="12"/>
        <v>2211</v>
      </c>
      <c r="D281" s="45">
        <f t="shared" si="13"/>
        <v>3270.3333333333335</v>
      </c>
      <c r="E281" s="35">
        <v>6</v>
      </c>
      <c r="F281" s="53">
        <v>1</v>
      </c>
      <c r="G281" s="35" t="s">
        <v>170</v>
      </c>
      <c r="H281" s="35">
        <v>13266</v>
      </c>
      <c r="I281" s="35">
        <f t="shared" si="14"/>
        <v>19622</v>
      </c>
      <c r="J281" s="35">
        <v>19622</v>
      </c>
      <c r="K281" s="35">
        <v>0</v>
      </c>
      <c r="L281" s="35" t="s">
        <v>67</v>
      </c>
      <c r="M281" s="35" t="s">
        <v>448</v>
      </c>
    </row>
    <row r="282" spans="1:13" ht="93.5" thickBot="1" x14ac:dyDescent="0.4">
      <c r="A282" s="29" t="s">
        <v>46</v>
      </c>
      <c r="B282" s="29">
        <v>110014</v>
      </c>
      <c r="C282" s="45">
        <f t="shared" si="12"/>
        <v>10218</v>
      </c>
      <c r="D282" s="45">
        <f t="shared" si="13"/>
        <v>4559</v>
      </c>
      <c r="E282" s="35">
        <v>1</v>
      </c>
      <c r="F282" s="53" t="s">
        <v>169</v>
      </c>
      <c r="G282" s="35" t="s">
        <v>170</v>
      </c>
      <c r="H282" s="35">
        <v>10218</v>
      </c>
      <c r="I282" s="35">
        <f t="shared" si="14"/>
        <v>4559</v>
      </c>
      <c r="J282" s="35">
        <v>4559</v>
      </c>
      <c r="K282" s="35">
        <v>0</v>
      </c>
      <c r="L282" s="35" t="s">
        <v>66</v>
      </c>
      <c r="M282" s="35" t="s">
        <v>449</v>
      </c>
    </row>
    <row r="283" spans="1:13" ht="93.5" thickBot="1" x14ac:dyDescent="0.4">
      <c r="A283" s="29" t="s">
        <v>46</v>
      </c>
      <c r="B283" s="29">
        <v>117031</v>
      </c>
      <c r="C283" s="45">
        <f t="shared" si="12"/>
        <v>2465.6666666666665</v>
      </c>
      <c r="D283" s="45">
        <f t="shared" si="13"/>
        <v>2654.6666666666665</v>
      </c>
      <c r="E283" s="35">
        <v>3</v>
      </c>
      <c r="F283" s="53" t="s">
        <v>169</v>
      </c>
      <c r="G283" s="35" t="s">
        <v>170</v>
      </c>
      <c r="H283" s="35">
        <v>7397</v>
      </c>
      <c r="I283" s="35">
        <f t="shared" si="14"/>
        <v>7964</v>
      </c>
      <c r="J283" s="35">
        <v>7964</v>
      </c>
      <c r="K283" s="35">
        <v>0</v>
      </c>
      <c r="L283" s="35" t="s">
        <v>73</v>
      </c>
      <c r="M283" s="35" t="s">
        <v>450</v>
      </c>
    </row>
    <row r="284" spans="1:13" ht="31.5" thickBot="1" x14ac:dyDescent="0.4">
      <c r="A284" s="29" t="s">
        <v>46</v>
      </c>
      <c r="B284" s="29">
        <v>112069</v>
      </c>
      <c r="C284" s="45">
        <f t="shared" si="12"/>
        <v>14</v>
      </c>
      <c r="D284" s="45">
        <f t="shared" si="13"/>
        <v>11</v>
      </c>
      <c r="E284" s="35">
        <v>1</v>
      </c>
      <c r="F284" s="53" t="s">
        <v>169</v>
      </c>
      <c r="G284" s="35" t="s">
        <v>170</v>
      </c>
      <c r="H284" s="35">
        <v>14</v>
      </c>
      <c r="I284" s="35">
        <f t="shared" si="14"/>
        <v>11</v>
      </c>
      <c r="J284" s="35">
        <v>11</v>
      </c>
      <c r="K284" s="35">
        <v>0</v>
      </c>
      <c r="L284" s="35" t="s">
        <v>68</v>
      </c>
      <c r="M284" s="35" t="s">
        <v>451</v>
      </c>
    </row>
    <row r="285" spans="1:13" ht="409.6" thickBot="1" x14ac:dyDescent="0.4">
      <c r="A285" s="29" t="s">
        <v>46</v>
      </c>
      <c r="B285" s="29">
        <v>111010</v>
      </c>
      <c r="C285" s="45">
        <f t="shared" si="12"/>
        <v>1319.3559322033898</v>
      </c>
      <c r="D285" s="45">
        <f t="shared" si="13"/>
        <v>1864.3559322033898</v>
      </c>
      <c r="E285" s="35">
        <v>59</v>
      </c>
      <c r="F285" s="53">
        <v>1</v>
      </c>
      <c r="G285" s="35" t="s">
        <v>170</v>
      </c>
      <c r="H285" s="35">
        <v>77842</v>
      </c>
      <c r="I285" s="35">
        <f t="shared" si="14"/>
        <v>109997</v>
      </c>
      <c r="J285" s="35">
        <v>109997</v>
      </c>
      <c r="K285" s="35">
        <v>0</v>
      </c>
      <c r="L285" s="35" t="s">
        <v>67</v>
      </c>
      <c r="M285" s="35" t="s">
        <v>452</v>
      </c>
    </row>
    <row r="286" spans="1:13" ht="217.5" thickBot="1" x14ac:dyDescent="0.4">
      <c r="A286" s="29" t="s">
        <v>46</v>
      </c>
      <c r="B286" s="29">
        <v>104016</v>
      </c>
      <c r="C286" s="45">
        <f t="shared" si="12"/>
        <v>8410.5</v>
      </c>
      <c r="D286" s="45">
        <f t="shared" si="13"/>
        <v>9984.5</v>
      </c>
      <c r="E286" s="35">
        <v>2</v>
      </c>
      <c r="F286" s="53" t="s">
        <v>169</v>
      </c>
      <c r="G286" s="35" t="s">
        <v>170</v>
      </c>
      <c r="H286" s="35">
        <v>16821</v>
      </c>
      <c r="I286" s="35">
        <f t="shared" si="14"/>
        <v>19969</v>
      </c>
      <c r="J286" s="35">
        <v>19969</v>
      </c>
      <c r="K286" s="35">
        <v>0</v>
      </c>
      <c r="L286" s="35" t="s">
        <v>59</v>
      </c>
      <c r="M286" s="35" t="s">
        <v>453</v>
      </c>
    </row>
    <row r="287" spans="1:13" ht="62.5" thickBot="1" x14ac:dyDescent="0.4">
      <c r="A287" s="29" t="s">
        <v>46</v>
      </c>
      <c r="B287" s="29">
        <v>103019</v>
      </c>
      <c r="C287" s="45">
        <f t="shared" si="12"/>
        <v>22</v>
      </c>
      <c r="D287" s="45">
        <f t="shared" si="13"/>
        <v>20.5</v>
      </c>
      <c r="E287" s="35">
        <v>2</v>
      </c>
      <c r="F287" s="53" t="s">
        <v>169</v>
      </c>
      <c r="G287" s="35" t="s">
        <v>170</v>
      </c>
      <c r="H287" s="35">
        <v>44</v>
      </c>
      <c r="I287" s="35">
        <f t="shared" si="14"/>
        <v>41</v>
      </c>
      <c r="J287" s="35">
        <v>41</v>
      </c>
      <c r="K287" s="35">
        <v>0</v>
      </c>
      <c r="L287" s="35" t="s">
        <v>58</v>
      </c>
      <c r="M287" s="35" t="s">
        <v>454</v>
      </c>
    </row>
    <row r="288" spans="1:13" ht="16" thickBot="1" x14ac:dyDescent="0.4">
      <c r="A288" s="29" t="s">
        <v>46</v>
      </c>
      <c r="B288" s="29">
        <v>107015</v>
      </c>
      <c r="C288" s="45">
        <f t="shared" si="12"/>
        <v>7</v>
      </c>
      <c r="D288" s="45">
        <f t="shared" si="13"/>
        <v>7</v>
      </c>
      <c r="E288" s="35">
        <v>1</v>
      </c>
      <c r="F288" s="53" t="s">
        <v>169</v>
      </c>
      <c r="G288" s="35" t="s">
        <v>170</v>
      </c>
      <c r="H288" s="35">
        <v>7</v>
      </c>
      <c r="I288" s="35">
        <f t="shared" si="14"/>
        <v>7</v>
      </c>
      <c r="J288" s="35">
        <v>7</v>
      </c>
      <c r="K288" s="35">
        <v>0</v>
      </c>
      <c r="L288" s="35" t="s">
        <v>63</v>
      </c>
      <c r="M288" s="35" t="s">
        <v>455</v>
      </c>
    </row>
    <row r="289" spans="1:13" ht="16" thickBot="1" x14ac:dyDescent="0.4">
      <c r="A289" s="29" t="s">
        <v>46</v>
      </c>
      <c r="B289" s="29">
        <v>107019</v>
      </c>
      <c r="C289" s="45">
        <f t="shared" si="12"/>
        <v>12</v>
      </c>
      <c r="D289" s="45">
        <f t="shared" si="13"/>
        <v>11</v>
      </c>
      <c r="E289" s="35">
        <v>1</v>
      </c>
      <c r="F289" s="53" t="s">
        <v>169</v>
      </c>
      <c r="G289" s="35" t="s">
        <v>170</v>
      </c>
      <c r="H289" s="35">
        <v>12</v>
      </c>
      <c r="I289" s="35">
        <f t="shared" si="14"/>
        <v>11</v>
      </c>
      <c r="J289" s="35">
        <v>11</v>
      </c>
      <c r="K289" s="35">
        <v>0</v>
      </c>
      <c r="L289" s="35" t="s">
        <v>63</v>
      </c>
      <c r="M289" s="35" t="s">
        <v>456</v>
      </c>
    </row>
    <row r="290" spans="1:13" ht="409.6" thickBot="1" x14ac:dyDescent="0.4">
      <c r="A290" s="29" t="s">
        <v>46</v>
      </c>
      <c r="B290" s="29">
        <v>107002</v>
      </c>
      <c r="C290" s="45">
        <f t="shared" si="12"/>
        <v>3093.5</v>
      </c>
      <c r="D290" s="45">
        <f t="shared" si="13"/>
        <v>3799.1875</v>
      </c>
      <c r="E290" s="35">
        <v>16</v>
      </c>
      <c r="F290" s="53">
        <v>1</v>
      </c>
      <c r="G290" s="35" t="s">
        <v>170</v>
      </c>
      <c r="H290" s="35">
        <v>49496</v>
      </c>
      <c r="I290" s="35">
        <f t="shared" si="14"/>
        <v>60787</v>
      </c>
      <c r="J290" s="35">
        <v>60787</v>
      </c>
      <c r="K290" s="35">
        <v>0</v>
      </c>
      <c r="L290" s="35" t="s">
        <v>63</v>
      </c>
      <c r="M290" s="35" t="s">
        <v>457</v>
      </c>
    </row>
    <row r="291" spans="1:13" ht="16" thickBot="1" x14ac:dyDescent="0.4">
      <c r="A291" s="29" t="s">
        <v>46</v>
      </c>
      <c r="B291" s="29">
        <v>114018</v>
      </c>
      <c r="C291" s="45">
        <f t="shared" si="12"/>
        <v>4204</v>
      </c>
      <c r="D291" s="45">
        <f t="shared" si="13"/>
        <v>3515</v>
      </c>
      <c r="E291" s="35">
        <v>1</v>
      </c>
      <c r="F291" s="53" t="s">
        <v>169</v>
      </c>
      <c r="G291" s="35" t="s">
        <v>170</v>
      </c>
      <c r="H291" s="35">
        <v>4204</v>
      </c>
      <c r="I291" s="35">
        <f t="shared" si="14"/>
        <v>3515</v>
      </c>
      <c r="J291" s="35">
        <v>3515</v>
      </c>
      <c r="K291" s="35">
        <v>0</v>
      </c>
      <c r="L291" s="35" t="s">
        <v>70</v>
      </c>
      <c r="M291" s="35" t="s">
        <v>458</v>
      </c>
    </row>
    <row r="292" spans="1:13" ht="16" thickBot="1" x14ac:dyDescent="0.4">
      <c r="A292" s="29" t="s">
        <v>46</v>
      </c>
      <c r="B292" s="29">
        <v>104017</v>
      </c>
      <c r="C292" s="45">
        <f t="shared" si="12"/>
        <v>355</v>
      </c>
      <c r="D292" s="45">
        <f t="shared" si="13"/>
        <v>542.5</v>
      </c>
      <c r="E292" s="35">
        <v>2</v>
      </c>
      <c r="F292" s="53">
        <v>1</v>
      </c>
      <c r="G292" s="35" t="s">
        <v>170</v>
      </c>
      <c r="H292" s="35">
        <v>710</v>
      </c>
      <c r="I292" s="35">
        <f t="shared" si="14"/>
        <v>1085</v>
      </c>
      <c r="J292" s="35">
        <v>1085</v>
      </c>
      <c r="K292" s="35">
        <v>0</v>
      </c>
      <c r="L292" s="35" t="s">
        <v>59</v>
      </c>
      <c r="M292" s="35" t="s">
        <v>459</v>
      </c>
    </row>
    <row r="293" spans="1:13" ht="31.5" thickBot="1" x14ac:dyDescent="0.4">
      <c r="A293" s="29" t="s">
        <v>46</v>
      </c>
      <c r="B293" s="29">
        <v>118026</v>
      </c>
      <c r="C293" s="45">
        <f t="shared" si="12"/>
        <v>200</v>
      </c>
      <c r="D293" s="45">
        <f t="shared" si="13"/>
        <v>187</v>
      </c>
      <c r="E293" s="35">
        <v>1</v>
      </c>
      <c r="F293" s="53" t="s">
        <v>169</v>
      </c>
      <c r="G293" s="35" t="s">
        <v>170</v>
      </c>
      <c r="H293" s="35">
        <v>200</v>
      </c>
      <c r="I293" s="35">
        <f t="shared" si="14"/>
        <v>187</v>
      </c>
      <c r="J293" s="35">
        <v>187</v>
      </c>
      <c r="K293" s="35">
        <v>0</v>
      </c>
      <c r="L293" s="35" t="s">
        <v>56</v>
      </c>
      <c r="M293" s="35" t="s">
        <v>460</v>
      </c>
    </row>
    <row r="294" spans="1:13" ht="47" thickBot="1" x14ac:dyDescent="0.4">
      <c r="A294" s="29" t="s">
        <v>46</v>
      </c>
      <c r="B294" s="29">
        <v>113014</v>
      </c>
      <c r="C294" s="45">
        <f t="shared" si="12"/>
        <v>179.66666666666666</v>
      </c>
      <c r="D294" s="45">
        <f t="shared" si="13"/>
        <v>378</v>
      </c>
      <c r="E294" s="35">
        <v>3</v>
      </c>
      <c r="F294" s="53" t="s">
        <v>169</v>
      </c>
      <c r="G294" s="35" t="s">
        <v>170</v>
      </c>
      <c r="H294" s="35">
        <v>539</v>
      </c>
      <c r="I294" s="35">
        <f t="shared" si="14"/>
        <v>1134</v>
      </c>
      <c r="J294" s="35">
        <v>1134</v>
      </c>
      <c r="K294" s="35">
        <v>0</v>
      </c>
      <c r="L294" s="35" t="s">
        <v>69</v>
      </c>
      <c r="M294" s="35" t="s">
        <v>461</v>
      </c>
    </row>
    <row r="295" spans="1:13" ht="16" thickBot="1" x14ac:dyDescent="0.4">
      <c r="A295" s="29" t="s">
        <v>46</v>
      </c>
      <c r="B295" s="29">
        <v>112067</v>
      </c>
      <c r="C295" s="45">
        <f t="shared" si="12"/>
        <v>156</v>
      </c>
      <c r="D295" s="45">
        <f t="shared" si="13"/>
        <v>152</v>
      </c>
      <c r="E295" s="35">
        <v>1</v>
      </c>
      <c r="F295" s="53" t="s">
        <v>169</v>
      </c>
      <c r="G295" s="35" t="s">
        <v>170</v>
      </c>
      <c r="H295" s="35">
        <v>156</v>
      </c>
      <c r="I295" s="35">
        <f t="shared" si="14"/>
        <v>152</v>
      </c>
      <c r="J295" s="35">
        <v>152</v>
      </c>
      <c r="K295" s="35">
        <v>0</v>
      </c>
      <c r="L295" s="35" t="s">
        <v>68</v>
      </c>
      <c r="M295" s="35" t="s">
        <v>368</v>
      </c>
    </row>
    <row r="296" spans="1:13" ht="16" thickBot="1" x14ac:dyDescent="0.4">
      <c r="A296" s="29" t="s">
        <v>46</v>
      </c>
      <c r="B296" s="29">
        <v>112099</v>
      </c>
      <c r="C296" s="45">
        <f t="shared" si="12"/>
        <v>35</v>
      </c>
      <c r="D296" s="45">
        <f t="shared" si="13"/>
        <v>31</v>
      </c>
      <c r="E296" s="35">
        <v>1</v>
      </c>
      <c r="F296" s="53" t="s">
        <v>169</v>
      </c>
      <c r="G296" s="35" t="s">
        <v>170</v>
      </c>
      <c r="H296" s="35">
        <v>35</v>
      </c>
      <c r="I296" s="35">
        <f t="shared" si="14"/>
        <v>31</v>
      </c>
      <c r="J296" s="35">
        <v>31</v>
      </c>
      <c r="K296" s="35">
        <v>0</v>
      </c>
      <c r="L296" s="35" t="s">
        <v>462</v>
      </c>
      <c r="M296" s="35" t="s">
        <v>407</v>
      </c>
    </row>
    <row r="297" spans="1:13" ht="16" thickBot="1" x14ac:dyDescent="0.4">
      <c r="A297" s="29" t="s">
        <v>46</v>
      </c>
      <c r="B297" s="29">
        <v>110078</v>
      </c>
      <c r="C297" s="45">
        <f t="shared" si="12"/>
        <v>182</v>
      </c>
      <c r="D297" s="45">
        <f t="shared" si="13"/>
        <v>179</v>
      </c>
      <c r="E297" s="35">
        <v>1</v>
      </c>
      <c r="F297" s="53" t="s">
        <v>169</v>
      </c>
      <c r="G297" s="35" t="s">
        <v>170</v>
      </c>
      <c r="H297" s="35">
        <v>182</v>
      </c>
      <c r="I297" s="35">
        <f t="shared" si="14"/>
        <v>179</v>
      </c>
      <c r="J297" s="35">
        <v>179</v>
      </c>
      <c r="K297" s="35">
        <v>0</v>
      </c>
      <c r="L297" s="35" t="s">
        <v>66</v>
      </c>
      <c r="M297" s="35" t="s">
        <v>463</v>
      </c>
    </row>
    <row r="298" spans="1:13" ht="16" thickBot="1" x14ac:dyDescent="0.4">
      <c r="A298" s="29" t="s">
        <v>46</v>
      </c>
      <c r="B298" s="29">
        <v>110074</v>
      </c>
      <c r="C298" s="45">
        <f t="shared" si="12"/>
        <v>149</v>
      </c>
      <c r="D298" s="45">
        <f t="shared" si="13"/>
        <v>186</v>
      </c>
      <c r="E298" s="35">
        <v>1</v>
      </c>
      <c r="F298" s="53" t="s">
        <v>169</v>
      </c>
      <c r="G298" s="35" t="s">
        <v>170</v>
      </c>
      <c r="H298" s="35">
        <v>149</v>
      </c>
      <c r="I298" s="35">
        <f t="shared" si="14"/>
        <v>186</v>
      </c>
      <c r="J298" s="35">
        <v>186</v>
      </c>
      <c r="K298" s="35">
        <v>0</v>
      </c>
      <c r="L298" s="35" t="s">
        <v>66</v>
      </c>
      <c r="M298" s="35" t="s">
        <v>464</v>
      </c>
    </row>
    <row r="299" spans="1:13" ht="16" thickBot="1" x14ac:dyDescent="0.4">
      <c r="A299" s="29" t="s">
        <v>46</v>
      </c>
      <c r="B299" s="29">
        <v>110073</v>
      </c>
      <c r="C299" s="45">
        <f t="shared" si="12"/>
        <v>157</v>
      </c>
      <c r="D299" s="45">
        <f t="shared" si="13"/>
        <v>147</v>
      </c>
      <c r="E299" s="35">
        <v>1</v>
      </c>
      <c r="F299" s="53" t="s">
        <v>169</v>
      </c>
      <c r="G299" s="35" t="s">
        <v>170</v>
      </c>
      <c r="H299" s="35">
        <v>157</v>
      </c>
      <c r="I299" s="35">
        <f t="shared" si="14"/>
        <v>147</v>
      </c>
      <c r="J299" s="35">
        <v>147</v>
      </c>
      <c r="K299" s="35">
        <v>0</v>
      </c>
      <c r="L299" s="35" t="s">
        <v>66</v>
      </c>
      <c r="M299" s="35" t="s">
        <v>464</v>
      </c>
    </row>
    <row r="300" spans="1:13" ht="31.5" thickBot="1" x14ac:dyDescent="0.4">
      <c r="A300" s="29" t="s">
        <v>46</v>
      </c>
      <c r="B300" s="29">
        <v>110072</v>
      </c>
      <c r="C300" s="45">
        <f t="shared" si="12"/>
        <v>308</v>
      </c>
      <c r="D300" s="45">
        <f t="shared" si="13"/>
        <v>294</v>
      </c>
      <c r="E300" s="35">
        <v>1</v>
      </c>
      <c r="F300" s="53" t="s">
        <v>169</v>
      </c>
      <c r="G300" s="35" t="s">
        <v>170</v>
      </c>
      <c r="H300" s="35">
        <v>308</v>
      </c>
      <c r="I300" s="35">
        <f t="shared" si="14"/>
        <v>294</v>
      </c>
      <c r="J300" s="35">
        <v>294</v>
      </c>
      <c r="K300" s="35">
        <v>0</v>
      </c>
      <c r="L300" s="35" t="s">
        <v>66</v>
      </c>
      <c r="M300" s="35" t="s">
        <v>465</v>
      </c>
    </row>
    <row r="301" spans="1:13" ht="31.5" thickBot="1" x14ac:dyDescent="0.4">
      <c r="A301" s="29" t="s">
        <v>46</v>
      </c>
      <c r="B301" s="29">
        <v>110448</v>
      </c>
      <c r="C301" s="45">
        <f t="shared" si="12"/>
        <v>1752</v>
      </c>
      <c r="D301" s="45">
        <f t="shared" si="13"/>
        <v>1857</v>
      </c>
      <c r="E301" s="35">
        <v>1</v>
      </c>
      <c r="F301" s="53" t="s">
        <v>169</v>
      </c>
      <c r="G301" s="35" t="s">
        <v>170</v>
      </c>
      <c r="H301" s="35">
        <v>1752</v>
      </c>
      <c r="I301" s="35">
        <f t="shared" si="14"/>
        <v>1857</v>
      </c>
      <c r="J301" s="35">
        <v>1857</v>
      </c>
      <c r="K301" s="35">
        <v>0</v>
      </c>
      <c r="L301" s="35" t="s">
        <v>66</v>
      </c>
      <c r="M301" s="35" t="s">
        <v>466</v>
      </c>
    </row>
    <row r="302" spans="1:13" ht="16" thickBot="1" x14ac:dyDescent="0.4">
      <c r="A302" s="29" t="s">
        <v>46</v>
      </c>
      <c r="B302" s="29">
        <v>110080</v>
      </c>
      <c r="C302" s="45">
        <f t="shared" si="12"/>
        <v>9</v>
      </c>
      <c r="D302" s="45">
        <f t="shared" si="13"/>
        <v>9</v>
      </c>
      <c r="E302" s="35">
        <v>1</v>
      </c>
      <c r="F302" s="53" t="s">
        <v>169</v>
      </c>
      <c r="G302" s="35" t="s">
        <v>170</v>
      </c>
      <c r="H302" s="35">
        <v>9</v>
      </c>
      <c r="I302" s="35">
        <f t="shared" si="14"/>
        <v>9</v>
      </c>
      <c r="J302" s="35">
        <v>9</v>
      </c>
      <c r="K302" s="35">
        <v>0</v>
      </c>
      <c r="L302" s="35" t="s">
        <v>66</v>
      </c>
      <c r="M302" s="35" t="s">
        <v>467</v>
      </c>
    </row>
    <row r="303" spans="1:13" ht="31.5" thickBot="1" x14ac:dyDescent="0.4">
      <c r="A303" s="29" t="s">
        <v>46</v>
      </c>
      <c r="B303" s="29">
        <v>114081</v>
      </c>
      <c r="C303" s="45">
        <f t="shared" si="12"/>
        <v>703.5</v>
      </c>
      <c r="D303" s="45">
        <f t="shared" si="13"/>
        <v>642</v>
      </c>
      <c r="E303" s="35">
        <v>2</v>
      </c>
      <c r="F303" s="53" t="s">
        <v>169</v>
      </c>
      <c r="G303" s="35" t="s">
        <v>170</v>
      </c>
      <c r="H303" s="35">
        <v>1407</v>
      </c>
      <c r="I303" s="35">
        <f t="shared" si="14"/>
        <v>1284</v>
      </c>
      <c r="J303" s="35">
        <v>1284</v>
      </c>
      <c r="K303" s="35">
        <v>0</v>
      </c>
      <c r="L303" s="35" t="s">
        <v>70</v>
      </c>
      <c r="M303" s="35" t="s">
        <v>468</v>
      </c>
    </row>
    <row r="304" spans="1:13" ht="16" thickBot="1" x14ac:dyDescent="0.4">
      <c r="A304" s="29" t="s">
        <v>46</v>
      </c>
      <c r="B304" s="29">
        <v>110069</v>
      </c>
      <c r="C304" s="45">
        <f t="shared" si="12"/>
        <v>224</v>
      </c>
      <c r="D304" s="45">
        <f t="shared" si="13"/>
        <v>208</v>
      </c>
      <c r="E304" s="35">
        <v>1</v>
      </c>
      <c r="F304" s="53" t="s">
        <v>169</v>
      </c>
      <c r="G304" s="35" t="s">
        <v>170</v>
      </c>
      <c r="H304" s="35">
        <v>224</v>
      </c>
      <c r="I304" s="35">
        <f t="shared" si="14"/>
        <v>208</v>
      </c>
      <c r="J304" s="35">
        <v>208</v>
      </c>
      <c r="K304" s="35">
        <v>0</v>
      </c>
      <c r="L304" s="35" t="s">
        <v>66</v>
      </c>
      <c r="M304" s="35" t="s">
        <v>469</v>
      </c>
    </row>
    <row r="305" spans="1:13" ht="31.5" thickBot="1" x14ac:dyDescent="0.4">
      <c r="A305" s="29" t="s">
        <v>46</v>
      </c>
      <c r="B305" s="29">
        <v>114071</v>
      </c>
      <c r="C305" s="45">
        <f t="shared" si="12"/>
        <v>219</v>
      </c>
      <c r="D305" s="45">
        <f t="shared" si="13"/>
        <v>224</v>
      </c>
      <c r="E305" s="35">
        <v>1</v>
      </c>
      <c r="F305" s="53" t="s">
        <v>169</v>
      </c>
      <c r="G305" s="35" t="s">
        <v>170</v>
      </c>
      <c r="H305" s="35">
        <v>219</v>
      </c>
      <c r="I305" s="35">
        <f t="shared" si="14"/>
        <v>224</v>
      </c>
      <c r="J305" s="35">
        <v>224</v>
      </c>
      <c r="K305" s="35">
        <v>0</v>
      </c>
      <c r="L305" s="35" t="s">
        <v>70</v>
      </c>
      <c r="M305" s="35" t="s">
        <v>470</v>
      </c>
    </row>
    <row r="306" spans="1:13" ht="16" thickBot="1" x14ac:dyDescent="0.4">
      <c r="A306" s="29" t="s">
        <v>46</v>
      </c>
      <c r="B306" s="29">
        <v>110030</v>
      </c>
      <c r="C306" s="45">
        <f t="shared" si="12"/>
        <v>106</v>
      </c>
      <c r="D306" s="45">
        <f t="shared" si="13"/>
        <v>127</v>
      </c>
      <c r="E306" s="35">
        <v>1</v>
      </c>
      <c r="F306" s="53" t="s">
        <v>169</v>
      </c>
      <c r="G306" s="35" t="s">
        <v>170</v>
      </c>
      <c r="H306" s="35">
        <v>106</v>
      </c>
      <c r="I306" s="35">
        <f t="shared" si="14"/>
        <v>127</v>
      </c>
      <c r="J306" s="35">
        <v>127</v>
      </c>
      <c r="K306" s="35">
        <v>0</v>
      </c>
      <c r="L306" s="35" t="s">
        <v>66</v>
      </c>
      <c r="M306" s="35" t="s">
        <v>471</v>
      </c>
    </row>
    <row r="307" spans="1:13" ht="47" thickBot="1" x14ac:dyDescent="0.4">
      <c r="A307" s="29" t="s">
        <v>46</v>
      </c>
      <c r="B307" s="29">
        <v>117040</v>
      </c>
      <c r="C307" s="45">
        <f t="shared" si="12"/>
        <v>42</v>
      </c>
      <c r="D307" s="45">
        <f t="shared" si="13"/>
        <v>80</v>
      </c>
      <c r="E307" s="35">
        <v>1</v>
      </c>
      <c r="F307" s="53" t="s">
        <v>169</v>
      </c>
      <c r="G307" s="35" t="s">
        <v>170</v>
      </c>
      <c r="H307" s="35">
        <v>42</v>
      </c>
      <c r="I307" s="35">
        <f t="shared" si="14"/>
        <v>80</v>
      </c>
      <c r="J307" s="35">
        <v>80</v>
      </c>
      <c r="K307" s="35">
        <v>0</v>
      </c>
      <c r="L307" s="35" t="s">
        <v>73</v>
      </c>
      <c r="M307" s="35" t="s">
        <v>472</v>
      </c>
    </row>
    <row r="308" spans="1:13" ht="16" thickBot="1" x14ac:dyDescent="0.4">
      <c r="A308" s="29" t="s">
        <v>46</v>
      </c>
      <c r="B308" s="29">
        <v>104037</v>
      </c>
      <c r="C308" s="45">
        <f t="shared" si="12"/>
        <v>22</v>
      </c>
      <c r="D308" s="45">
        <f t="shared" si="13"/>
        <v>14</v>
      </c>
      <c r="E308" s="35">
        <v>1</v>
      </c>
      <c r="F308" s="53" t="s">
        <v>169</v>
      </c>
      <c r="G308" s="35" t="s">
        <v>170</v>
      </c>
      <c r="H308" s="35">
        <v>22</v>
      </c>
      <c r="I308" s="35">
        <f t="shared" si="14"/>
        <v>14</v>
      </c>
      <c r="J308" s="35">
        <v>14</v>
      </c>
      <c r="K308" s="35">
        <v>0</v>
      </c>
      <c r="L308" s="35" t="s">
        <v>59</v>
      </c>
      <c r="M308" s="35" t="s">
        <v>473</v>
      </c>
    </row>
    <row r="309" spans="1:13" ht="47" thickBot="1" x14ac:dyDescent="0.4">
      <c r="A309" s="29" t="s">
        <v>46</v>
      </c>
      <c r="B309" s="29">
        <v>104038</v>
      </c>
      <c r="C309" s="45">
        <f t="shared" si="12"/>
        <v>33</v>
      </c>
      <c r="D309" s="45">
        <f t="shared" si="13"/>
        <v>16</v>
      </c>
      <c r="E309" s="35">
        <v>1</v>
      </c>
      <c r="F309" s="53" t="s">
        <v>169</v>
      </c>
      <c r="G309" s="35" t="s">
        <v>170</v>
      </c>
      <c r="H309" s="35">
        <v>33</v>
      </c>
      <c r="I309" s="35">
        <f t="shared" si="14"/>
        <v>16</v>
      </c>
      <c r="J309" s="35">
        <v>16</v>
      </c>
      <c r="K309" s="35">
        <v>0</v>
      </c>
      <c r="L309" s="35" t="s">
        <v>59</v>
      </c>
      <c r="M309" s="35" t="s">
        <v>474</v>
      </c>
    </row>
    <row r="310" spans="1:13" ht="16" thickBot="1" x14ac:dyDescent="0.4">
      <c r="A310" s="29" t="s">
        <v>46</v>
      </c>
      <c r="B310" s="29">
        <v>104047</v>
      </c>
      <c r="C310" s="45">
        <f t="shared" si="12"/>
        <v>22</v>
      </c>
      <c r="D310" s="45">
        <f t="shared" si="13"/>
        <v>22</v>
      </c>
      <c r="E310" s="35">
        <v>1</v>
      </c>
      <c r="F310" s="53" t="s">
        <v>169</v>
      </c>
      <c r="G310" s="35" t="s">
        <v>170</v>
      </c>
      <c r="H310" s="35">
        <v>22</v>
      </c>
      <c r="I310" s="35">
        <f t="shared" si="14"/>
        <v>22</v>
      </c>
      <c r="J310" s="35">
        <v>22</v>
      </c>
      <c r="K310" s="35">
        <v>0</v>
      </c>
      <c r="L310" s="35" t="s">
        <v>59</v>
      </c>
      <c r="M310" s="35" t="s">
        <v>475</v>
      </c>
    </row>
    <row r="311" spans="1:13" ht="31.5" thickBot="1" x14ac:dyDescent="0.4">
      <c r="A311" s="29" t="s">
        <v>46</v>
      </c>
      <c r="B311" s="29">
        <v>110016</v>
      </c>
      <c r="C311" s="45">
        <f t="shared" si="12"/>
        <v>1394</v>
      </c>
      <c r="D311" s="45">
        <f t="shared" si="13"/>
        <v>1595</v>
      </c>
      <c r="E311" s="35">
        <v>1</v>
      </c>
      <c r="F311" s="53" t="s">
        <v>169</v>
      </c>
      <c r="G311" s="35" t="s">
        <v>170</v>
      </c>
      <c r="H311" s="35">
        <v>1394</v>
      </c>
      <c r="I311" s="35">
        <f t="shared" si="14"/>
        <v>1595</v>
      </c>
      <c r="J311" s="35">
        <v>1595</v>
      </c>
      <c r="K311" s="35">
        <v>0</v>
      </c>
      <c r="L311" s="35" t="s">
        <v>66</v>
      </c>
      <c r="M311" s="35" t="s">
        <v>476</v>
      </c>
    </row>
    <row r="312" spans="1:13" ht="124.5" thickBot="1" x14ac:dyDescent="0.4">
      <c r="A312" s="29" t="s">
        <v>46</v>
      </c>
      <c r="B312" s="29">
        <v>110002</v>
      </c>
      <c r="C312" s="45">
        <f t="shared" si="12"/>
        <v>2551.5</v>
      </c>
      <c r="D312" s="45">
        <f t="shared" si="13"/>
        <v>3352.5</v>
      </c>
      <c r="E312" s="35">
        <v>2</v>
      </c>
      <c r="F312" s="53" t="s">
        <v>169</v>
      </c>
      <c r="G312" s="35" t="s">
        <v>170</v>
      </c>
      <c r="H312" s="35">
        <v>5103</v>
      </c>
      <c r="I312" s="35">
        <f t="shared" si="14"/>
        <v>6705</v>
      </c>
      <c r="J312" s="35">
        <v>6705</v>
      </c>
      <c r="K312" s="35">
        <v>0</v>
      </c>
      <c r="L312" s="35" t="s">
        <v>66</v>
      </c>
      <c r="M312" s="35" t="s">
        <v>477</v>
      </c>
    </row>
    <row r="313" spans="1:13" ht="409.6" thickBot="1" x14ac:dyDescent="0.4">
      <c r="A313" s="29" t="s">
        <v>46</v>
      </c>
      <c r="B313" s="29">
        <v>110012</v>
      </c>
      <c r="C313" s="45">
        <f t="shared" si="12"/>
        <v>3133.5555555555557</v>
      </c>
      <c r="D313" s="45">
        <f t="shared" si="13"/>
        <v>3718.7777777777778</v>
      </c>
      <c r="E313" s="35">
        <v>9</v>
      </c>
      <c r="F313" s="53" t="s">
        <v>169</v>
      </c>
      <c r="G313" s="35" t="s">
        <v>170</v>
      </c>
      <c r="H313" s="35">
        <v>28202</v>
      </c>
      <c r="I313" s="35">
        <f t="shared" si="14"/>
        <v>33469</v>
      </c>
      <c r="J313" s="35">
        <v>33469</v>
      </c>
      <c r="K313" s="35">
        <v>0</v>
      </c>
      <c r="L313" s="35" t="s">
        <v>66</v>
      </c>
      <c r="M313" s="35" t="s">
        <v>478</v>
      </c>
    </row>
    <row r="314" spans="1:13" ht="409.6" thickBot="1" x14ac:dyDescent="0.4">
      <c r="A314" s="29" t="s">
        <v>46</v>
      </c>
      <c r="B314" s="29">
        <v>104019</v>
      </c>
      <c r="C314" s="45">
        <f t="shared" si="12"/>
        <v>5556</v>
      </c>
      <c r="D314" s="45">
        <f t="shared" si="13"/>
        <v>7711.5714285714284</v>
      </c>
      <c r="E314" s="35">
        <v>7</v>
      </c>
      <c r="F314" s="53" t="s">
        <v>169</v>
      </c>
      <c r="G314" s="35" t="s">
        <v>170</v>
      </c>
      <c r="H314" s="35">
        <v>38892</v>
      </c>
      <c r="I314" s="35">
        <f t="shared" si="14"/>
        <v>53981</v>
      </c>
      <c r="J314" s="35">
        <v>53981</v>
      </c>
      <c r="K314" s="35">
        <v>0</v>
      </c>
      <c r="L314" s="35" t="s">
        <v>59</v>
      </c>
      <c r="M314" s="35" t="s">
        <v>479</v>
      </c>
    </row>
    <row r="315" spans="1:13" ht="31.5" thickBot="1" x14ac:dyDescent="0.4">
      <c r="A315" s="29" t="s">
        <v>46</v>
      </c>
      <c r="B315" s="29">
        <v>104030</v>
      </c>
      <c r="C315" s="45">
        <f t="shared" si="12"/>
        <v>47</v>
      </c>
      <c r="D315" s="45">
        <f t="shared" si="13"/>
        <v>73</v>
      </c>
      <c r="E315" s="35">
        <v>1</v>
      </c>
      <c r="F315" s="53" t="s">
        <v>169</v>
      </c>
      <c r="G315" s="35" t="s">
        <v>170</v>
      </c>
      <c r="H315" s="35">
        <v>47</v>
      </c>
      <c r="I315" s="35">
        <f t="shared" si="14"/>
        <v>73</v>
      </c>
      <c r="J315" s="35">
        <v>73</v>
      </c>
      <c r="K315" s="35">
        <v>0</v>
      </c>
      <c r="L315" s="35" t="s">
        <v>59</v>
      </c>
      <c r="M315" s="35" t="s">
        <v>480</v>
      </c>
    </row>
    <row r="316" spans="1:13" ht="47" thickBot="1" x14ac:dyDescent="0.4">
      <c r="A316" s="29" t="s">
        <v>46</v>
      </c>
      <c r="B316" s="29">
        <v>104020</v>
      </c>
      <c r="C316" s="45">
        <f t="shared" si="12"/>
        <v>245.33333333333334</v>
      </c>
      <c r="D316" s="45">
        <f t="shared" si="13"/>
        <v>350</v>
      </c>
      <c r="E316" s="35">
        <v>3</v>
      </c>
      <c r="F316" s="53" t="s">
        <v>169</v>
      </c>
      <c r="G316" s="35" t="s">
        <v>179</v>
      </c>
      <c r="H316" s="35">
        <v>736</v>
      </c>
      <c r="I316" s="35">
        <f t="shared" si="14"/>
        <v>1050</v>
      </c>
      <c r="J316" s="35">
        <v>1050</v>
      </c>
      <c r="K316" s="35">
        <v>0</v>
      </c>
      <c r="L316" s="35" t="s">
        <v>59</v>
      </c>
      <c r="M316" s="35" t="s">
        <v>481</v>
      </c>
    </row>
    <row r="317" spans="1:13" ht="31.5" thickBot="1" x14ac:dyDescent="0.4">
      <c r="A317" s="29" t="s">
        <v>46</v>
      </c>
      <c r="B317" s="29">
        <v>104026</v>
      </c>
      <c r="C317" s="45">
        <f t="shared" si="12"/>
        <v>388</v>
      </c>
      <c r="D317" s="45">
        <f t="shared" si="13"/>
        <v>554</v>
      </c>
      <c r="E317" s="35">
        <v>1</v>
      </c>
      <c r="F317" s="53" t="s">
        <v>169</v>
      </c>
      <c r="G317" s="35" t="s">
        <v>170</v>
      </c>
      <c r="H317" s="35">
        <v>388</v>
      </c>
      <c r="I317" s="35">
        <f t="shared" si="14"/>
        <v>554</v>
      </c>
      <c r="J317" s="35">
        <v>554</v>
      </c>
      <c r="K317" s="35">
        <v>0</v>
      </c>
      <c r="L317" s="35" t="s">
        <v>59</v>
      </c>
      <c r="M317" s="35" t="s">
        <v>482</v>
      </c>
    </row>
    <row r="318" spans="1:13" ht="16" thickBot="1" x14ac:dyDescent="0.4">
      <c r="A318" s="29" t="s">
        <v>46</v>
      </c>
      <c r="B318" s="29">
        <v>104029</v>
      </c>
      <c r="C318" s="45">
        <f t="shared" si="12"/>
        <v>6</v>
      </c>
      <c r="D318" s="45">
        <f t="shared" si="13"/>
        <v>13</v>
      </c>
      <c r="E318" s="35">
        <v>1</v>
      </c>
      <c r="F318" s="53" t="s">
        <v>169</v>
      </c>
      <c r="G318" s="35" t="s">
        <v>170</v>
      </c>
      <c r="H318" s="35">
        <v>6</v>
      </c>
      <c r="I318" s="35">
        <f t="shared" si="14"/>
        <v>13</v>
      </c>
      <c r="J318" s="35">
        <v>13</v>
      </c>
      <c r="K318" s="35">
        <v>0</v>
      </c>
      <c r="L318" s="35" t="s">
        <v>59</v>
      </c>
      <c r="M318" s="35" t="s">
        <v>483</v>
      </c>
    </row>
    <row r="319" spans="1:13" ht="16" thickBot="1" x14ac:dyDescent="0.4">
      <c r="A319" s="29" t="s">
        <v>46</v>
      </c>
      <c r="B319" s="29">
        <v>110027</v>
      </c>
      <c r="C319" s="45">
        <f t="shared" si="12"/>
        <v>119</v>
      </c>
      <c r="D319" s="45">
        <f t="shared" si="13"/>
        <v>116</v>
      </c>
      <c r="E319" s="35">
        <v>1</v>
      </c>
      <c r="F319" s="53">
        <v>1</v>
      </c>
      <c r="G319" s="35" t="s">
        <v>170</v>
      </c>
      <c r="H319" s="35">
        <v>119</v>
      </c>
      <c r="I319" s="35">
        <f t="shared" si="14"/>
        <v>116</v>
      </c>
      <c r="J319" s="35">
        <v>116</v>
      </c>
      <c r="K319" s="35">
        <v>0</v>
      </c>
      <c r="L319" s="35" t="s">
        <v>66</v>
      </c>
      <c r="M319" s="35" t="s">
        <v>210</v>
      </c>
    </row>
    <row r="320" spans="1:13" ht="171" thickBot="1" x14ac:dyDescent="0.4">
      <c r="A320" s="29" t="s">
        <v>46</v>
      </c>
      <c r="B320" s="29">
        <v>106010</v>
      </c>
      <c r="C320" s="45">
        <f t="shared" si="12"/>
        <v>6473.5</v>
      </c>
      <c r="D320" s="45">
        <f t="shared" si="13"/>
        <v>7356</v>
      </c>
      <c r="E320" s="35">
        <v>2</v>
      </c>
      <c r="F320" s="53" t="s">
        <v>169</v>
      </c>
      <c r="G320" s="35" t="s">
        <v>170</v>
      </c>
      <c r="H320" s="35">
        <v>12947</v>
      </c>
      <c r="I320" s="35">
        <f t="shared" si="14"/>
        <v>14712</v>
      </c>
      <c r="J320" s="35">
        <v>14712</v>
      </c>
      <c r="K320" s="35">
        <v>0</v>
      </c>
      <c r="L320" s="35" t="s">
        <v>61</v>
      </c>
      <c r="M320" s="35" t="s">
        <v>484</v>
      </c>
    </row>
    <row r="321" spans="1:13" ht="16" thickBot="1" x14ac:dyDescent="0.4">
      <c r="A321" s="29" t="s">
        <v>46</v>
      </c>
      <c r="B321" s="29">
        <v>109021</v>
      </c>
      <c r="C321" s="45">
        <f t="shared" si="12"/>
        <v>1542</v>
      </c>
      <c r="D321" s="45">
        <f t="shared" si="13"/>
        <v>1720</v>
      </c>
      <c r="E321" s="35">
        <v>1</v>
      </c>
      <c r="F321" s="53" t="s">
        <v>169</v>
      </c>
      <c r="G321" s="35" t="s">
        <v>170</v>
      </c>
      <c r="H321" s="35">
        <v>1542</v>
      </c>
      <c r="I321" s="35">
        <f t="shared" si="14"/>
        <v>1720</v>
      </c>
      <c r="J321" s="35">
        <v>1720</v>
      </c>
      <c r="K321" s="35">
        <v>0</v>
      </c>
      <c r="L321" s="35" t="s">
        <v>62</v>
      </c>
      <c r="M321" s="35" t="s">
        <v>485</v>
      </c>
    </row>
    <row r="322" spans="1:13" ht="31.5" thickBot="1" x14ac:dyDescent="0.4">
      <c r="A322" s="29" t="s">
        <v>46</v>
      </c>
      <c r="B322" s="29">
        <v>112031</v>
      </c>
      <c r="C322" s="45">
        <f t="shared" si="12"/>
        <v>1352</v>
      </c>
      <c r="D322" s="45">
        <f t="shared" si="13"/>
        <v>1779</v>
      </c>
      <c r="E322" s="35">
        <v>1</v>
      </c>
      <c r="F322" s="53">
        <v>1</v>
      </c>
      <c r="G322" s="35" t="s">
        <v>170</v>
      </c>
      <c r="H322" s="35">
        <v>1352</v>
      </c>
      <c r="I322" s="35">
        <f t="shared" si="14"/>
        <v>1779</v>
      </c>
      <c r="J322" s="35">
        <v>1779</v>
      </c>
      <c r="K322" s="35">
        <v>0</v>
      </c>
      <c r="L322" s="35" t="s">
        <v>64</v>
      </c>
      <c r="M322" s="35" t="s">
        <v>486</v>
      </c>
    </row>
    <row r="323" spans="1:13" ht="47" thickBot="1" x14ac:dyDescent="0.4">
      <c r="A323" s="29" t="s">
        <v>46</v>
      </c>
      <c r="B323" s="29">
        <v>116008</v>
      </c>
      <c r="C323" s="45">
        <f t="shared" si="12"/>
        <v>1759.6666666666667</v>
      </c>
      <c r="D323" s="45">
        <f t="shared" si="13"/>
        <v>2005.3333333333333</v>
      </c>
      <c r="E323" s="35">
        <v>3</v>
      </c>
      <c r="F323" s="53" t="s">
        <v>169</v>
      </c>
      <c r="G323" s="35" t="s">
        <v>170</v>
      </c>
      <c r="H323" s="35">
        <v>5279</v>
      </c>
      <c r="I323" s="35">
        <f t="shared" si="14"/>
        <v>6016</v>
      </c>
      <c r="J323" s="35">
        <v>6016</v>
      </c>
      <c r="K323" s="35">
        <v>0</v>
      </c>
      <c r="L323" s="35" t="s">
        <v>72</v>
      </c>
      <c r="M323" s="35" t="s">
        <v>487</v>
      </c>
    </row>
    <row r="324" spans="1:13" ht="78" thickBot="1" x14ac:dyDescent="0.4">
      <c r="A324" s="29" t="s">
        <v>46</v>
      </c>
      <c r="B324" s="29">
        <v>106002</v>
      </c>
      <c r="C324" s="45">
        <f t="shared" si="12"/>
        <v>1894</v>
      </c>
      <c r="D324" s="45">
        <f t="shared" si="13"/>
        <v>1830</v>
      </c>
      <c r="E324" s="35">
        <v>1</v>
      </c>
      <c r="F324" s="53" t="s">
        <v>169</v>
      </c>
      <c r="G324" s="35" t="s">
        <v>170</v>
      </c>
      <c r="H324" s="35">
        <v>1894</v>
      </c>
      <c r="I324" s="35">
        <f t="shared" si="14"/>
        <v>1830</v>
      </c>
      <c r="J324" s="35">
        <v>1830</v>
      </c>
      <c r="K324" s="35">
        <v>0</v>
      </c>
      <c r="L324" s="35" t="s">
        <v>61</v>
      </c>
      <c r="M324" s="35" t="s">
        <v>488</v>
      </c>
    </row>
    <row r="325" spans="1:13" ht="31.5" thickBot="1" x14ac:dyDescent="0.4">
      <c r="A325" s="29" t="s">
        <v>46</v>
      </c>
      <c r="B325" s="29">
        <v>105018</v>
      </c>
      <c r="C325" s="45">
        <f t="shared" si="12"/>
        <v>37</v>
      </c>
      <c r="D325" s="45">
        <f t="shared" si="13"/>
        <v>42</v>
      </c>
      <c r="E325" s="35">
        <v>1</v>
      </c>
      <c r="F325" s="53" t="s">
        <v>169</v>
      </c>
      <c r="G325" s="35" t="s">
        <v>170</v>
      </c>
      <c r="H325" s="35">
        <v>37</v>
      </c>
      <c r="I325" s="35">
        <f t="shared" si="14"/>
        <v>42</v>
      </c>
      <c r="J325" s="35">
        <v>42</v>
      </c>
      <c r="K325" s="35">
        <v>0</v>
      </c>
      <c r="L325" s="35" t="s">
        <v>60</v>
      </c>
      <c r="M325" s="35" t="s">
        <v>489</v>
      </c>
    </row>
    <row r="326" spans="1:13" ht="16" thickBot="1" x14ac:dyDescent="0.4">
      <c r="A326" s="29" t="s">
        <v>46</v>
      </c>
      <c r="B326" s="29">
        <v>118005</v>
      </c>
      <c r="C326" s="45">
        <f t="shared" si="12"/>
        <v>552</v>
      </c>
      <c r="D326" s="45">
        <f t="shared" si="13"/>
        <v>562</v>
      </c>
      <c r="E326" s="35">
        <v>1</v>
      </c>
      <c r="F326" s="53" t="s">
        <v>169</v>
      </c>
      <c r="G326" s="35" t="s">
        <v>170</v>
      </c>
      <c r="H326" s="35">
        <v>552</v>
      </c>
      <c r="I326" s="35">
        <f t="shared" si="14"/>
        <v>562</v>
      </c>
      <c r="J326" s="35">
        <v>562</v>
      </c>
      <c r="K326" s="35">
        <v>0</v>
      </c>
      <c r="L326" s="35" t="s">
        <v>56</v>
      </c>
      <c r="M326" s="35" t="s">
        <v>490</v>
      </c>
    </row>
    <row r="327" spans="1:13" ht="233" thickBot="1" x14ac:dyDescent="0.4">
      <c r="A327" s="29" t="s">
        <v>46</v>
      </c>
      <c r="B327" s="29">
        <v>107004</v>
      </c>
      <c r="C327" s="45">
        <f t="shared" si="12"/>
        <v>4270</v>
      </c>
      <c r="D327" s="45">
        <f t="shared" si="13"/>
        <v>5149.666666666667</v>
      </c>
      <c r="E327" s="35">
        <v>3</v>
      </c>
      <c r="F327" s="53" t="s">
        <v>169</v>
      </c>
      <c r="G327" s="35" t="s">
        <v>170</v>
      </c>
      <c r="H327" s="35">
        <v>12810</v>
      </c>
      <c r="I327" s="35">
        <f t="shared" si="14"/>
        <v>15449</v>
      </c>
      <c r="J327" s="35">
        <v>15449</v>
      </c>
      <c r="K327" s="35">
        <v>0</v>
      </c>
      <c r="L327" s="35" t="s">
        <v>63</v>
      </c>
      <c r="M327" s="35" t="s">
        <v>491</v>
      </c>
    </row>
    <row r="328" spans="1:13" ht="16" thickBot="1" x14ac:dyDescent="0.4">
      <c r="A328" s="29" t="s">
        <v>46</v>
      </c>
      <c r="B328" s="29">
        <v>107006</v>
      </c>
      <c r="C328" s="45">
        <f t="shared" ref="C328:C391" si="15">H328/E328</f>
        <v>194</v>
      </c>
      <c r="D328" s="45">
        <f t="shared" ref="D328:D391" si="16">I328/E328</f>
        <v>343</v>
      </c>
      <c r="E328" s="35">
        <v>1</v>
      </c>
      <c r="F328" s="53" t="s">
        <v>169</v>
      </c>
      <c r="G328" s="35" t="s">
        <v>170</v>
      </c>
      <c r="H328" s="35">
        <v>194</v>
      </c>
      <c r="I328" s="35">
        <f t="shared" si="14"/>
        <v>343</v>
      </c>
      <c r="J328" s="35">
        <v>343</v>
      </c>
      <c r="K328" s="35">
        <v>0</v>
      </c>
      <c r="L328" s="35" t="s">
        <v>63</v>
      </c>
      <c r="M328" s="35" t="s">
        <v>492</v>
      </c>
    </row>
    <row r="329" spans="1:13" ht="140" thickBot="1" x14ac:dyDescent="0.4">
      <c r="A329" s="29" t="s">
        <v>46</v>
      </c>
      <c r="B329" s="29">
        <v>107007</v>
      </c>
      <c r="C329" s="45">
        <f t="shared" si="15"/>
        <v>2422</v>
      </c>
      <c r="D329" s="45">
        <f t="shared" si="16"/>
        <v>2518</v>
      </c>
      <c r="E329" s="35">
        <v>2</v>
      </c>
      <c r="F329" s="53" t="s">
        <v>169</v>
      </c>
      <c r="G329" s="35" t="s">
        <v>170</v>
      </c>
      <c r="H329" s="35">
        <v>4844</v>
      </c>
      <c r="I329" s="35">
        <f t="shared" ref="I329:I392" si="17">SUM(J329:K329)</f>
        <v>5036</v>
      </c>
      <c r="J329" s="35">
        <v>5036</v>
      </c>
      <c r="K329" s="35">
        <v>0</v>
      </c>
      <c r="L329" s="35" t="s">
        <v>493</v>
      </c>
      <c r="M329" s="35" t="s">
        <v>494</v>
      </c>
    </row>
    <row r="330" spans="1:13" ht="202" thickBot="1" x14ac:dyDescent="0.4">
      <c r="A330" s="29" t="s">
        <v>46</v>
      </c>
      <c r="B330" s="29">
        <v>107008</v>
      </c>
      <c r="C330" s="45">
        <f t="shared" si="15"/>
        <v>3409</v>
      </c>
      <c r="D330" s="45">
        <f t="shared" si="16"/>
        <v>4844</v>
      </c>
      <c r="E330" s="35">
        <v>2</v>
      </c>
      <c r="F330" s="53" t="s">
        <v>169</v>
      </c>
      <c r="G330" s="35" t="s">
        <v>170</v>
      </c>
      <c r="H330" s="35">
        <v>6818</v>
      </c>
      <c r="I330" s="35">
        <f t="shared" si="17"/>
        <v>9688</v>
      </c>
      <c r="J330" s="35">
        <v>9688</v>
      </c>
      <c r="K330" s="35">
        <v>0</v>
      </c>
      <c r="L330" s="35" t="s">
        <v>493</v>
      </c>
      <c r="M330" s="35" t="s">
        <v>495</v>
      </c>
    </row>
    <row r="331" spans="1:13" ht="78" thickBot="1" x14ac:dyDescent="0.4">
      <c r="A331" s="29" t="s">
        <v>46</v>
      </c>
      <c r="B331" s="29">
        <v>117038</v>
      </c>
      <c r="C331" s="45">
        <f t="shared" si="15"/>
        <v>1339</v>
      </c>
      <c r="D331" s="45">
        <f t="shared" si="16"/>
        <v>1420</v>
      </c>
      <c r="E331" s="35">
        <v>2</v>
      </c>
      <c r="F331" s="53">
        <v>1</v>
      </c>
      <c r="G331" s="35" t="s">
        <v>170</v>
      </c>
      <c r="H331" s="35">
        <v>2678</v>
      </c>
      <c r="I331" s="35">
        <f t="shared" si="17"/>
        <v>2840</v>
      </c>
      <c r="J331" s="35">
        <v>2840</v>
      </c>
      <c r="K331" s="35">
        <v>0</v>
      </c>
      <c r="L331" s="35" t="s">
        <v>73</v>
      </c>
      <c r="M331" s="35" t="s">
        <v>496</v>
      </c>
    </row>
    <row r="332" spans="1:13" ht="409.6" thickBot="1" x14ac:dyDescent="0.4">
      <c r="A332" s="29" t="s">
        <v>46</v>
      </c>
      <c r="B332" s="29">
        <v>118025</v>
      </c>
      <c r="C332" s="45">
        <f t="shared" si="15"/>
        <v>3546.4444444444443</v>
      </c>
      <c r="D332" s="45">
        <f t="shared" si="16"/>
        <v>5237.5555555555557</v>
      </c>
      <c r="E332" s="35">
        <v>9</v>
      </c>
      <c r="F332" s="53" t="s">
        <v>169</v>
      </c>
      <c r="G332" s="35" t="s">
        <v>170</v>
      </c>
      <c r="H332" s="35">
        <v>31918</v>
      </c>
      <c r="I332" s="35">
        <f t="shared" si="17"/>
        <v>47138</v>
      </c>
      <c r="J332" s="35">
        <v>47138</v>
      </c>
      <c r="K332" s="35">
        <v>0</v>
      </c>
      <c r="L332" s="35" t="s">
        <v>56</v>
      </c>
      <c r="M332" s="35" t="s">
        <v>497</v>
      </c>
    </row>
    <row r="333" spans="1:13" ht="31.5" thickBot="1" x14ac:dyDescent="0.4">
      <c r="A333" s="29" t="s">
        <v>46</v>
      </c>
      <c r="B333" s="29">
        <v>109028</v>
      </c>
      <c r="C333" s="45">
        <f t="shared" si="15"/>
        <v>87</v>
      </c>
      <c r="D333" s="45">
        <f t="shared" si="16"/>
        <v>84</v>
      </c>
      <c r="E333" s="35">
        <v>1</v>
      </c>
      <c r="F333" s="53" t="s">
        <v>169</v>
      </c>
      <c r="G333" s="35" t="s">
        <v>170</v>
      </c>
      <c r="H333" s="35">
        <v>87</v>
      </c>
      <c r="I333" s="35">
        <f t="shared" si="17"/>
        <v>84</v>
      </c>
      <c r="J333" s="35">
        <v>84</v>
      </c>
      <c r="K333" s="35">
        <v>0</v>
      </c>
      <c r="L333" s="35" t="s">
        <v>62</v>
      </c>
      <c r="M333" s="35" t="s">
        <v>498</v>
      </c>
    </row>
    <row r="334" spans="1:13" ht="31.5" thickBot="1" x14ac:dyDescent="0.4">
      <c r="A334" s="29" t="s">
        <v>46</v>
      </c>
      <c r="B334" s="29">
        <v>116009</v>
      </c>
      <c r="C334" s="45">
        <f t="shared" si="15"/>
        <v>719</v>
      </c>
      <c r="D334" s="45">
        <f t="shared" si="16"/>
        <v>924</v>
      </c>
      <c r="E334" s="35">
        <v>1</v>
      </c>
      <c r="F334" s="53" t="s">
        <v>169</v>
      </c>
      <c r="G334" s="35" t="s">
        <v>170</v>
      </c>
      <c r="H334" s="35">
        <v>719</v>
      </c>
      <c r="I334" s="35">
        <f t="shared" si="17"/>
        <v>924</v>
      </c>
      <c r="J334" s="35">
        <v>924</v>
      </c>
      <c r="K334" s="35">
        <v>0</v>
      </c>
      <c r="L334" s="35" t="s">
        <v>72</v>
      </c>
      <c r="M334" s="35" t="s">
        <v>499</v>
      </c>
    </row>
    <row r="335" spans="1:13" ht="16" thickBot="1" x14ac:dyDescent="0.4">
      <c r="A335" s="29" t="s">
        <v>46</v>
      </c>
      <c r="B335" s="29">
        <v>118146</v>
      </c>
      <c r="C335" s="45">
        <f t="shared" si="15"/>
        <v>5</v>
      </c>
      <c r="D335" s="45">
        <f t="shared" si="16"/>
        <v>6</v>
      </c>
      <c r="E335" s="35">
        <v>1</v>
      </c>
      <c r="F335" s="53" t="s">
        <v>169</v>
      </c>
      <c r="G335" s="35" t="s">
        <v>170</v>
      </c>
      <c r="H335" s="35">
        <v>5</v>
      </c>
      <c r="I335" s="35">
        <f t="shared" si="17"/>
        <v>6</v>
      </c>
      <c r="J335" s="35">
        <v>6</v>
      </c>
      <c r="K335" s="35">
        <v>0</v>
      </c>
      <c r="L335" s="35" t="s">
        <v>56</v>
      </c>
      <c r="M335" s="35" t="s">
        <v>500</v>
      </c>
    </row>
    <row r="336" spans="1:13" ht="31.5" thickBot="1" x14ac:dyDescent="0.4">
      <c r="A336" s="29" t="s">
        <v>46</v>
      </c>
      <c r="B336" s="29">
        <v>118022</v>
      </c>
      <c r="C336" s="45">
        <f t="shared" si="15"/>
        <v>353</v>
      </c>
      <c r="D336" s="45">
        <f t="shared" si="16"/>
        <v>375</v>
      </c>
      <c r="E336" s="35">
        <v>1</v>
      </c>
      <c r="F336" s="53">
        <v>1</v>
      </c>
      <c r="G336" s="35" t="s">
        <v>170</v>
      </c>
      <c r="H336" s="35">
        <v>353</v>
      </c>
      <c r="I336" s="35">
        <f t="shared" si="17"/>
        <v>375</v>
      </c>
      <c r="J336" s="35">
        <v>375</v>
      </c>
      <c r="K336" s="35">
        <v>0</v>
      </c>
      <c r="L336" s="35" t="s">
        <v>56</v>
      </c>
      <c r="M336" s="35" t="s">
        <v>501</v>
      </c>
    </row>
    <row r="337" spans="1:13" ht="16" thickBot="1" x14ac:dyDescent="0.4">
      <c r="A337" s="29" t="s">
        <v>46</v>
      </c>
      <c r="B337" s="29">
        <v>105012</v>
      </c>
      <c r="C337" s="45">
        <f t="shared" si="15"/>
        <v>765</v>
      </c>
      <c r="D337" s="45">
        <f t="shared" si="16"/>
        <v>958</v>
      </c>
      <c r="E337" s="35">
        <v>1</v>
      </c>
      <c r="F337" s="53" t="s">
        <v>169</v>
      </c>
      <c r="G337" s="35" t="s">
        <v>170</v>
      </c>
      <c r="H337" s="35">
        <v>765</v>
      </c>
      <c r="I337" s="35">
        <f t="shared" si="17"/>
        <v>958</v>
      </c>
      <c r="J337" s="35">
        <v>958</v>
      </c>
      <c r="K337" s="35">
        <v>0</v>
      </c>
      <c r="L337" s="35" t="s">
        <v>60</v>
      </c>
      <c r="M337" s="35" t="s">
        <v>502</v>
      </c>
    </row>
    <row r="338" spans="1:13" ht="16" thickBot="1" x14ac:dyDescent="0.4">
      <c r="A338" s="29" t="s">
        <v>46</v>
      </c>
      <c r="B338" s="29">
        <v>118010</v>
      </c>
      <c r="C338" s="45">
        <f t="shared" si="15"/>
        <v>758</v>
      </c>
      <c r="D338" s="45">
        <f t="shared" si="16"/>
        <v>957</v>
      </c>
      <c r="E338" s="35">
        <v>1</v>
      </c>
      <c r="F338" s="53" t="s">
        <v>169</v>
      </c>
      <c r="G338" s="35" t="s">
        <v>170</v>
      </c>
      <c r="H338" s="35">
        <v>758</v>
      </c>
      <c r="I338" s="35">
        <f t="shared" si="17"/>
        <v>957</v>
      </c>
      <c r="J338" s="35">
        <v>957</v>
      </c>
      <c r="K338" s="35">
        <v>0</v>
      </c>
      <c r="L338" s="35" t="s">
        <v>56</v>
      </c>
      <c r="M338" s="35" t="s">
        <v>503</v>
      </c>
    </row>
    <row r="339" spans="1:13" ht="93.5" thickBot="1" x14ac:dyDescent="0.4">
      <c r="A339" s="29" t="s">
        <v>46</v>
      </c>
      <c r="B339" s="29">
        <v>118031</v>
      </c>
      <c r="C339" s="45">
        <f t="shared" si="15"/>
        <v>4440</v>
      </c>
      <c r="D339" s="45">
        <f t="shared" si="16"/>
        <v>4724</v>
      </c>
      <c r="E339" s="35">
        <v>1</v>
      </c>
      <c r="F339" s="53" t="s">
        <v>169</v>
      </c>
      <c r="G339" s="35" t="s">
        <v>170</v>
      </c>
      <c r="H339" s="35">
        <v>4440</v>
      </c>
      <c r="I339" s="35">
        <f t="shared" si="17"/>
        <v>4724</v>
      </c>
      <c r="J339" s="35">
        <v>4724</v>
      </c>
      <c r="K339" s="35">
        <v>0</v>
      </c>
      <c r="L339" s="35" t="s">
        <v>56</v>
      </c>
      <c r="M339" s="35" t="s">
        <v>504</v>
      </c>
    </row>
    <row r="340" spans="1:13" ht="47" thickBot="1" x14ac:dyDescent="0.4">
      <c r="A340" s="29" t="s">
        <v>46</v>
      </c>
      <c r="B340" s="29">
        <v>118066</v>
      </c>
      <c r="C340" s="45">
        <f t="shared" si="15"/>
        <v>318</v>
      </c>
      <c r="D340" s="45">
        <f t="shared" si="16"/>
        <v>337</v>
      </c>
      <c r="E340" s="35">
        <v>1</v>
      </c>
      <c r="F340" s="53" t="s">
        <v>169</v>
      </c>
      <c r="G340" s="35" t="s">
        <v>170</v>
      </c>
      <c r="H340" s="35">
        <v>318</v>
      </c>
      <c r="I340" s="35">
        <f t="shared" si="17"/>
        <v>337</v>
      </c>
      <c r="J340" s="35">
        <v>337</v>
      </c>
      <c r="K340" s="35">
        <v>0</v>
      </c>
      <c r="L340" s="35" t="s">
        <v>56</v>
      </c>
      <c r="M340" s="35" t="s">
        <v>505</v>
      </c>
    </row>
    <row r="341" spans="1:13" ht="409.6" thickBot="1" x14ac:dyDescent="0.4">
      <c r="A341" s="29" t="s">
        <v>46</v>
      </c>
      <c r="B341" s="29">
        <v>107009</v>
      </c>
      <c r="C341" s="45">
        <f t="shared" si="15"/>
        <v>5413.4444444444443</v>
      </c>
      <c r="D341" s="45">
        <f t="shared" si="16"/>
        <v>7215.333333333333</v>
      </c>
      <c r="E341" s="35">
        <v>9</v>
      </c>
      <c r="F341" s="53" t="s">
        <v>169</v>
      </c>
      <c r="G341" s="35" t="s">
        <v>170</v>
      </c>
      <c r="H341" s="35">
        <v>48721</v>
      </c>
      <c r="I341" s="35">
        <f t="shared" si="17"/>
        <v>64938</v>
      </c>
      <c r="J341" s="35">
        <v>64938</v>
      </c>
      <c r="K341" s="35">
        <v>0</v>
      </c>
      <c r="L341" s="35" t="s">
        <v>506</v>
      </c>
      <c r="M341" s="35" t="s">
        <v>507</v>
      </c>
    </row>
    <row r="342" spans="1:13" ht="31.5" thickBot="1" x14ac:dyDescent="0.4">
      <c r="A342" s="29" t="s">
        <v>46</v>
      </c>
      <c r="B342" s="29">
        <v>111026</v>
      </c>
      <c r="C342" s="45">
        <f t="shared" si="15"/>
        <v>804</v>
      </c>
      <c r="D342" s="45">
        <f t="shared" si="16"/>
        <v>1470</v>
      </c>
      <c r="E342" s="35">
        <v>1</v>
      </c>
      <c r="F342" s="53" t="s">
        <v>169</v>
      </c>
      <c r="G342" s="35" t="s">
        <v>170</v>
      </c>
      <c r="H342" s="35">
        <v>804</v>
      </c>
      <c r="I342" s="35">
        <f t="shared" si="17"/>
        <v>1470</v>
      </c>
      <c r="J342" s="35">
        <v>1470</v>
      </c>
      <c r="K342" s="35">
        <v>0</v>
      </c>
      <c r="L342" s="35" t="s">
        <v>67</v>
      </c>
      <c r="M342" s="35" t="s">
        <v>508</v>
      </c>
    </row>
    <row r="343" spans="1:13" ht="409.6" thickBot="1" x14ac:dyDescent="0.4">
      <c r="A343" s="29" t="s">
        <v>46</v>
      </c>
      <c r="B343" s="29">
        <v>118029</v>
      </c>
      <c r="C343" s="45">
        <f t="shared" si="15"/>
        <v>3326.7777777777778</v>
      </c>
      <c r="D343" s="45">
        <f t="shared" si="16"/>
        <v>4190.8888888888887</v>
      </c>
      <c r="E343" s="35">
        <v>9</v>
      </c>
      <c r="F343" s="53">
        <v>3</v>
      </c>
      <c r="G343" s="35" t="s">
        <v>170</v>
      </c>
      <c r="H343" s="35">
        <v>29941</v>
      </c>
      <c r="I343" s="35">
        <f t="shared" si="17"/>
        <v>37718</v>
      </c>
      <c r="J343" s="35">
        <v>37718</v>
      </c>
      <c r="K343" s="35">
        <v>0</v>
      </c>
      <c r="L343" s="35" t="s">
        <v>56</v>
      </c>
      <c r="M343" s="35" t="s">
        <v>509</v>
      </c>
    </row>
    <row r="344" spans="1:13" ht="109" thickBot="1" x14ac:dyDescent="0.4">
      <c r="A344" s="29" t="s">
        <v>46</v>
      </c>
      <c r="B344" s="29">
        <v>118032</v>
      </c>
      <c r="C344" s="45">
        <f t="shared" si="15"/>
        <v>2410</v>
      </c>
      <c r="D344" s="45">
        <f t="shared" si="16"/>
        <v>3274.5</v>
      </c>
      <c r="E344" s="35">
        <v>2</v>
      </c>
      <c r="F344" s="53" t="s">
        <v>169</v>
      </c>
      <c r="G344" s="35" t="s">
        <v>170</v>
      </c>
      <c r="H344" s="35">
        <v>4820</v>
      </c>
      <c r="I344" s="35">
        <f t="shared" si="17"/>
        <v>6549</v>
      </c>
      <c r="J344" s="35">
        <v>6549</v>
      </c>
      <c r="K344" s="35">
        <v>0</v>
      </c>
      <c r="L344" s="35" t="s">
        <v>56</v>
      </c>
      <c r="M344" s="35" t="s">
        <v>510</v>
      </c>
    </row>
    <row r="345" spans="1:13" ht="124.5" thickBot="1" x14ac:dyDescent="0.4">
      <c r="A345" s="29" t="s">
        <v>46</v>
      </c>
      <c r="B345" s="29">
        <v>118033</v>
      </c>
      <c r="C345" s="45">
        <f t="shared" si="15"/>
        <v>1072</v>
      </c>
      <c r="D345" s="45">
        <f t="shared" si="16"/>
        <v>1737.5</v>
      </c>
      <c r="E345" s="35">
        <v>2</v>
      </c>
      <c r="F345" s="53" t="s">
        <v>169</v>
      </c>
      <c r="G345" s="35" t="s">
        <v>170</v>
      </c>
      <c r="H345" s="35">
        <v>2144</v>
      </c>
      <c r="I345" s="35">
        <f t="shared" si="17"/>
        <v>3475</v>
      </c>
      <c r="J345" s="35">
        <v>3475</v>
      </c>
      <c r="K345" s="35">
        <v>0</v>
      </c>
      <c r="L345" s="35" t="s">
        <v>56</v>
      </c>
      <c r="M345" s="35" t="s">
        <v>511</v>
      </c>
    </row>
    <row r="346" spans="1:13" ht="31.5" thickBot="1" x14ac:dyDescent="0.4">
      <c r="A346" s="29" t="s">
        <v>46</v>
      </c>
      <c r="B346" s="29">
        <v>117033</v>
      </c>
      <c r="C346" s="45">
        <f t="shared" si="15"/>
        <v>196</v>
      </c>
      <c r="D346" s="45">
        <f t="shared" si="16"/>
        <v>194</v>
      </c>
      <c r="E346" s="35">
        <v>2</v>
      </c>
      <c r="F346" s="53" t="s">
        <v>169</v>
      </c>
      <c r="G346" s="35" t="s">
        <v>170</v>
      </c>
      <c r="H346" s="35">
        <v>392</v>
      </c>
      <c r="I346" s="35">
        <f t="shared" si="17"/>
        <v>388</v>
      </c>
      <c r="J346" s="35">
        <v>388</v>
      </c>
      <c r="K346" s="35">
        <v>0</v>
      </c>
      <c r="L346" s="35" t="s">
        <v>73</v>
      </c>
      <c r="M346" s="35" t="s">
        <v>512</v>
      </c>
    </row>
    <row r="347" spans="1:13" ht="409.6" thickBot="1" x14ac:dyDescent="0.4">
      <c r="A347" s="29" t="s">
        <v>46</v>
      </c>
      <c r="B347" s="29">
        <v>109008</v>
      </c>
      <c r="C347" s="45">
        <f t="shared" si="15"/>
        <v>2929.6470588235293</v>
      </c>
      <c r="D347" s="45">
        <f t="shared" si="16"/>
        <v>3706.4117647058824</v>
      </c>
      <c r="E347" s="35">
        <v>17</v>
      </c>
      <c r="F347" s="53">
        <v>1</v>
      </c>
      <c r="G347" s="35" t="s">
        <v>170</v>
      </c>
      <c r="H347" s="35">
        <v>49804</v>
      </c>
      <c r="I347" s="35">
        <f t="shared" si="17"/>
        <v>63009</v>
      </c>
      <c r="J347" s="35">
        <v>63009</v>
      </c>
      <c r="K347" s="35">
        <v>0</v>
      </c>
      <c r="L347" s="35" t="s">
        <v>65</v>
      </c>
      <c r="M347" s="35" t="s">
        <v>513</v>
      </c>
    </row>
    <row r="348" spans="1:13" ht="409.6" thickBot="1" x14ac:dyDescent="0.4">
      <c r="A348" s="29" t="s">
        <v>46</v>
      </c>
      <c r="B348" s="29">
        <v>109013</v>
      </c>
      <c r="C348" s="45">
        <f t="shared" si="15"/>
        <v>2729.818181818182</v>
      </c>
      <c r="D348" s="45">
        <f t="shared" si="16"/>
        <v>3484.2727272727275</v>
      </c>
      <c r="E348" s="35">
        <v>22</v>
      </c>
      <c r="F348" s="53">
        <v>1</v>
      </c>
      <c r="G348" s="35" t="s">
        <v>170</v>
      </c>
      <c r="H348" s="35">
        <v>60056</v>
      </c>
      <c r="I348" s="35">
        <f t="shared" si="17"/>
        <v>76654</v>
      </c>
      <c r="J348" s="35">
        <v>76654</v>
      </c>
      <c r="K348" s="35">
        <v>0</v>
      </c>
      <c r="L348" s="35" t="s">
        <v>65</v>
      </c>
      <c r="M348" s="35" t="s">
        <v>514</v>
      </c>
    </row>
    <row r="349" spans="1:13" ht="78" thickBot="1" x14ac:dyDescent="0.4">
      <c r="A349" s="29" t="s">
        <v>46</v>
      </c>
      <c r="B349" s="29">
        <v>118034</v>
      </c>
      <c r="C349" s="45">
        <f t="shared" si="15"/>
        <v>4147</v>
      </c>
      <c r="D349" s="45">
        <f t="shared" si="16"/>
        <v>4919</v>
      </c>
      <c r="E349" s="35">
        <v>1</v>
      </c>
      <c r="F349" s="53" t="s">
        <v>169</v>
      </c>
      <c r="G349" s="35" t="s">
        <v>170</v>
      </c>
      <c r="H349" s="35">
        <v>4147</v>
      </c>
      <c r="I349" s="35">
        <f t="shared" si="17"/>
        <v>4919</v>
      </c>
      <c r="J349" s="35">
        <v>4919</v>
      </c>
      <c r="K349" s="35">
        <v>0</v>
      </c>
      <c r="L349" s="35" t="s">
        <v>56</v>
      </c>
      <c r="M349" s="35" t="s">
        <v>515</v>
      </c>
    </row>
    <row r="350" spans="1:13" ht="78" thickBot="1" x14ac:dyDescent="0.4">
      <c r="A350" s="29" t="s">
        <v>46</v>
      </c>
      <c r="B350" s="29">
        <v>105013</v>
      </c>
      <c r="C350" s="45">
        <f t="shared" si="15"/>
        <v>4672</v>
      </c>
      <c r="D350" s="45">
        <f t="shared" si="16"/>
        <v>5573</v>
      </c>
      <c r="E350" s="35">
        <v>1</v>
      </c>
      <c r="F350" s="53" t="s">
        <v>169</v>
      </c>
      <c r="G350" s="35" t="s">
        <v>170</v>
      </c>
      <c r="H350" s="35">
        <v>4672</v>
      </c>
      <c r="I350" s="35">
        <f t="shared" si="17"/>
        <v>5573</v>
      </c>
      <c r="J350" s="35">
        <v>5573</v>
      </c>
      <c r="K350" s="35">
        <v>0</v>
      </c>
      <c r="L350" s="35" t="s">
        <v>60</v>
      </c>
      <c r="M350" s="35" t="s">
        <v>516</v>
      </c>
    </row>
    <row r="351" spans="1:13" ht="47" thickBot="1" x14ac:dyDescent="0.4">
      <c r="A351" s="29" t="s">
        <v>46</v>
      </c>
      <c r="B351" s="29">
        <v>105014</v>
      </c>
      <c r="C351" s="45">
        <f t="shared" si="15"/>
        <v>187.5</v>
      </c>
      <c r="D351" s="45">
        <f t="shared" si="16"/>
        <v>246.25</v>
      </c>
      <c r="E351" s="35">
        <v>4</v>
      </c>
      <c r="F351" s="53" t="s">
        <v>169</v>
      </c>
      <c r="G351" s="35" t="s">
        <v>179</v>
      </c>
      <c r="H351" s="35">
        <v>750</v>
      </c>
      <c r="I351" s="35">
        <f t="shared" si="17"/>
        <v>985</v>
      </c>
      <c r="J351" s="35">
        <v>985</v>
      </c>
      <c r="K351" s="35">
        <v>0</v>
      </c>
      <c r="L351" s="35" t="s">
        <v>60</v>
      </c>
      <c r="M351" s="35" t="s">
        <v>517</v>
      </c>
    </row>
    <row r="352" spans="1:13" ht="409.6" thickBot="1" x14ac:dyDescent="0.4">
      <c r="A352" s="29" t="s">
        <v>46</v>
      </c>
      <c r="B352" s="29">
        <v>113003</v>
      </c>
      <c r="C352" s="45">
        <f t="shared" si="15"/>
        <v>11929.9</v>
      </c>
      <c r="D352" s="45">
        <f t="shared" si="16"/>
        <v>26075.4</v>
      </c>
      <c r="E352" s="35">
        <v>10</v>
      </c>
      <c r="F352" s="53">
        <v>2</v>
      </c>
      <c r="G352" s="35" t="s">
        <v>170</v>
      </c>
      <c r="H352" s="35">
        <v>119299</v>
      </c>
      <c r="I352" s="35">
        <f t="shared" si="17"/>
        <v>260754</v>
      </c>
      <c r="J352" s="35">
        <v>260754</v>
      </c>
      <c r="K352" s="35">
        <v>0</v>
      </c>
      <c r="L352" s="35" t="s">
        <v>254</v>
      </c>
      <c r="M352" s="35" t="s">
        <v>518</v>
      </c>
    </row>
    <row r="353" spans="1:13" ht="31.5" thickBot="1" x14ac:dyDescent="0.4">
      <c r="A353" s="29" t="s">
        <v>46</v>
      </c>
      <c r="B353" s="29" t="s">
        <v>519</v>
      </c>
      <c r="C353" s="45">
        <f t="shared" si="15"/>
        <v>8</v>
      </c>
      <c r="D353" s="45">
        <f t="shared" si="16"/>
        <v>1</v>
      </c>
      <c r="E353" s="35">
        <v>1</v>
      </c>
      <c r="F353" s="53" t="s">
        <v>169</v>
      </c>
      <c r="G353" s="35" t="s">
        <v>170</v>
      </c>
      <c r="H353" s="35">
        <v>8</v>
      </c>
      <c r="I353" s="35">
        <f t="shared" si="17"/>
        <v>1</v>
      </c>
      <c r="J353" s="35">
        <v>1</v>
      </c>
      <c r="K353" s="35">
        <v>0</v>
      </c>
      <c r="L353" s="35" t="s">
        <v>69</v>
      </c>
      <c r="M353" s="35" t="s">
        <v>520</v>
      </c>
    </row>
    <row r="354" spans="1:13" ht="279.5" thickBot="1" x14ac:dyDescent="0.4">
      <c r="A354" s="29" t="s">
        <v>46</v>
      </c>
      <c r="B354" s="29">
        <v>113004</v>
      </c>
      <c r="C354" s="45">
        <f t="shared" si="15"/>
        <v>305.88888888888891</v>
      </c>
      <c r="D354" s="45">
        <f t="shared" si="16"/>
        <v>351.44444444444446</v>
      </c>
      <c r="E354" s="35">
        <v>9</v>
      </c>
      <c r="F354" s="53">
        <v>2</v>
      </c>
      <c r="G354" s="35" t="s">
        <v>179</v>
      </c>
      <c r="H354" s="35">
        <v>2753</v>
      </c>
      <c r="I354" s="35">
        <f t="shared" si="17"/>
        <v>3163</v>
      </c>
      <c r="J354" s="35">
        <v>3163</v>
      </c>
      <c r="K354" s="35">
        <v>0</v>
      </c>
      <c r="L354" s="35" t="s">
        <v>69</v>
      </c>
      <c r="M354" s="35" t="s">
        <v>521</v>
      </c>
    </row>
    <row r="355" spans="1:13" ht="202" thickBot="1" x14ac:dyDescent="0.4">
      <c r="A355" s="29" t="s">
        <v>46</v>
      </c>
      <c r="B355" s="29">
        <v>113005</v>
      </c>
      <c r="C355" s="45">
        <f t="shared" si="15"/>
        <v>206</v>
      </c>
      <c r="D355" s="45">
        <f t="shared" si="16"/>
        <v>235.375</v>
      </c>
      <c r="E355" s="35">
        <v>8</v>
      </c>
      <c r="F355" s="53">
        <v>2</v>
      </c>
      <c r="G355" s="35" t="s">
        <v>179</v>
      </c>
      <c r="H355" s="35">
        <v>1648</v>
      </c>
      <c r="I355" s="35">
        <f t="shared" si="17"/>
        <v>1883</v>
      </c>
      <c r="J355" s="35">
        <v>1883</v>
      </c>
      <c r="K355" s="35">
        <v>0</v>
      </c>
      <c r="L355" s="35" t="s">
        <v>69</v>
      </c>
      <c r="M355" s="35" t="s">
        <v>522</v>
      </c>
    </row>
    <row r="356" spans="1:13" ht="202" thickBot="1" x14ac:dyDescent="0.4">
      <c r="A356" s="29" t="s">
        <v>46</v>
      </c>
      <c r="B356" s="29">
        <v>113006</v>
      </c>
      <c r="C356" s="45">
        <f t="shared" si="15"/>
        <v>22</v>
      </c>
      <c r="D356" s="45">
        <f t="shared" si="16"/>
        <v>38.5</v>
      </c>
      <c r="E356" s="35">
        <v>2</v>
      </c>
      <c r="F356" s="53">
        <v>1</v>
      </c>
      <c r="G356" s="35" t="s">
        <v>179</v>
      </c>
      <c r="H356" s="35">
        <v>44</v>
      </c>
      <c r="I356" s="35">
        <f t="shared" si="17"/>
        <v>77</v>
      </c>
      <c r="J356" s="35">
        <v>77</v>
      </c>
      <c r="K356" s="35">
        <v>0</v>
      </c>
      <c r="L356" s="35" t="s">
        <v>69</v>
      </c>
      <c r="M356" s="35" t="s">
        <v>523</v>
      </c>
    </row>
    <row r="357" spans="1:13" ht="109" thickBot="1" x14ac:dyDescent="0.4">
      <c r="A357" s="29" t="s">
        <v>46</v>
      </c>
      <c r="B357" s="29">
        <v>113007</v>
      </c>
      <c r="C357" s="45">
        <f t="shared" si="15"/>
        <v>395.75</v>
      </c>
      <c r="D357" s="45">
        <f t="shared" si="16"/>
        <v>426.25</v>
      </c>
      <c r="E357" s="35">
        <v>4</v>
      </c>
      <c r="F357" s="53" t="s">
        <v>169</v>
      </c>
      <c r="G357" s="35" t="s">
        <v>179</v>
      </c>
      <c r="H357" s="35">
        <v>1583</v>
      </c>
      <c r="I357" s="35">
        <f t="shared" si="17"/>
        <v>1705</v>
      </c>
      <c r="J357" s="35">
        <v>1705</v>
      </c>
      <c r="K357" s="35">
        <v>0</v>
      </c>
      <c r="L357" s="35" t="s">
        <v>69</v>
      </c>
      <c r="M357" s="35" t="s">
        <v>524</v>
      </c>
    </row>
    <row r="358" spans="1:13" ht="62.5" thickBot="1" x14ac:dyDescent="0.4">
      <c r="A358" s="29" t="s">
        <v>46</v>
      </c>
      <c r="B358" s="29">
        <v>113010</v>
      </c>
      <c r="C358" s="45">
        <f t="shared" si="15"/>
        <v>386.5</v>
      </c>
      <c r="D358" s="45">
        <f t="shared" si="16"/>
        <v>398.5</v>
      </c>
      <c r="E358" s="35">
        <v>2</v>
      </c>
      <c r="F358" s="53">
        <v>1</v>
      </c>
      <c r="G358" s="35" t="s">
        <v>179</v>
      </c>
      <c r="H358" s="35">
        <v>773</v>
      </c>
      <c r="I358" s="35">
        <f t="shared" si="17"/>
        <v>797</v>
      </c>
      <c r="J358" s="35">
        <v>797</v>
      </c>
      <c r="K358" s="35">
        <v>0</v>
      </c>
      <c r="L358" s="35" t="s">
        <v>69</v>
      </c>
      <c r="M358" s="35" t="s">
        <v>525</v>
      </c>
    </row>
    <row r="359" spans="1:13" ht="124.5" thickBot="1" x14ac:dyDescent="0.4">
      <c r="A359" s="29" t="s">
        <v>46</v>
      </c>
      <c r="B359" s="29">
        <v>113011</v>
      </c>
      <c r="C359" s="45">
        <f t="shared" si="15"/>
        <v>321</v>
      </c>
      <c r="D359" s="45">
        <f t="shared" si="16"/>
        <v>753</v>
      </c>
      <c r="E359" s="35">
        <v>2</v>
      </c>
      <c r="F359" s="53" t="s">
        <v>169</v>
      </c>
      <c r="G359" s="35" t="s">
        <v>179</v>
      </c>
      <c r="H359" s="35">
        <v>642</v>
      </c>
      <c r="I359" s="35">
        <f t="shared" si="17"/>
        <v>1506</v>
      </c>
      <c r="J359" s="35">
        <v>1506</v>
      </c>
      <c r="K359" s="35">
        <v>0</v>
      </c>
      <c r="L359" s="35" t="s">
        <v>69</v>
      </c>
      <c r="M359" s="35" t="s">
        <v>526</v>
      </c>
    </row>
    <row r="360" spans="1:13" ht="155.5" thickBot="1" x14ac:dyDescent="0.4">
      <c r="A360" s="29" t="s">
        <v>46</v>
      </c>
      <c r="B360" s="29">
        <v>113018</v>
      </c>
      <c r="C360" s="45">
        <f t="shared" si="15"/>
        <v>229.4</v>
      </c>
      <c r="D360" s="45">
        <f t="shared" si="16"/>
        <v>446.4</v>
      </c>
      <c r="E360" s="35">
        <v>5</v>
      </c>
      <c r="F360" s="53">
        <v>2</v>
      </c>
      <c r="G360" s="35" t="s">
        <v>179</v>
      </c>
      <c r="H360" s="35">
        <v>1147</v>
      </c>
      <c r="I360" s="35">
        <f t="shared" si="17"/>
        <v>2232</v>
      </c>
      <c r="J360" s="35">
        <v>2232</v>
      </c>
      <c r="K360" s="35">
        <v>0</v>
      </c>
      <c r="L360" s="35" t="s">
        <v>69</v>
      </c>
      <c r="M360" s="35" t="s">
        <v>527</v>
      </c>
    </row>
    <row r="361" spans="1:13" ht="16" thickBot="1" x14ac:dyDescent="0.4">
      <c r="A361" s="29" t="s">
        <v>46</v>
      </c>
      <c r="B361" s="29">
        <v>113012</v>
      </c>
      <c r="C361" s="45">
        <f t="shared" si="15"/>
        <v>35</v>
      </c>
      <c r="D361" s="45">
        <f t="shared" si="16"/>
        <v>47</v>
      </c>
      <c r="E361" s="35">
        <v>1</v>
      </c>
      <c r="F361" s="53" t="s">
        <v>169</v>
      </c>
      <c r="G361" s="35" t="s">
        <v>170</v>
      </c>
      <c r="H361" s="35">
        <v>35</v>
      </c>
      <c r="I361" s="35">
        <f t="shared" si="17"/>
        <v>47</v>
      </c>
      <c r="J361" s="35">
        <v>47</v>
      </c>
      <c r="K361" s="35">
        <v>0</v>
      </c>
      <c r="L361" s="35" t="s">
        <v>69</v>
      </c>
      <c r="M361" s="35" t="s">
        <v>528</v>
      </c>
    </row>
    <row r="362" spans="1:13" ht="341.5" thickBot="1" x14ac:dyDescent="0.4">
      <c r="A362" s="29" t="s">
        <v>46</v>
      </c>
      <c r="B362" s="29">
        <v>113015</v>
      </c>
      <c r="C362" s="45">
        <f t="shared" si="15"/>
        <v>1877.7142857142858</v>
      </c>
      <c r="D362" s="45">
        <f t="shared" si="16"/>
        <v>2176.4285714285716</v>
      </c>
      <c r="E362" s="35">
        <v>7</v>
      </c>
      <c r="F362" s="53">
        <v>3</v>
      </c>
      <c r="G362" s="35" t="s">
        <v>170</v>
      </c>
      <c r="H362" s="35">
        <v>13144</v>
      </c>
      <c r="I362" s="35">
        <f t="shared" si="17"/>
        <v>15235</v>
      </c>
      <c r="J362" s="35">
        <v>15235</v>
      </c>
      <c r="K362" s="35">
        <v>0</v>
      </c>
      <c r="L362" s="35" t="s">
        <v>69</v>
      </c>
      <c r="M362" s="35" t="s">
        <v>529</v>
      </c>
    </row>
    <row r="363" spans="1:13" ht="47" thickBot="1" x14ac:dyDescent="0.4">
      <c r="A363" s="29" t="s">
        <v>46</v>
      </c>
      <c r="B363" s="29">
        <v>113016</v>
      </c>
      <c r="C363" s="45">
        <f t="shared" si="15"/>
        <v>536</v>
      </c>
      <c r="D363" s="45">
        <f t="shared" si="16"/>
        <v>585</v>
      </c>
      <c r="E363" s="35">
        <v>1</v>
      </c>
      <c r="F363" s="53" t="s">
        <v>169</v>
      </c>
      <c r="G363" s="35" t="s">
        <v>170</v>
      </c>
      <c r="H363" s="35">
        <v>536</v>
      </c>
      <c r="I363" s="35">
        <f t="shared" si="17"/>
        <v>585</v>
      </c>
      <c r="J363" s="35">
        <v>585</v>
      </c>
      <c r="K363" s="35">
        <v>0</v>
      </c>
      <c r="L363" s="35" t="s">
        <v>69</v>
      </c>
      <c r="M363" s="35" t="s">
        <v>530</v>
      </c>
    </row>
    <row r="364" spans="1:13" ht="124.5" thickBot="1" x14ac:dyDescent="0.4">
      <c r="A364" s="29" t="s">
        <v>46</v>
      </c>
      <c r="B364" s="29">
        <v>113002</v>
      </c>
      <c r="C364" s="45">
        <f t="shared" si="15"/>
        <v>666.33333333333337</v>
      </c>
      <c r="D364" s="45">
        <f t="shared" si="16"/>
        <v>1204.6666666666667</v>
      </c>
      <c r="E364" s="35">
        <v>3</v>
      </c>
      <c r="F364" s="53">
        <v>2</v>
      </c>
      <c r="G364" s="35" t="s">
        <v>170</v>
      </c>
      <c r="H364" s="35">
        <v>1999</v>
      </c>
      <c r="I364" s="35">
        <f t="shared" si="17"/>
        <v>3614</v>
      </c>
      <c r="J364" s="35">
        <v>3614</v>
      </c>
      <c r="K364" s="35">
        <v>0</v>
      </c>
      <c r="L364" s="35" t="s">
        <v>69</v>
      </c>
      <c r="M364" s="35" t="s">
        <v>531</v>
      </c>
    </row>
    <row r="365" spans="1:13" ht="47" thickBot="1" x14ac:dyDescent="0.4">
      <c r="A365" s="29" t="s">
        <v>46</v>
      </c>
      <c r="B365" s="29">
        <v>113008</v>
      </c>
      <c r="C365" s="45">
        <f t="shared" si="15"/>
        <v>125</v>
      </c>
      <c r="D365" s="45">
        <f t="shared" si="16"/>
        <v>142</v>
      </c>
      <c r="E365" s="35">
        <v>1</v>
      </c>
      <c r="F365" s="53" t="s">
        <v>169</v>
      </c>
      <c r="G365" s="35" t="s">
        <v>170</v>
      </c>
      <c r="H365" s="35">
        <v>125</v>
      </c>
      <c r="I365" s="35">
        <f t="shared" si="17"/>
        <v>142</v>
      </c>
      <c r="J365" s="35">
        <v>142</v>
      </c>
      <c r="K365" s="35">
        <v>0</v>
      </c>
      <c r="L365" s="35" t="s">
        <v>69</v>
      </c>
      <c r="M365" s="35" t="s">
        <v>532</v>
      </c>
    </row>
    <row r="366" spans="1:13" ht="16" thickBot="1" x14ac:dyDescent="0.4">
      <c r="A366" s="29" t="s">
        <v>46</v>
      </c>
      <c r="B366" s="29">
        <v>115002</v>
      </c>
      <c r="C366" s="45">
        <f t="shared" si="15"/>
        <v>76</v>
      </c>
      <c r="D366" s="45">
        <f t="shared" si="16"/>
        <v>106</v>
      </c>
      <c r="E366" s="35">
        <v>1</v>
      </c>
      <c r="F366" s="53" t="s">
        <v>169</v>
      </c>
      <c r="G366" s="35" t="s">
        <v>179</v>
      </c>
      <c r="H366" s="35">
        <v>76</v>
      </c>
      <c r="I366" s="35">
        <f t="shared" si="17"/>
        <v>106</v>
      </c>
      <c r="J366" s="35">
        <v>106</v>
      </c>
      <c r="K366" s="35">
        <v>0</v>
      </c>
      <c r="L366" s="35" t="s">
        <v>71</v>
      </c>
      <c r="M366" s="35" t="s">
        <v>533</v>
      </c>
    </row>
    <row r="367" spans="1:13" ht="31.5" thickBot="1" x14ac:dyDescent="0.4">
      <c r="A367" s="29" t="s">
        <v>46</v>
      </c>
      <c r="B367" s="29">
        <v>115003</v>
      </c>
      <c r="C367" s="45">
        <f t="shared" si="15"/>
        <v>106</v>
      </c>
      <c r="D367" s="45">
        <f t="shared" si="16"/>
        <v>138</v>
      </c>
      <c r="E367" s="35">
        <v>1</v>
      </c>
      <c r="F367" s="53" t="s">
        <v>169</v>
      </c>
      <c r="G367" s="35" t="s">
        <v>179</v>
      </c>
      <c r="H367" s="35">
        <v>106</v>
      </c>
      <c r="I367" s="35">
        <f t="shared" si="17"/>
        <v>138</v>
      </c>
      <c r="J367" s="35">
        <v>138</v>
      </c>
      <c r="K367" s="35">
        <v>0</v>
      </c>
      <c r="L367" s="35" t="s">
        <v>71</v>
      </c>
      <c r="M367" s="35" t="s">
        <v>534</v>
      </c>
    </row>
    <row r="368" spans="1:13" ht="409.6" thickBot="1" x14ac:dyDescent="0.4">
      <c r="A368" s="29" t="s">
        <v>46</v>
      </c>
      <c r="B368" s="29">
        <v>115022</v>
      </c>
      <c r="C368" s="45">
        <f t="shared" si="15"/>
        <v>4158.090909090909</v>
      </c>
      <c r="D368" s="45">
        <f t="shared" si="16"/>
        <v>5078.090909090909</v>
      </c>
      <c r="E368" s="35">
        <v>11</v>
      </c>
      <c r="F368" s="53" t="s">
        <v>169</v>
      </c>
      <c r="G368" s="35" t="s">
        <v>170</v>
      </c>
      <c r="H368" s="35">
        <v>45739</v>
      </c>
      <c r="I368" s="35">
        <f t="shared" si="17"/>
        <v>55859</v>
      </c>
      <c r="J368" s="35">
        <v>55859</v>
      </c>
      <c r="K368" s="35">
        <v>0</v>
      </c>
      <c r="L368" s="35" t="s">
        <v>71</v>
      </c>
      <c r="M368" s="35" t="s">
        <v>535</v>
      </c>
    </row>
    <row r="369" spans="1:13" ht="31.5" thickBot="1" x14ac:dyDescent="0.4">
      <c r="A369" s="29" t="s">
        <v>46</v>
      </c>
      <c r="B369" s="29">
        <v>115006</v>
      </c>
      <c r="C369" s="45">
        <f t="shared" si="15"/>
        <v>244.5</v>
      </c>
      <c r="D369" s="45">
        <f t="shared" si="16"/>
        <v>277.5</v>
      </c>
      <c r="E369" s="35">
        <v>2</v>
      </c>
      <c r="F369" s="53" t="s">
        <v>169</v>
      </c>
      <c r="G369" s="35" t="s">
        <v>179</v>
      </c>
      <c r="H369" s="35">
        <v>489</v>
      </c>
      <c r="I369" s="35">
        <f t="shared" si="17"/>
        <v>555</v>
      </c>
      <c r="J369" s="35">
        <v>555</v>
      </c>
      <c r="K369" s="35">
        <v>0</v>
      </c>
      <c r="L369" s="35" t="s">
        <v>71</v>
      </c>
      <c r="M369" s="35" t="s">
        <v>536</v>
      </c>
    </row>
    <row r="370" spans="1:13" ht="78" thickBot="1" x14ac:dyDescent="0.4">
      <c r="A370" s="29" t="s">
        <v>46</v>
      </c>
      <c r="B370" s="29">
        <v>115016</v>
      </c>
      <c r="C370" s="45">
        <f t="shared" si="15"/>
        <v>564.5</v>
      </c>
      <c r="D370" s="45">
        <f t="shared" si="16"/>
        <v>859</v>
      </c>
      <c r="E370" s="35">
        <v>2</v>
      </c>
      <c r="F370" s="53" t="s">
        <v>169</v>
      </c>
      <c r="G370" s="35" t="s">
        <v>170</v>
      </c>
      <c r="H370" s="35">
        <v>1129</v>
      </c>
      <c r="I370" s="35">
        <f t="shared" si="17"/>
        <v>1718</v>
      </c>
      <c r="J370" s="35">
        <v>1718</v>
      </c>
      <c r="K370" s="35">
        <v>0</v>
      </c>
      <c r="L370" s="35" t="s">
        <v>71</v>
      </c>
      <c r="M370" s="35" t="s">
        <v>537</v>
      </c>
    </row>
    <row r="371" spans="1:13" ht="31.5" thickBot="1" x14ac:dyDescent="0.4">
      <c r="A371" s="29" t="s">
        <v>46</v>
      </c>
      <c r="B371" s="29">
        <v>102009</v>
      </c>
      <c r="C371" s="45">
        <f t="shared" si="15"/>
        <v>4</v>
      </c>
      <c r="D371" s="45">
        <f t="shared" si="16"/>
        <v>3</v>
      </c>
      <c r="E371" s="35">
        <v>1</v>
      </c>
      <c r="F371" s="53" t="s">
        <v>169</v>
      </c>
      <c r="G371" s="35" t="s">
        <v>170</v>
      </c>
      <c r="H371" s="35">
        <v>4</v>
      </c>
      <c r="I371" s="35">
        <f t="shared" si="17"/>
        <v>3</v>
      </c>
      <c r="J371" s="35">
        <v>3</v>
      </c>
      <c r="K371" s="35">
        <v>0</v>
      </c>
      <c r="L371" s="35" t="s">
        <v>493</v>
      </c>
      <c r="M371" s="35" t="s">
        <v>538</v>
      </c>
    </row>
    <row r="372" spans="1:13" ht="31.5" thickBot="1" x14ac:dyDescent="0.4">
      <c r="A372" s="29" t="s">
        <v>46</v>
      </c>
      <c r="B372" s="29">
        <v>115010</v>
      </c>
      <c r="C372" s="45">
        <f t="shared" si="15"/>
        <v>53.5</v>
      </c>
      <c r="D372" s="45">
        <f t="shared" si="16"/>
        <v>62</v>
      </c>
      <c r="E372" s="35">
        <v>2</v>
      </c>
      <c r="F372" s="53" t="s">
        <v>169</v>
      </c>
      <c r="G372" s="35" t="s">
        <v>179</v>
      </c>
      <c r="H372" s="35">
        <v>107</v>
      </c>
      <c r="I372" s="35">
        <f t="shared" si="17"/>
        <v>124</v>
      </c>
      <c r="J372" s="35">
        <v>124</v>
      </c>
      <c r="K372" s="35">
        <v>0</v>
      </c>
      <c r="L372" s="35" t="s">
        <v>71</v>
      </c>
      <c r="M372" s="35" t="s">
        <v>539</v>
      </c>
    </row>
    <row r="373" spans="1:13" ht="16" thickBot="1" x14ac:dyDescent="0.4">
      <c r="A373" s="29" t="s">
        <v>46</v>
      </c>
      <c r="B373" s="29">
        <v>102010</v>
      </c>
      <c r="C373" s="45">
        <f t="shared" si="15"/>
        <v>61</v>
      </c>
      <c r="D373" s="45">
        <f t="shared" si="16"/>
        <v>79</v>
      </c>
      <c r="E373" s="35">
        <v>1</v>
      </c>
      <c r="F373" s="53" t="s">
        <v>169</v>
      </c>
      <c r="G373" s="35" t="s">
        <v>170</v>
      </c>
      <c r="H373" s="35">
        <v>61</v>
      </c>
      <c r="I373" s="35">
        <f t="shared" si="17"/>
        <v>79</v>
      </c>
      <c r="J373" s="35">
        <v>79</v>
      </c>
      <c r="K373" s="35">
        <v>0</v>
      </c>
      <c r="L373" s="35" t="s">
        <v>71</v>
      </c>
      <c r="M373" s="35" t="s">
        <v>540</v>
      </c>
    </row>
    <row r="374" spans="1:13" ht="140" thickBot="1" x14ac:dyDescent="0.4">
      <c r="A374" s="29" t="s">
        <v>46</v>
      </c>
      <c r="B374" s="29">
        <v>115015</v>
      </c>
      <c r="C374" s="45">
        <f t="shared" si="15"/>
        <v>301.75</v>
      </c>
      <c r="D374" s="45">
        <f t="shared" si="16"/>
        <v>477.25</v>
      </c>
      <c r="E374" s="35">
        <v>4</v>
      </c>
      <c r="F374" s="53" t="s">
        <v>169</v>
      </c>
      <c r="G374" s="35" t="s">
        <v>179</v>
      </c>
      <c r="H374" s="35">
        <v>1207</v>
      </c>
      <c r="I374" s="35">
        <f t="shared" si="17"/>
        <v>1909</v>
      </c>
      <c r="J374" s="35">
        <v>1909</v>
      </c>
      <c r="K374" s="35">
        <v>0</v>
      </c>
      <c r="L374" s="35" t="s">
        <v>71</v>
      </c>
      <c r="M374" s="35" t="s">
        <v>541</v>
      </c>
    </row>
    <row r="375" spans="1:13" ht="62.5" thickBot="1" x14ac:dyDescent="0.4">
      <c r="A375" s="29" t="s">
        <v>46</v>
      </c>
      <c r="B375" s="29">
        <v>115019</v>
      </c>
      <c r="C375" s="45">
        <f t="shared" si="15"/>
        <v>282</v>
      </c>
      <c r="D375" s="45">
        <f t="shared" si="16"/>
        <v>566</v>
      </c>
      <c r="E375" s="35">
        <v>2</v>
      </c>
      <c r="F375" s="53" t="s">
        <v>169</v>
      </c>
      <c r="G375" s="35" t="s">
        <v>179</v>
      </c>
      <c r="H375" s="35">
        <v>564</v>
      </c>
      <c r="I375" s="35">
        <f t="shared" si="17"/>
        <v>1132</v>
      </c>
      <c r="J375" s="35">
        <v>1132</v>
      </c>
      <c r="K375" s="35">
        <v>0</v>
      </c>
      <c r="L375" s="35" t="s">
        <v>71</v>
      </c>
      <c r="M375" s="35" t="s">
        <v>542</v>
      </c>
    </row>
    <row r="376" spans="1:13" ht="78" thickBot="1" x14ac:dyDescent="0.4">
      <c r="A376" s="29" t="s">
        <v>46</v>
      </c>
      <c r="B376" s="29">
        <v>115014</v>
      </c>
      <c r="C376" s="45">
        <f t="shared" si="15"/>
        <v>2777</v>
      </c>
      <c r="D376" s="45">
        <f t="shared" si="16"/>
        <v>3018</v>
      </c>
      <c r="E376" s="35">
        <v>1</v>
      </c>
      <c r="F376" s="53" t="s">
        <v>169</v>
      </c>
      <c r="G376" s="35" t="s">
        <v>170</v>
      </c>
      <c r="H376" s="35">
        <v>2777</v>
      </c>
      <c r="I376" s="35">
        <f t="shared" si="17"/>
        <v>3018</v>
      </c>
      <c r="J376" s="35">
        <v>3018</v>
      </c>
      <c r="K376" s="35">
        <v>0</v>
      </c>
      <c r="L376" s="35" t="s">
        <v>71</v>
      </c>
      <c r="M376" s="35" t="s">
        <v>543</v>
      </c>
    </row>
    <row r="377" spans="1:13" ht="31.5" thickBot="1" x14ac:dyDescent="0.4">
      <c r="A377" s="29" t="s">
        <v>46</v>
      </c>
      <c r="B377" s="29">
        <v>115018</v>
      </c>
      <c r="C377" s="45">
        <f t="shared" si="15"/>
        <v>180</v>
      </c>
      <c r="D377" s="45">
        <f t="shared" si="16"/>
        <v>258.5</v>
      </c>
      <c r="E377" s="35">
        <v>2</v>
      </c>
      <c r="F377" s="53" t="s">
        <v>169</v>
      </c>
      <c r="G377" s="35" t="s">
        <v>179</v>
      </c>
      <c r="H377" s="35">
        <v>360</v>
      </c>
      <c r="I377" s="35">
        <f t="shared" si="17"/>
        <v>517</v>
      </c>
      <c r="J377" s="35">
        <v>517</v>
      </c>
      <c r="K377" s="35">
        <v>0</v>
      </c>
      <c r="L377" s="35" t="s">
        <v>71</v>
      </c>
      <c r="M377" s="35" t="s">
        <v>544</v>
      </c>
    </row>
    <row r="378" spans="1:13" ht="62.5" thickBot="1" x14ac:dyDescent="0.4">
      <c r="A378" s="29" t="s">
        <v>46</v>
      </c>
      <c r="B378" s="29">
        <v>118007</v>
      </c>
      <c r="C378" s="45">
        <f t="shared" si="15"/>
        <v>1969.5</v>
      </c>
      <c r="D378" s="45">
        <f t="shared" si="16"/>
        <v>2430</v>
      </c>
      <c r="E378" s="35">
        <v>2</v>
      </c>
      <c r="F378" s="53" t="s">
        <v>169</v>
      </c>
      <c r="G378" s="35" t="s">
        <v>170</v>
      </c>
      <c r="H378" s="35">
        <v>3939</v>
      </c>
      <c r="I378" s="35">
        <f t="shared" si="17"/>
        <v>4860</v>
      </c>
      <c r="J378" s="35">
        <v>4860</v>
      </c>
      <c r="K378" s="35">
        <v>0</v>
      </c>
      <c r="L378" s="35" t="s">
        <v>56</v>
      </c>
      <c r="M378" s="35" t="s">
        <v>545</v>
      </c>
    </row>
    <row r="379" spans="1:13" ht="31.5" thickBot="1" x14ac:dyDescent="0.4">
      <c r="A379" s="29" t="s">
        <v>46</v>
      </c>
      <c r="B379" s="29">
        <v>118151</v>
      </c>
      <c r="C379" s="45">
        <f t="shared" si="15"/>
        <v>1</v>
      </c>
      <c r="D379" s="45">
        <f t="shared" si="16"/>
        <v>2</v>
      </c>
      <c r="E379" s="35">
        <v>1</v>
      </c>
      <c r="F379" s="53" t="s">
        <v>169</v>
      </c>
      <c r="G379" s="35" t="s">
        <v>170</v>
      </c>
      <c r="H379" s="35">
        <v>1</v>
      </c>
      <c r="I379" s="35">
        <f t="shared" si="17"/>
        <v>2</v>
      </c>
      <c r="J379" s="35">
        <v>2</v>
      </c>
      <c r="K379" s="35">
        <v>0</v>
      </c>
      <c r="L379" s="35" t="s">
        <v>56</v>
      </c>
      <c r="M379" s="35" t="s">
        <v>546</v>
      </c>
    </row>
    <row r="380" spans="1:13" ht="140" thickBot="1" x14ac:dyDescent="0.4">
      <c r="A380" s="29" t="s">
        <v>46</v>
      </c>
      <c r="B380" s="29">
        <v>109023</v>
      </c>
      <c r="C380" s="45">
        <f t="shared" si="15"/>
        <v>1230.7777777777778</v>
      </c>
      <c r="D380" s="45">
        <f t="shared" si="16"/>
        <v>1510.3333333333333</v>
      </c>
      <c r="E380" s="35">
        <v>9</v>
      </c>
      <c r="F380" s="53" t="s">
        <v>169</v>
      </c>
      <c r="G380" s="35" t="s">
        <v>170</v>
      </c>
      <c r="H380" s="35">
        <v>11077</v>
      </c>
      <c r="I380" s="35">
        <f t="shared" si="17"/>
        <v>13593</v>
      </c>
      <c r="J380" s="35">
        <v>13593</v>
      </c>
      <c r="K380" s="35">
        <v>0</v>
      </c>
      <c r="L380" s="35" t="s">
        <v>65</v>
      </c>
      <c r="M380" s="35" t="s">
        <v>547</v>
      </c>
    </row>
    <row r="381" spans="1:13" ht="409.6" thickBot="1" x14ac:dyDescent="0.4">
      <c r="A381" s="29" t="s">
        <v>46</v>
      </c>
      <c r="B381" s="29">
        <v>112098</v>
      </c>
      <c r="C381" s="45">
        <f t="shared" si="15"/>
        <v>5448.04347826087</v>
      </c>
      <c r="D381" s="45">
        <f t="shared" si="16"/>
        <v>7003.695652173913</v>
      </c>
      <c r="E381" s="35">
        <v>23</v>
      </c>
      <c r="F381" s="53">
        <v>1</v>
      </c>
      <c r="G381" s="35" t="s">
        <v>170</v>
      </c>
      <c r="H381" s="35">
        <v>125305</v>
      </c>
      <c r="I381" s="35">
        <f t="shared" si="17"/>
        <v>161085</v>
      </c>
      <c r="J381" s="35">
        <v>161085</v>
      </c>
      <c r="K381" s="35">
        <v>0</v>
      </c>
      <c r="L381" s="35" t="s">
        <v>68</v>
      </c>
      <c r="M381" s="35" t="s">
        <v>548</v>
      </c>
    </row>
    <row r="382" spans="1:13" ht="409.6" thickBot="1" x14ac:dyDescent="0.4">
      <c r="A382" s="29" t="s">
        <v>46</v>
      </c>
      <c r="B382" s="29">
        <v>112034</v>
      </c>
      <c r="C382" s="45">
        <f t="shared" si="15"/>
        <v>10152.375</v>
      </c>
      <c r="D382" s="45">
        <f t="shared" si="16"/>
        <v>11117.125</v>
      </c>
      <c r="E382" s="35">
        <v>8</v>
      </c>
      <c r="F382" s="53" t="s">
        <v>169</v>
      </c>
      <c r="G382" s="35" t="s">
        <v>170</v>
      </c>
      <c r="H382" s="35">
        <v>81219</v>
      </c>
      <c r="I382" s="35">
        <f t="shared" si="17"/>
        <v>88937</v>
      </c>
      <c r="J382" s="35">
        <v>88937</v>
      </c>
      <c r="K382" s="35">
        <v>0</v>
      </c>
      <c r="L382" s="35" t="s">
        <v>68</v>
      </c>
      <c r="M382" s="35" t="s">
        <v>549</v>
      </c>
    </row>
    <row r="383" spans="1:13" ht="310.5" thickBot="1" x14ac:dyDescent="0.4">
      <c r="A383" s="29" t="s">
        <v>46</v>
      </c>
      <c r="B383" s="29">
        <v>112033</v>
      </c>
      <c r="C383" s="45">
        <f t="shared" si="15"/>
        <v>376.28571428571428</v>
      </c>
      <c r="D383" s="45">
        <f t="shared" si="16"/>
        <v>581</v>
      </c>
      <c r="E383" s="35">
        <v>7</v>
      </c>
      <c r="F383" s="53" t="s">
        <v>169</v>
      </c>
      <c r="G383" s="35" t="s">
        <v>179</v>
      </c>
      <c r="H383" s="35">
        <v>2634</v>
      </c>
      <c r="I383" s="35">
        <f t="shared" si="17"/>
        <v>4067</v>
      </c>
      <c r="J383" s="35">
        <v>4067</v>
      </c>
      <c r="K383" s="35">
        <v>0</v>
      </c>
      <c r="L383" s="35" t="s">
        <v>68</v>
      </c>
      <c r="M383" s="35" t="s">
        <v>550</v>
      </c>
    </row>
    <row r="384" spans="1:13" ht="155.5" thickBot="1" x14ac:dyDescent="0.4">
      <c r="A384" s="29" t="s">
        <v>46</v>
      </c>
      <c r="B384" s="29">
        <v>111011</v>
      </c>
      <c r="C384" s="45">
        <f t="shared" si="15"/>
        <v>1366.75</v>
      </c>
      <c r="D384" s="45">
        <f t="shared" si="16"/>
        <v>1993.5</v>
      </c>
      <c r="E384" s="35">
        <v>4</v>
      </c>
      <c r="F384" s="53" t="s">
        <v>169</v>
      </c>
      <c r="G384" s="35" t="s">
        <v>170</v>
      </c>
      <c r="H384" s="35">
        <v>5467</v>
      </c>
      <c r="I384" s="35">
        <f t="shared" si="17"/>
        <v>7974</v>
      </c>
      <c r="J384" s="35">
        <v>7974</v>
      </c>
      <c r="K384" s="35">
        <v>0</v>
      </c>
      <c r="L384" s="35" t="s">
        <v>67</v>
      </c>
      <c r="M384" s="35" t="s">
        <v>551</v>
      </c>
    </row>
    <row r="385" spans="1:13" ht="109" thickBot="1" x14ac:dyDescent="0.4">
      <c r="A385" s="29" t="s">
        <v>46</v>
      </c>
      <c r="B385" s="29">
        <v>111009</v>
      </c>
      <c r="C385" s="45">
        <f t="shared" si="15"/>
        <v>80</v>
      </c>
      <c r="D385" s="45">
        <f t="shared" si="16"/>
        <v>114.42857142857143</v>
      </c>
      <c r="E385" s="35">
        <v>7</v>
      </c>
      <c r="F385" s="53">
        <v>1</v>
      </c>
      <c r="G385" s="35" t="s">
        <v>170</v>
      </c>
      <c r="H385" s="35">
        <v>560</v>
      </c>
      <c r="I385" s="35">
        <f t="shared" si="17"/>
        <v>801</v>
      </c>
      <c r="J385" s="35">
        <v>801</v>
      </c>
      <c r="K385" s="35">
        <v>0</v>
      </c>
      <c r="L385" s="35" t="s">
        <v>67</v>
      </c>
      <c r="M385" s="35" t="s">
        <v>552</v>
      </c>
    </row>
    <row r="386" spans="1:13" ht="47" thickBot="1" x14ac:dyDescent="0.4">
      <c r="A386" s="29" t="s">
        <v>46</v>
      </c>
      <c r="B386" s="29">
        <v>116018</v>
      </c>
      <c r="C386" s="45">
        <f t="shared" si="15"/>
        <v>249.83333333333334</v>
      </c>
      <c r="D386" s="45">
        <f t="shared" si="16"/>
        <v>279.33333333333331</v>
      </c>
      <c r="E386" s="35">
        <v>6</v>
      </c>
      <c r="F386" s="53" t="s">
        <v>169</v>
      </c>
      <c r="G386" s="35" t="s">
        <v>179</v>
      </c>
      <c r="H386" s="35">
        <v>1499</v>
      </c>
      <c r="I386" s="35">
        <f t="shared" si="17"/>
        <v>1676</v>
      </c>
      <c r="J386" s="35">
        <v>1676</v>
      </c>
      <c r="K386" s="35">
        <v>0</v>
      </c>
      <c r="L386" s="35" t="s">
        <v>72</v>
      </c>
      <c r="M386" s="35" t="s">
        <v>553</v>
      </c>
    </row>
    <row r="387" spans="1:13" ht="47" thickBot="1" x14ac:dyDescent="0.4">
      <c r="A387" s="29" t="s">
        <v>46</v>
      </c>
      <c r="B387" s="29">
        <v>116021</v>
      </c>
      <c r="C387" s="45">
        <f t="shared" si="15"/>
        <v>388.83333333333331</v>
      </c>
      <c r="D387" s="45">
        <f t="shared" si="16"/>
        <v>473.16666666666669</v>
      </c>
      <c r="E387" s="35">
        <v>6</v>
      </c>
      <c r="F387" s="53" t="s">
        <v>169</v>
      </c>
      <c r="G387" s="35" t="s">
        <v>179</v>
      </c>
      <c r="H387" s="35">
        <v>2333</v>
      </c>
      <c r="I387" s="35">
        <f t="shared" si="17"/>
        <v>2839</v>
      </c>
      <c r="J387" s="35">
        <v>2839</v>
      </c>
      <c r="K387" s="35">
        <v>0</v>
      </c>
      <c r="L387" s="35" t="s">
        <v>72</v>
      </c>
      <c r="M387" s="35" t="s">
        <v>554</v>
      </c>
    </row>
    <row r="388" spans="1:13" ht="16" thickBot="1" x14ac:dyDescent="0.4">
      <c r="A388" s="29" t="s">
        <v>46</v>
      </c>
      <c r="B388" s="29">
        <v>116016</v>
      </c>
      <c r="C388" s="45">
        <f t="shared" si="15"/>
        <v>120</v>
      </c>
      <c r="D388" s="45">
        <f t="shared" si="16"/>
        <v>134.5</v>
      </c>
      <c r="E388" s="35">
        <v>2</v>
      </c>
      <c r="F388" s="53" t="s">
        <v>169</v>
      </c>
      <c r="G388" s="35" t="s">
        <v>179</v>
      </c>
      <c r="H388" s="35">
        <v>240</v>
      </c>
      <c r="I388" s="35">
        <f t="shared" si="17"/>
        <v>269</v>
      </c>
      <c r="J388" s="35">
        <v>269</v>
      </c>
      <c r="K388" s="35">
        <v>0</v>
      </c>
      <c r="L388" s="35" t="s">
        <v>72</v>
      </c>
      <c r="M388" s="35" t="s">
        <v>555</v>
      </c>
    </row>
    <row r="389" spans="1:13" ht="16" thickBot="1" x14ac:dyDescent="0.4">
      <c r="A389" s="29" t="s">
        <v>46</v>
      </c>
      <c r="B389" s="29">
        <v>116013</v>
      </c>
      <c r="C389" s="45">
        <f t="shared" si="15"/>
        <v>66</v>
      </c>
      <c r="D389" s="45">
        <f t="shared" si="16"/>
        <v>68</v>
      </c>
      <c r="E389" s="35">
        <v>1</v>
      </c>
      <c r="F389" s="53" t="s">
        <v>169</v>
      </c>
      <c r="G389" s="35" t="s">
        <v>179</v>
      </c>
      <c r="H389" s="35">
        <v>66</v>
      </c>
      <c r="I389" s="35">
        <f t="shared" si="17"/>
        <v>68</v>
      </c>
      <c r="J389" s="35">
        <v>68</v>
      </c>
      <c r="K389" s="35">
        <v>0</v>
      </c>
      <c r="L389" s="35" t="s">
        <v>72</v>
      </c>
      <c r="M389" s="35" t="s">
        <v>556</v>
      </c>
    </row>
    <row r="390" spans="1:13" ht="31.5" thickBot="1" x14ac:dyDescent="0.4">
      <c r="A390" s="29" t="s">
        <v>46</v>
      </c>
      <c r="B390" s="29">
        <v>116019</v>
      </c>
      <c r="C390" s="45">
        <f t="shared" si="15"/>
        <v>130</v>
      </c>
      <c r="D390" s="45">
        <f t="shared" si="16"/>
        <v>141</v>
      </c>
      <c r="E390" s="35">
        <v>1</v>
      </c>
      <c r="F390" s="53" t="s">
        <v>169</v>
      </c>
      <c r="G390" s="35" t="s">
        <v>179</v>
      </c>
      <c r="H390" s="35">
        <v>130</v>
      </c>
      <c r="I390" s="35">
        <f t="shared" si="17"/>
        <v>141</v>
      </c>
      <c r="J390" s="35">
        <v>141</v>
      </c>
      <c r="K390" s="35">
        <v>0</v>
      </c>
      <c r="L390" s="35" t="s">
        <v>72</v>
      </c>
      <c r="M390" s="35" t="s">
        <v>557</v>
      </c>
    </row>
    <row r="391" spans="1:13" ht="31.5" thickBot="1" x14ac:dyDescent="0.4">
      <c r="A391" s="29" t="s">
        <v>46</v>
      </c>
      <c r="B391" s="29">
        <v>116017</v>
      </c>
      <c r="C391" s="45">
        <f t="shared" si="15"/>
        <v>156</v>
      </c>
      <c r="D391" s="45">
        <f t="shared" si="16"/>
        <v>172</v>
      </c>
      <c r="E391" s="35">
        <v>1</v>
      </c>
      <c r="F391" s="53" t="s">
        <v>169</v>
      </c>
      <c r="G391" s="35" t="s">
        <v>179</v>
      </c>
      <c r="H391" s="35">
        <v>156</v>
      </c>
      <c r="I391" s="35">
        <f t="shared" si="17"/>
        <v>172</v>
      </c>
      <c r="J391" s="35">
        <v>172</v>
      </c>
      <c r="K391" s="35">
        <v>0</v>
      </c>
      <c r="L391" s="35" t="s">
        <v>72</v>
      </c>
      <c r="M391" s="35" t="s">
        <v>558</v>
      </c>
    </row>
    <row r="392" spans="1:13" ht="47" thickBot="1" x14ac:dyDescent="0.4">
      <c r="A392" s="29" t="s">
        <v>46</v>
      </c>
      <c r="B392" s="29">
        <v>116015</v>
      </c>
      <c r="C392" s="45">
        <f t="shared" ref="C392:C443" si="18">H392/E392</f>
        <v>220</v>
      </c>
      <c r="D392" s="45">
        <f t="shared" ref="D392:D443" si="19">I392/E392</f>
        <v>271</v>
      </c>
      <c r="E392" s="35">
        <v>4</v>
      </c>
      <c r="F392" s="53" t="s">
        <v>169</v>
      </c>
      <c r="G392" s="35" t="s">
        <v>179</v>
      </c>
      <c r="H392" s="35">
        <v>880</v>
      </c>
      <c r="I392" s="35">
        <f t="shared" si="17"/>
        <v>1084</v>
      </c>
      <c r="J392" s="35">
        <v>1084</v>
      </c>
      <c r="K392" s="35">
        <v>0</v>
      </c>
      <c r="L392" s="35" t="s">
        <v>72</v>
      </c>
      <c r="M392" s="35" t="s">
        <v>559</v>
      </c>
    </row>
    <row r="393" spans="1:13" ht="31.5" thickBot="1" x14ac:dyDescent="0.4">
      <c r="A393" s="29" t="s">
        <v>46</v>
      </c>
      <c r="B393" s="29">
        <v>116012</v>
      </c>
      <c r="C393" s="45">
        <f t="shared" si="18"/>
        <v>336</v>
      </c>
      <c r="D393" s="45">
        <f t="shared" si="19"/>
        <v>394</v>
      </c>
      <c r="E393" s="35">
        <v>1</v>
      </c>
      <c r="F393" s="53" t="s">
        <v>169</v>
      </c>
      <c r="G393" s="35" t="s">
        <v>179</v>
      </c>
      <c r="H393" s="35">
        <v>336</v>
      </c>
      <c r="I393" s="35">
        <f t="shared" ref="I393:I443" si="20">SUM(J393:K393)</f>
        <v>394</v>
      </c>
      <c r="J393" s="35">
        <v>394</v>
      </c>
      <c r="K393" s="35">
        <v>0</v>
      </c>
      <c r="L393" s="35" t="s">
        <v>72</v>
      </c>
      <c r="M393" s="35" t="s">
        <v>560</v>
      </c>
    </row>
    <row r="394" spans="1:13" ht="109" thickBot="1" x14ac:dyDescent="0.4">
      <c r="A394" s="29" t="s">
        <v>46</v>
      </c>
      <c r="B394" s="29">
        <v>108016</v>
      </c>
      <c r="C394" s="45">
        <f t="shared" si="18"/>
        <v>727.75</v>
      </c>
      <c r="D394" s="45">
        <f t="shared" si="19"/>
        <v>907.5</v>
      </c>
      <c r="E394" s="35">
        <v>4</v>
      </c>
      <c r="F394" s="53" t="s">
        <v>169</v>
      </c>
      <c r="G394" s="35" t="s">
        <v>170</v>
      </c>
      <c r="H394" s="35">
        <v>2911</v>
      </c>
      <c r="I394" s="35">
        <f t="shared" si="20"/>
        <v>3630</v>
      </c>
      <c r="J394" s="35">
        <v>3630</v>
      </c>
      <c r="K394" s="35">
        <v>0</v>
      </c>
      <c r="L394" s="35" t="s">
        <v>64</v>
      </c>
      <c r="M394" s="35" t="s">
        <v>561</v>
      </c>
    </row>
    <row r="395" spans="1:13" ht="78" thickBot="1" x14ac:dyDescent="0.4">
      <c r="A395" s="29" t="s">
        <v>46</v>
      </c>
      <c r="B395" s="29">
        <v>111013</v>
      </c>
      <c r="C395" s="45">
        <f t="shared" si="18"/>
        <v>208</v>
      </c>
      <c r="D395" s="45">
        <f t="shared" si="19"/>
        <v>246.25</v>
      </c>
      <c r="E395" s="35">
        <v>4</v>
      </c>
      <c r="F395" s="53" t="s">
        <v>169</v>
      </c>
      <c r="G395" s="35" t="s">
        <v>170</v>
      </c>
      <c r="H395" s="35">
        <v>832</v>
      </c>
      <c r="I395" s="35">
        <f t="shared" si="20"/>
        <v>985</v>
      </c>
      <c r="J395" s="35">
        <v>985</v>
      </c>
      <c r="K395" s="35">
        <v>0</v>
      </c>
      <c r="L395" s="35" t="s">
        <v>248</v>
      </c>
      <c r="M395" s="35" t="s">
        <v>562</v>
      </c>
    </row>
    <row r="396" spans="1:13" ht="326" thickBot="1" x14ac:dyDescent="0.4">
      <c r="A396" s="29" t="s">
        <v>46</v>
      </c>
      <c r="B396" s="29" t="s">
        <v>563</v>
      </c>
      <c r="C396" s="45">
        <f t="shared" si="18"/>
        <v>131.25</v>
      </c>
      <c r="D396" s="45">
        <f t="shared" si="19"/>
        <v>373</v>
      </c>
      <c r="E396" s="35">
        <v>4</v>
      </c>
      <c r="F396" s="53" t="s">
        <v>169</v>
      </c>
      <c r="G396" s="35" t="s">
        <v>170</v>
      </c>
      <c r="H396" s="35">
        <v>525</v>
      </c>
      <c r="I396" s="35">
        <f t="shared" si="20"/>
        <v>1492</v>
      </c>
      <c r="J396" s="35">
        <v>1492</v>
      </c>
      <c r="K396" s="35">
        <v>0</v>
      </c>
      <c r="L396" s="35" t="s">
        <v>564</v>
      </c>
      <c r="M396" s="35" t="s">
        <v>565</v>
      </c>
    </row>
    <row r="397" spans="1:13" ht="31.5" thickBot="1" x14ac:dyDescent="0.4">
      <c r="A397" s="29" t="s">
        <v>46</v>
      </c>
      <c r="B397" s="29" t="s">
        <v>566</v>
      </c>
      <c r="C397" s="45">
        <f t="shared" si="18"/>
        <v>243</v>
      </c>
      <c r="D397" s="45">
        <f t="shared" si="19"/>
        <v>218</v>
      </c>
      <c r="E397" s="35">
        <v>1</v>
      </c>
      <c r="F397" s="53" t="s">
        <v>169</v>
      </c>
      <c r="G397" s="35" t="s">
        <v>170</v>
      </c>
      <c r="H397" s="35">
        <v>243</v>
      </c>
      <c r="I397" s="35">
        <f t="shared" si="20"/>
        <v>218</v>
      </c>
      <c r="J397" s="35">
        <v>218</v>
      </c>
      <c r="K397" s="35">
        <v>0</v>
      </c>
      <c r="L397" s="35" t="s">
        <v>248</v>
      </c>
      <c r="M397" s="35" t="s">
        <v>567</v>
      </c>
    </row>
    <row r="398" spans="1:13" ht="31.5" thickBot="1" x14ac:dyDescent="0.4">
      <c r="A398" s="29" t="s">
        <v>46</v>
      </c>
      <c r="B398" s="29">
        <v>108075</v>
      </c>
      <c r="C398" s="45">
        <f t="shared" si="18"/>
        <v>72</v>
      </c>
      <c r="D398" s="45">
        <f t="shared" si="19"/>
        <v>12</v>
      </c>
      <c r="E398" s="35">
        <v>1</v>
      </c>
      <c r="F398" s="53" t="s">
        <v>169</v>
      </c>
      <c r="G398" s="35" t="s">
        <v>170</v>
      </c>
      <c r="H398" s="35">
        <v>72</v>
      </c>
      <c r="I398" s="35">
        <f t="shared" si="20"/>
        <v>12</v>
      </c>
      <c r="J398" s="35">
        <v>12</v>
      </c>
      <c r="K398" s="35">
        <v>0</v>
      </c>
      <c r="L398" s="35" t="s">
        <v>64</v>
      </c>
      <c r="M398" s="35" t="s">
        <v>568</v>
      </c>
    </row>
    <row r="399" spans="1:13" ht="31.5" thickBot="1" x14ac:dyDescent="0.4">
      <c r="A399" s="29" t="s">
        <v>46</v>
      </c>
      <c r="B399" s="29">
        <v>116068</v>
      </c>
      <c r="C399" s="45">
        <f t="shared" si="18"/>
        <v>110</v>
      </c>
      <c r="D399" s="45">
        <f t="shared" si="19"/>
        <v>144</v>
      </c>
      <c r="E399" s="35">
        <v>1</v>
      </c>
      <c r="F399" s="53" t="s">
        <v>169</v>
      </c>
      <c r="G399" s="35" t="s">
        <v>170</v>
      </c>
      <c r="H399" s="35">
        <v>110</v>
      </c>
      <c r="I399" s="35">
        <f t="shared" si="20"/>
        <v>144</v>
      </c>
      <c r="J399" s="35">
        <v>144</v>
      </c>
      <c r="K399" s="35">
        <v>0</v>
      </c>
      <c r="L399" s="35" t="s">
        <v>72</v>
      </c>
      <c r="M399" s="35" t="s">
        <v>569</v>
      </c>
    </row>
    <row r="400" spans="1:13" ht="409.6" thickBot="1" x14ac:dyDescent="0.4">
      <c r="A400" s="29" t="s">
        <v>46</v>
      </c>
      <c r="B400" s="29">
        <v>116011</v>
      </c>
      <c r="C400" s="45">
        <f t="shared" si="18"/>
        <v>3975.25</v>
      </c>
      <c r="D400" s="45">
        <f t="shared" si="19"/>
        <v>5053.208333333333</v>
      </c>
      <c r="E400" s="35">
        <v>24</v>
      </c>
      <c r="F400" s="53" t="s">
        <v>169</v>
      </c>
      <c r="G400" s="35" t="s">
        <v>170</v>
      </c>
      <c r="H400" s="35">
        <v>95406</v>
      </c>
      <c r="I400" s="35">
        <f t="shared" si="20"/>
        <v>121277</v>
      </c>
      <c r="J400" s="35">
        <v>121277</v>
      </c>
      <c r="K400" s="35">
        <v>0</v>
      </c>
      <c r="L400" s="35" t="s">
        <v>72</v>
      </c>
      <c r="M400" s="35" t="s">
        <v>570</v>
      </c>
    </row>
    <row r="401" spans="1:13" ht="16" thickBot="1" x14ac:dyDescent="0.4">
      <c r="A401" s="29" t="s">
        <v>46</v>
      </c>
      <c r="B401" s="29">
        <v>107018</v>
      </c>
      <c r="C401" s="45">
        <f t="shared" si="18"/>
        <v>6</v>
      </c>
      <c r="D401" s="45">
        <f t="shared" si="19"/>
        <v>7</v>
      </c>
      <c r="E401" s="35">
        <v>1</v>
      </c>
      <c r="F401" s="53" t="s">
        <v>169</v>
      </c>
      <c r="G401" s="35" t="s">
        <v>170</v>
      </c>
      <c r="H401" s="35">
        <v>6</v>
      </c>
      <c r="I401" s="35">
        <f t="shared" si="20"/>
        <v>7</v>
      </c>
      <c r="J401" s="35">
        <v>7</v>
      </c>
      <c r="K401" s="35">
        <v>0</v>
      </c>
      <c r="L401" s="35" t="s">
        <v>63</v>
      </c>
      <c r="M401" s="35" t="s">
        <v>571</v>
      </c>
    </row>
    <row r="402" spans="1:13" ht="16" thickBot="1" x14ac:dyDescent="0.4">
      <c r="A402" s="29" t="s">
        <v>46</v>
      </c>
      <c r="B402" s="29">
        <v>107011</v>
      </c>
      <c r="C402" s="45">
        <f t="shared" si="18"/>
        <v>13</v>
      </c>
      <c r="D402" s="45">
        <f t="shared" si="19"/>
        <v>14</v>
      </c>
      <c r="E402" s="35">
        <v>1</v>
      </c>
      <c r="F402" s="53" t="s">
        <v>169</v>
      </c>
      <c r="G402" s="35" t="s">
        <v>170</v>
      </c>
      <c r="H402" s="35">
        <v>13</v>
      </c>
      <c r="I402" s="35">
        <f t="shared" si="20"/>
        <v>14</v>
      </c>
      <c r="J402" s="35">
        <v>14</v>
      </c>
      <c r="K402" s="35">
        <v>0</v>
      </c>
      <c r="L402" s="35" t="s">
        <v>63</v>
      </c>
      <c r="M402" s="35" t="s">
        <v>571</v>
      </c>
    </row>
    <row r="403" spans="1:13" ht="16" thickBot="1" x14ac:dyDescent="0.4">
      <c r="A403" s="29" t="s">
        <v>46</v>
      </c>
      <c r="B403" s="29">
        <v>114022</v>
      </c>
      <c r="C403" s="45">
        <f t="shared" si="18"/>
        <v>1140</v>
      </c>
      <c r="D403" s="45">
        <f t="shared" si="19"/>
        <v>1222</v>
      </c>
      <c r="E403" s="35">
        <v>1</v>
      </c>
      <c r="F403" s="53" t="s">
        <v>169</v>
      </c>
      <c r="G403" s="35" t="s">
        <v>170</v>
      </c>
      <c r="H403" s="35">
        <v>1140</v>
      </c>
      <c r="I403" s="35">
        <f t="shared" si="20"/>
        <v>1222</v>
      </c>
      <c r="J403" s="35">
        <v>1222</v>
      </c>
      <c r="K403" s="35">
        <v>0</v>
      </c>
      <c r="L403" s="35" t="s">
        <v>70</v>
      </c>
      <c r="M403" s="35" t="s">
        <v>572</v>
      </c>
    </row>
    <row r="404" spans="1:13" ht="47" thickBot="1" x14ac:dyDescent="0.4">
      <c r="A404" s="29" t="s">
        <v>46</v>
      </c>
      <c r="B404" s="29">
        <v>106007</v>
      </c>
      <c r="C404" s="45">
        <f t="shared" si="18"/>
        <v>851</v>
      </c>
      <c r="D404" s="45">
        <f t="shared" si="19"/>
        <v>932</v>
      </c>
      <c r="E404" s="35">
        <v>1</v>
      </c>
      <c r="F404" s="53" t="s">
        <v>169</v>
      </c>
      <c r="G404" s="35" t="s">
        <v>170</v>
      </c>
      <c r="H404" s="35">
        <v>851</v>
      </c>
      <c r="I404" s="35">
        <f t="shared" si="20"/>
        <v>932</v>
      </c>
      <c r="J404" s="35">
        <v>932</v>
      </c>
      <c r="K404" s="35">
        <v>0</v>
      </c>
      <c r="L404" s="35" t="s">
        <v>61</v>
      </c>
      <c r="M404" s="35" t="s">
        <v>573</v>
      </c>
    </row>
    <row r="405" spans="1:13" ht="62.5" thickBot="1" x14ac:dyDescent="0.4">
      <c r="A405" s="29" t="s">
        <v>46</v>
      </c>
      <c r="B405" s="29">
        <v>106011</v>
      </c>
      <c r="C405" s="45">
        <f t="shared" si="18"/>
        <v>1060.75</v>
      </c>
      <c r="D405" s="45">
        <f t="shared" si="19"/>
        <v>1176.25</v>
      </c>
      <c r="E405" s="35">
        <v>4</v>
      </c>
      <c r="F405" s="53" t="s">
        <v>169</v>
      </c>
      <c r="G405" s="35" t="s">
        <v>170</v>
      </c>
      <c r="H405" s="35">
        <v>4243</v>
      </c>
      <c r="I405" s="35">
        <f t="shared" si="20"/>
        <v>4705</v>
      </c>
      <c r="J405" s="35">
        <v>4705</v>
      </c>
      <c r="K405" s="35">
        <v>0</v>
      </c>
      <c r="L405" s="35" t="s">
        <v>61</v>
      </c>
      <c r="M405" s="35" t="s">
        <v>574</v>
      </c>
    </row>
    <row r="406" spans="1:13" ht="16" thickBot="1" x14ac:dyDescent="0.4">
      <c r="A406" s="29" t="s">
        <v>46</v>
      </c>
      <c r="B406" s="29">
        <v>109020</v>
      </c>
      <c r="C406" s="45">
        <f t="shared" si="18"/>
        <v>808</v>
      </c>
      <c r="D406" s="45">
        <f t="shared" si="19"/>
        <v>748</v>
      </c>
      <c r="E406" s="35">
        <v>1</v>
      </c>
      <c r="F406" s="53" t="s">
        <v>169</v>
      </c>
      <c r="G406" s="35" t="s">
        <v>170</v>
      </c>
      <c r="H406" s="35">
        <v>808</v>
      </c>
      <c r="I406" s="35">
        <f t="shared" si="20"/>
        <v>748</v>
      </c>
      <c r="J406" s="35">
        <v>748</v>
      </c>
      <c r="K406" s="35">
        <v>0</v>
      </c>
      <c r="L406" s="35" t="s">
        <v>65</v>
      </c>
      <c r="M406" s="35" t="s">
        <v>575</v>
      </c>
    </row>
    <row r="407" spans="1:13" ht="78" thickBot="1" x14ac:dyDescent="0.4">
      <c r="A407" s="29" t="s">
        <v>46</v>
      </c>
      <c r="B407" s="29">
        <v>114023</v>
      </c>
      <c r="C407" s="45">
        <f t="shared" si="18"/>
        <v>786.5</v>
      </c>
      <c r="D407" s="45">
        <f t="shared" si="19"/>
        <v>842.25</v>
      </c>
      <c r="E407" s="35">
        <v>4</v>
      </c>
      <c r="F407" s="53" t="s">
        <v>169</v>
      </c>
      <c r="G407" s="35" t="s">
        <v>170</v>
      </c>
      <c r="H407" s="35">
        <v>3146</v>
      </c>
      <c r="I407" s="35">
        <f t="shared" si="20"/>
        <v>3369</v>
      </c>
      <c r="J407" s="35">
        <v>3369</v>
      </c>
      <c r="K407" s="35">
        <v>0</v>
      </c>
      <c r="L407" s="35" t="s">
        <v>70</v>
      </c>
      <c r="M407" s="35" t="s">
        <v>576</v>
      </c>
    </row>
    <row r="408" spans="1:13" ht="16" thickBot="1" x14ac:dyDescent="0.4">
      <c r="A408" s="29" t="s">
        <v>46</v>
      </c>
      <c r="B408" s="29">
        <v>118028</v>
      </c>
      <c r="C408" s="45">
        <f t="shared" si="18"/>
        <v>1820</v>
      </c>
      <c r="D408" s="45">
        <f t="shared" si="19"/>
        <v>1949</v>
      </c>
      <c r="E408" s="35">
        <v>1</v>
      </c>
      <c r="F408" s="53" t="s">
        <v>169</v>
      </c>
      <c r="G408" s="35" t="s">
        <v>170</v>
      </c>
      <c r="H408" s="35">
        <v>1820</v>
      </c>
      <c r="I408" s="35">
        <f t="shared" si="20"/>
        <v>1949</v>
      </c>
      <c r="J408" s="35">
        <v>1949</v>
      </c>
      <c r="K408" s="35">
        <v>0</v>
      </c>
      <c r="L408" s="35" t="s">
        <v>56</v>
      </c>
      <c r="M408" s="35" t="s">
        <v>577</v>
      </c>
    </row>
    <row r="409" spans="1:13" ht="16" thickBot="1" x14ac:dyDescent="0.4">
      <c r="A409" s="29" t="s">
        <v>46</v>
      </c>
      <c r="B409" s="29">
        <v>112045</v>
      </c>
      <c r="C409" s="45">
        <f t="shared" si="18"/>
        <v>143</v>
      </c>
      <c r="D409" s="45">
        <f t="shared" si="19"/>
        <v>148</v>
      </c>
      <c r="E409" s="35">
        <v>1</v>
      </c>
      <c r="F409" s="53" t="s">
        <v>169</v>
      </c>
      <c r="G409" s="35" t="s">
        <v>170</v>
      </c>
      <c r="H409" s="35">
        <v>143</v>
      </c>
      <c r="I409" s="35">
        <f t="shared" si="20"/>
        <v>148</v>
      </c>
      <c r="J409" s="35">
        <v>148</v>
      </c>
      <c r="K409" s="35">
        <v>0</v>
      </c>
      <c r="L409" s="35" t="s">
        <v>68</v>
      </c>
      <c r="M409" s="35" t="s">
        <v>578</v>
      </c>
    </row>
    <row r="410" spans="1:13" ht="31.5" thickBot="1" x14ac:dyDescent="0.4">
      <c r="A410" s="29" t="s">
        <v>46</v>
      </c>
      <c r="B410" s="29">
        <v>112030</v>
      </c>
      <c r="C410" s="45">
        <f t="shared" si="18"/>
        <v>1507</v>
      </c>
      <c r="D410" s="45">
        <f t="shared" si="19"/>
        <v>1710</v>
      </c>
      <c r="E410" s="35">
        <v>1</v>
      </c>
      <c r="F410" s="53" t="s">
        <v>169</v>
      </c>
      <c r="G410" s="35" t="s">
        <v>170</v>
      </c>
      <c r="H410" s="35">
        <v>1507</v>
      </c>
      <c r="I410" s="35">
        <f t="shared" si="20"/>
        <v>1710</v>
      </c>
      <c r="J410" s="35">
        <v>1710</v>
      </c>
      <c r="K410" s="35">
        <v>0</v>
      </c>
      <c r="L410" s="35" t="s">
        <v>68</v>
      </c>
      <c r="M410" s="35" t="s">
        <v>579</v>
      </c>
    </row>
    <row r="411" spans="1:13" ht="357" thickBot="1" x14ac:dyDescent="0.4">
      <c r="A411" s="29" t="s">
        <v>46</v>
      </c>
      <c r="B411" s="29">
        <v>116023</v>
      </c>
      <c r="C411" s="45">
        <f t="shared" si="18"/>
        <v>3171.1428571428573</v>
      </c>
      <c r="D411" s="45">
        <f t="shared" si="19"/>
        <v>3375.8571428571427</v>
      </c>
      <c r="E411" s="35">
        <v>7</v>
      </c>
      <c r="F411" s="53" t="s">
        <v>169</v>
      </c>
      <c r="G411" s="35" t="s">
        <v>170</v>
      </c>
      <c r="H411" s="35">
        <v>22198</v>
      </c>
      <c r="I411" s="35">
        <f t="shared" si="20"/>
        <v>23631</v>
      </c>
      <c r="J411" s="35">
        <v>23631</v>
      </c>
      <c r="K411" s="35">
        <v>0</v>
      </c>
      <c r="L411" s="35" t="s">
        <v>72</v>
      </c>
      <c r="M411" s="35" t="s">
        <v>580</v>
      </c>
    </row>
    <row r="412" spans="1:13" ht="16" thickBot="1" x14ac:dyDescent="0.4">
      <c r="A412" s="29" t="s">
        <v>46</v>
      </c>
      <c r="B412" s="29">
        <v>116092</v>
      </c>
      <c r="C412" s="45">
        <f t="shared" si="18"/>
        <v>2571</v>
      </c>
      <c r="D412" s="45">
        <f t="shared" si="19"/>
        <v>1666</v>
      </c>
      <c r="E412" s="35">
        <v>1</v>
      </c>
      <c r="F412" s="53" t="s">
        <v>169</v>
      </c>
      <c r="G412" s="35" t="s">
        <v>170</v>
      </c>
      <c r="H412" s="35">
        <v>2571</v>
      </c>
      <c r="I412" s="35">
        <f t="shared" si="20"/>
        <v>1666</v>
      </c>
      <c r="J412" s="35">
        <v>1666</v>
      </c>
      <c r="K412" s="35">
        <v>0</v>
      </c>
      <c r="L412" s="35" t="s">
        <v>72</v>
      </c>
      <c r="M412" s="35" t="s">
        <v>581</v>
      </c>
    </row>
    <row r="413" spans="1:13" ht="124.5" thickBot="1" x14ac:dyDescent="0.4">
      <c r="A413" s="29" t="s">
        <v>46</v>
      </c>
      <c r="B413" s="29">
        <v>116024</v>
      </c>
      <c r="C413" s="45">
        <f t="shared" si="18"/>
        <v>1493.3333333333333</v>
      </c>
      <c r="D413" s="45">
        <f t="shared" si="19"/>
        <v>2068</v>
      </c>
      <c r="E413" s="35">
        <v>3</v>
      </c>
      <c r="F413" s="53" t="s">
        <v>169</v>
      </c>
      <c r="G413" s="35" t="s">
        <v>170</v>
      </c>
      <c r="H413" s="35">
        <v>4480</v>
      </c>
      <c r="I413" s="35">
        <f t="shared" si="20"/>
        <v>6204</v>
      </c>
      <c r="J413" s="35">
        <v>6204</v>
      </c>
      <c r="K413" s="35">
        <v>0</v>
      </c>
      <c r="L413" s="35" t="s">
        <v>72</v>
      </c>
      <c r="M413" s="35" t="s">
        <v>582</v>
      </c>
    </row>
    <row r="414" spans="1:13" ht="47" thickBot="1" x14ac:dyDescent="0.4">
      <c r="A414" s="29" t="s">
        <v>46</v>
      </c>
      <c r="B414" s="29">
        <v>112012</v>
      </c>
      <c r="C414" s="45">
        <f t="shared" si="18"/>
        <v>552</v>
      </c>
      <c r="D414" s="45">
        <f t="shared" si="19"/>
        <v>1016</v>
      </c>
      <c r="E414" s="35">
        <v>1</v>
      </c>
      <c r="F414" s="53">
        <v>1</v>
      </c>
      <c r="G414" s="35" t="s">
        <v>170</v>
      </c>
      <c r="H414" s="35">
        <v>552</v>
      </c>
      <c r="I414" s="35">
        <f t="shared" si="20"/>
        <v>1016</v>
      </c>
      <c r="J414" s="35">
        <v>1016</v>
      </c>
      <c r="K414" s="35">
        <v>0</v>
      </c>
      <c r="L414" s="35" t="s">
        <v>64</v>
      </c>
      <c r="M414" s="35" t="s">
        <v>583</v>
      </c>
    </row>
    <row r="415" spans="1:13" ht="78" thickBot="1" x14ac:dyDescent="0.4">
      <c r="A415" s="29" t="s">
        <v>46</v>
      </c>
      <c r="B415" s="29">
        <v>117034</v>
      </c>
      <c r="C415" s="45">
        <f t="shared" si="18"/>
        <v>139.33333333333334</v>
      </c>
      <c r="D415" s="45">
        <f t="shared" si="19"/>
        <v>186.16666666666666</v>
      </c>
      <c r="E415" s="35">
        <v>6</v>
      </c>
      <c r="F415" s="53" t="s">
        <v>169</v>
      </c>
      <c r="G415" s="35" t="s">
        <v>179</v>
      </c>
      <c r="H415" s="35">
        <v>836</v>
      </c>
      <c r="I415" s="35">
        <f t="shared" si="20"/>
        <v>1117</v>
      </c>
      <c r="J415" s="35">
        <v>1117</v>
      </c>
      <c r="K415" s="35">
        <v>0</v>
      </c>
      <c r="L415" s="35" t="s">
        <v>73</v>
      </c>
      <c r="M415" s="35" t="s">
        <v>584</v>
      </c>
    </row>
    <row r="416" spans="1:13" ht="295" thickBot="1" x14ac:dyDescent="0.4">
      <c r="A416" s="29" t="s">
        <v>46</v>
      </c>
      <c r="B416" s="29">
        <v>117036</v>
      </c>
      <c r="C416" s="45">
        <f t="shared" si="18"/>
        <v>2819</v>
      </c>
      <c r="D416" s="45">
        <f t="shared" si="19"/>
        <v>3588.375</v>
      </c>
      <c r="E416" s="35">
        <v>8</v>
      </c>
      <c r="F416" s="53" t="s">
        <v>169</v>
      </c>
      <c r="G416" s="35" t="s">
        <v>170</v>
      </c>
      <c r="H416" s="35">
        <v>22552</v>
      </c>
      <c r="I416" s="35">
        <f t="shared" si="20"/>
        <v>28707</v>
      </c>
      <c r="J416" s="35">
        <v>28707</v>
      </c>
      <c r="K416" s="35">
        <v>0</v>
      </c>
      <c r="L416" s="35" t="s">
        <v>73</v>
      </c>
      <c r="M416" s="35" t="s">
        <v>585</v>
      </c>
    </row>
    <row r="417" spans="1:13" ht="16" thickBot="1" x14ac:dyDescent="0.4">
      <c r="A417" s="29" t="s">
        <v>46</v>
      </c>
      <c r="B417" s="29">
        <v>116061</v>
      </c>
      <c r="C417" s="45">
        <f t="shared" si="18"/>
        <v>3</v>
      </c>
      <c r="D417" s="45">
        <f t="shared" si="19"/>
        <v>4</v>
      </c>
      <c r="E417" s="35">
        <v>1</v>
      </c>
      <c r="F417" s="53" t="s">
        <v>169</v>
      </c>
      <c r="G417" s="35" t="s">
        <v>170</v>
      </c>
      <c r="H417" s="35">
        <v>3</v>
      </c>
      <c r="I417" s="35">
        <f t="shared" si="20"/>
        <v>4</v>
      </c>
      <c r="J417" s="35">
        <v>4</v>
      </c>
      <c r="K417" s="35">
        <v>0</v>
      </c>
      <c r="L417" s="35" t="s">
        <v>72</v>
      </c>
      <c r="M417" s="35" t="s">
        <v>586</v>
      </c>
    </row>
    <row r="418" spans="1:13" ht="16" thickBot="1" x14ac:dyDescent="0.4">
      <c r="A418" s="29" t="s">
        <v>46</v>
      </c>
      <c r="B418" s="29">
        <v>109062</v>
      </c>
      <c r="C418" s="45">
        <f t="shared" si="18"/>
        <v>2</v>
      </c>
      <c r="D418" s="45">
        <f t="shared" si="19"/>
        <v>3</v>
      </c>
      <c r="E418" s="35">
        <v>1</v>
      </c>
      <c r="F418" s="53" t="s">
        <v>169</v>
      </c>
      <c r="G418" s="35" t="s">
        <v>170</v>
      </c>
      <c r="H418" s="35">
        <v>2</v>
      </c>
      <c r="I418" s="35">
        <f t="shared" si="20"/>
        <v>3</v>
      </c>
      <c r="J418" s="35">
        <v>3</v>
      </c>
      <c r="K418" s="35">
        <v>0</v>
      </c>
      <c r="L418" s="35" t="s">
        <v>65</v>
      </c>
      <c r="M418" s="35" t="s">
        <v>575</v>
      </c>
    </row>
    <row r="419" spans="1:13" ht="31.5" thickBot="1" x14ac:dyDescent="0.4">
      <c r="A419" s="29" t="s">
        <v>46</v>
      </c>
      <c r="B419" s="29">
        <v>109074</v>
      </c>
      <c r="C419" s="45">
        <f t="shared" si="18"/>
        <v>79</v>
      </c>
      <c r="D419" s="45">
        <f t="shared" si="19"/>
        <v>91</v>
      </c>
      <c r="E419" s="35">
        <v>1</v>
      </c>
      <c r="F419" s="53" t="s">
        <v>169</v>
      </c>
      <c r="G419" s="35" t="s">
        <v>170</v>
      </c>
      <c r="H419" s="35">
        <v>79</v>
      </c>
      <c r="I419" s="35">
        <f t="shared" si="20"/>
        <v>91</v>
      </c>
      <c r="J419" s="35">
        <v>91</v>
      </c>
      <c r="K419" s="35">
        <v>0</v>
      </c>
      <c r="L419" s="35" t="s">
        <v>65</v>
      </c>
      <c r="M419" s="35" t="s">
        <v>587</v>
      </c>
    </row>
    <row r="420" spans="1:13" ht="16" thickBot="1" x14ac:dyDescent="0.4">
      <c r="A420" s="29" t="s">
        <v>46</v>
      </c>
      <c r="B420" s="29">
        <v>109077</v>
      </c>
      <c r="C420" s="45">
        <f t="shared" si="18"/>
        <v>155</v>
      </c>
      <c r="D420" s="45">
        <f t="shared" si="19"/>
        <v>161</v>
      </c>
      <c r="E420" s="35">
        <v>1</v>
      </c>
      <c r="F420" s="53" t="s">
        <v>169</v>
      </c>
      <c r="G420" s="35" t="s">
        <v>170</v>
      </c>
      <c r="H420" s="35">
        <v>155</v>
      </c>
      <c r="I420" s="35">
        <f t="shared" si="20"/>
        <v>161</v>
      </c>
      <c r="J420" s="35">
        <v>161</v>
      </c>
      <c r="K420" s="35">
        <v>0</v>
      </c>
      <c r="L420" s="35" t="s">
        <v>65</v>
      </c>
      <c r="M420" s="35" t="s">
        <v>575</v>
      </c>
    </row>
    <row r="421" spans="1:13" ht="31.5" thickBot="1" x14ac:dyDescent="0.4">
      <c r="A421" s="29" t="s">
        <v>46</v>
      </c>
      <c r="B421" s="29">
        <v>109079</v>
      </c>
      <c r="C421" s="45">
        <f t="shared" si="18"/>
        <v>451</v>
      </c>
      <c r="D421" s="45">
        <f t="shared" si="19"/>
        <v>446</v>
      </c>
      <c r="E421" s="35">
        <v>1</v>
      </c>
      <c r="F421" s="53" t="s">
        <v>169</v>
      </c>
      <c r="G421" s="35" t="s">
        <v>170</v>
      </c>
      <c r="H421" s="35">
        <v>451</v>
      </c>
      <c r="I421" s="35">
        <f t="shared" si="20"/>
        <v>446</v>
      </c>
      <c r="J421" s="35">
        <v>446</v>
      </c>
      <c r="K421" s="35">
        <v>0</v>
      </c>
      <c r="L421" s="35" t="s">
        <v>65</v>
      </c>
      <c r="M421" s="35" t="s">
        <v>588</v>
      </c>
    </row>
    <row r="422" spans="1:13" ht="16" thickBot="1" x14ac:dyDescent="0.4">
      <c r="A422" s="29" t="s">
        <v>46</v>
      </c>
      <c r="B422" s="29">
        <v>104039</v>
      </c>
      <c r="C422" s="45">
        <f t="shared" si="18"/>
        <v>9</v>
      </c>
      <c r="D422" s="45">
        <f t="shared" si="19"/>
        <v>6</v>
      </c>
      <c r="E422" s="35">
        <v>1</v>
      </c>
      <c r="F422" s="53" t="s">
        <v>169</v>
      </c>
      <c r="G422" s="35" t="s">
        <v>170</v>
      </c>
      <c r="H422" s="35">
        <v>9</v>
      </c>
      <c r="I422" s="35">
        <f t="shared" si="20"/>
        <v>6</v>
      </c>
      <c r="J422" s="35">
        <v>6</v>
      </c>
      <c r="K422" s="35">
        <v>0</v>
      </c>
      <c r="L422" s="35" t="s">
        <v>59</v>
      </c>
      <c r="M422" s="35" t="s">
        <v>589</v>
      </c>
    </row>
    <row r="423" spans="1:13" ht="93.5" thickBot="1" x14ac:dyDescent="0.4">
      <c r="A423" s="29" t="s">
        <v>46</v>
      </c>
      <c r="B423" s="29">
        <v>109014</v>
      </c>
      <c r="C423" s="45">
        <f t="shared" si="18"/>
        <v>2281.3333333333335</v>
      </c>
      <c r="D423" s="45">
        <f t="shared" si="19"/>
        <v>3230.6666666666665</v>
      </c>
      <c r="E423" s="35">
        <v>3</v>
      </c>
      <c r="F423" s="53" t="s">
        <v>169</v>
      </c>
      <c r="G423" s="35" t="s">
        <v>170</v>
      </c>
      <c r="H423" s="35">
        <v>6844</v>
      </c>
      <c r="I423" s="35">
        <f t="shared" si="20"/>
        <v>9692</v>
      </c>
      <c r="J423" s="35">
        <v>9692</v>
      </c>
      <c r="K423" s="35">
        <v>0</v>
      </c>
      <c r="L423" s="35" t="s">
        <v>65</v>
      </c>
      <c r="M423" s="35" t="s">
        <v>590</v>
      </c>
    </row>
    <row r="424" spans="1:13" ht="357" thickBot="1" x14ac:dyDescent="0.4">
      <c r="A424" s="29" t="s">
        <v>46</v>
      </c>
      <c r="B424" s="29">
        <v>112016</v>
      </c>
      <c r="C424" s="45">
        <f t="shared" si="18"/>
        <v>4241.8571428571431</v>
      </c>
      <c r="D424" s="45">
        <f t="shared" si="19"/>
        <v>5370.8571428571431</v>
      </c>
      <c r="E424" s="35">
        <v>7</v>
      </c>
      <c r="F424" s="53" t="s">
        <v>169</v>
      </c>
      <c r="G424" s="35" t="s">
        <v>170</v>
      </c>
      <c r="H424" s="35">
        <v>29693</v>
      </c>
      <c r="I424" s="35">
        <f t="shared" si="20"/>
        <v>37596</v>
      </c>
      <c r="J424" s="35">
        <v>37596</v>
      </c>
      <c r="K424" s="35">
        <v>0</v>
      </c>
      <c r="L424" s="35" t="s">
        <v>64</v>
      </c>
      <c r="M424" s="35" t="s">
        <v>591</v>
      </c>
    </row>
    <row r="425" spans="1:13" ht="16" thickBot="1" x14ac:dyDescent="0.4">
      <c r="A425" s="29" t="s">
        <v>46</v>
      </c>
      <c r="B425" s="29">
        <v>112020</v>
      </c>
      <c r="C425" s="45">
        <f t="shared" si="18"/>
        <v>603.5</v>
      </c>
      <c r="D425" s="45">
        <f t="shared" si="19"/>
        <v>942</v>
      </c>
      <c r="E425" s="35">
        <v>2</v>
      </c>
      <c r="F425" s="53" t="s">
        <v>169</v>
      </c>
      <c r="G425" s="35" t="s">
        <v>170</v>
      </c>
      <c r="H425" s="35">
        <v>1207</v>
      </c>
      <c r="I425" s="35">
        <f t="shared" si="20"/>
        <v>1884</v>
      </c>
      <c r="J425" s="35">
        <v>1884</v>
      </c>
      <c r="K425" s="35">
        <v>0</v>
      </c>
      <c r="L425" s="35" t="s">
        <v>64</v>
      </c>
      <c r="M425" s="35" t="s">
        <v>183</v>
      </c>
    </row>
    <row r="426" spans="1:13" ht="357" thickBot="1" x14ac:dyDescent="0.4">
      <c r="A426" s="29" t="s">
        <v>46</v>
      </c>
      <c r="B426" s="29">
        <v>108019</v>
      </c>
      <c r="C426" s="45">
        <f t="shared" si="18"/>
        <v>2942.5714285714284</v>
      </c>
      <c r="D426" s="45">
        <f t="shared" si="19"/>
        <v>3663.5714285714284</v>
      </c>
      <c r="E426" s="35">
        <v>7</v>
      </c>
      <c r="F426" s="53" t="s">
        <v>169</v>
      </c>
      <c r="G426" s="35" t="s">
        <v>170</v>
      </c>
      <c r="H426" s="35">
        <v>20598</v>
      </c>
      <c r="I426" s="35">
        <f t="shared" si="20"/>
        <v>25645</v>
      </c>
      <c r="J426" s="35">
        <v>25645</v>
      </c>
      <c r="K426" s="35">
        <v>0</v>
      </c>
      <c r="L426" s="35" t="s">
        <v>64</v>
      </c>
      <c r="M426" s="35" t="s">
        <v>592</v>
      </c>
    </row>
    <row r="427" spans="1:13" ht="357" thickBot="1" x14ac:dyDescent="0.4">
      <c r="A427" s="29" t="s">
        <v>46</v>
      </c>
      <c r="B427" s="29">
        <v>108020</v>
      </c>
      <c r="C427" s="45">
        <f t="shared" si="18"/>
        <v>2188</v>
      </c>
      <c r="D427" s="45">
        <f t="shared" si="19"/>
        <v>2734.7777777777778</v>
      </c>
      <c r="E427" s="35">
        <v>9</v>
      </c>
      <c r="F427" s="53" t="s">
        <v>169</v>
      </c>
      <c r="G427" s="35" t="s">
        <v>170</v>
      </c>
      <c r="H427" s="35">
        <v>19692</v>
      </c>
      <c r="I427" s="35">
        <f t="shared" si="20"/>
        <v>24613</v>
      </c>
      <c r="J427" s="35">
        <v>24613</v>
      </c>
      <c r="K427" s="35">
        <v>0</v>
      </c>
      <c r="L427" s="35" t="s">
        <v>64</v>
      </c>
      <c r="M427" s="35" t="s">
        <v>593</v>
      </c>
    </row>
    <row r="428" spans="1:13" ht="140" thickBot="1" x14ac:dyDescent="0.4">
      <c r="A428" s="29" t="s">
        <v>46</v>
      </c>
      <c r="B428" s="29">
        <v>118038</v>
      </c>
      <c r="C428" s="45">
        <f t="shared" si="18"/>
        <v>1473.6666666666667</v>
      </c>
      <c r="D428" s="45">
        <f t="shared" si="19"/>
        <v>2047.6666666666667</v>
      </c>
      <c r="E428" s="35">
        <v>3</v>
      </c>
      <c r="F428" s="53" t="s">
        <v>169</v>
      </c>
      <c r="G428" s="35" t="s">
        <v>170</v>
      </c>
      <c r="H428" s="35">
        <v>4421</v>
      </c>
      <c r="I428" s="35">
        <f t="shared" si="20"/>
        <v>6143</v>
      </c>
      <c r="J428" s="35">
        <v>6143</v>
      </c>
      <c r="K428" s="35">
        <v>0</v>
      </c>
      <c r="L428" s="35" t="s">
        <v>56</v>
      </c>
      <c r="M428" s="35" t="s">
        <v>594</v>
      </c>
    </row>
    <row r="429" spans="1:13" ht="357.65" customHeight="1" thickBot="1" x14ac:dyDescent="0.4">
      <c r="A429" s="29" t="s">
        <v>46</v>
      </c>
      <c r="B429" s="29">
        <v>118039</v>
      </c>
      <c r="C429" s="45">
        <f t="shared" si="18"/>
        <v>1588.8333333333333</v>
      </c>
      <c r="D429" s="45">
        <f t="shared" si="19"/>
        <v>2056.3333333333335</v>
      </c>
      <c r="E429" s="35">
        <v>6</v>
      </c>
      <c r="F429" s="53" t="s">
        <v>169</v>
      </c>
      <c r="G429" s="35" t="s">
        <v>170</v>
      </c>
      <c r="H429" s="35">
        <v>9533</v>
      </c>
      <c r="I429" s="35">
        <f t="shared" si="20"/>
        <v>12338</v>
      </c>
      <c r="J429" s="35">
        <v>12338</v>
      </c>
      <c r="K429" s="35">
        <v>0</v>
      </c>
      <c r="L429" s="35" t="s">
        <v>56</v>
      </c>
      <c r="M429" s="35" t="s">
        <v>595</v>
      </c>
    </row>
    <row r="430" spans="1:13" ht="409.6" customHeight="1" thickBot="1" x14ac:dyDescent="0.4">
      <c r="A430" s="29" t="s">
        <v>46</v>
      </c>
      <c r="B430" s="29">
        <v>114021</v>
      </c>
      <c r="C430" s="45">
        <f t="shared" si="18"/>
        <v>7177.3125</v>
      </c>
      <c r="D430" s="45">
        <f t="shared" si="19"/>
        <v>8394.5625</v>
      </c>
      <c r="E430" s="35">
        <v>16</v>
      </c>
      <c r="F430" s="53" t="s">
        <v>169</v>
      </c>
      <c r="G430" s="35" t="s">
        <v>170</v>
      </c>
      <c r="H430" s="35">
        <v>114837</v>
      </c>
      <c r="I430" s="35">
        <f t="shared" si="20"/>
        <v>134313</v>
      </c>
      <c r="J430" s="35">
        <v>134313</v>
      </c>
      <c r="K430" s="35">
        <v>0</v>
      </c>
      <c r="L430" s="35" t="s">
        <v>301</v>
      </c>
      <c r="M430" s="35" t="s">
        <v>596</v>
      </c>
    </row>
    <row r="431" spans="1:13" ht="202" thickBot="1" x14ac:dyDescent="0.4">
      <c r="A431" s="29" t="s">
        <v>46</v>
      </c>
      <c r="B431" s="29">
        <v>112025</v>
      </c>
      <c r="C431" s="45">
        <f t="shared" si="18"/>
        <v>2277.4285714285716</v>
      </c>
      <c r="D431" s="45">
        <f t="shared" si="19"/>
        <v>2782.1428571428573</v>
      </c>
      <c r="E431" s="35">
        <v>7</v>
      </c>
      <c r="F431" s="53" t="s">
        <v>169</v>
      </c>
      <c r="G431" s="35" t="s">
        <v>170</v>
      </c>
      <c r="H431" s="35">
        <v>15942</v>
      </c>
      <c r="I431" s="35">
        <f t="shared" si="20"/>
        <v>19475</v>
      </c>
      <c r="J431" s="35">
        <v>19475</v>
      </c>
      <c r="K431" s="35">
        <v>0</v>
      </c>
      <c r="L431" s="35" t="s">
        <v>68</v>
      </c>
      <c r="M431" s="35" t="s">
        <v>597</v>
      </c>
    </row>
    <row r="432" spans="1:13" ht="78" thickBot="1" x14ac:dyDescent="0.4">
      <c r="A432" s="29" t="s">
        <v>46</v>
      </c>
      <c r="B432" s="29">
        <v>110015</v>
      </c>
      <c r="C432" s="45">
        <f t="shared" si="18"/>
        <v>1706.5</v>
      </c>
      <c r="D432" s="45">
        <f t="shared" si="19"/>
        <v>1768</v>
      </c>
      <c r="E432" s="35">
        <v>2</v>
      </c>
      <c r="F432" s="53" t="s">
        <v>169</v>
      </c>
      <c r="G432" s="35" t="s">
        <v>170</v>
      </c>
      <c r="H432" s="35">
        <v>3413</v>
      </c>
      <c r="I432" s="35">
        <f t="shared" si="20"/>
        <v>3536</v>
      </c>
      <c r="J432" s="35">
        <v>3536</v>
      </c>
      <c r="K432" s="35">
        <v>0</v>
      </c>
      <c r="L432" s="35" t="s">
        <v>66</v>
      </c>
      <c r="M432" s="35" t="s">
        <v>598</v>
      </c>
    </row>
    <row r="433" spans="1:13" ht="31.5" thickBot="1" x14ac:dyDescent="0.4">
      <c r="A433" s="29" t="s">
        <v>46</v>
      </c>
      <c r="B433" s="29">
        <v>114024</v>
      </c>
      <c r="C433" s="45">
        <f t="shared" si="18"/>
        <v>1462</v>
      </c>
      <c r="D433" s="45">
        <f t="shared" si="19"/>
        <v>1597</v>
      </c>
      <c r="E433" s="35">
        <v>1</v>
      </c>
      <c r="F433" s="53" t="s">
        <v>169</v>
      </c>
      <c r="G433" s="35" t="s">
        <v>170</v>
      </c>
      <c r="H433" s="35">
        <v>1462</v>
      </c>
      <c r="I433" s="35">
        <f t="shared" si="20"/>
        <v>1597</v>
      </c>
      <c r="J433" s="35">
        <v>1597</v>
      </c>
      <c r="K433" s="35">
        <v>0</v>
      </c>
      <c r="L433" s="35" t="s">
        <v>70</v>
      </c>
      <c r="M433" s="35" t="s">
        <v>599</v>
      </c>
    </row>
    <row r="434" spans="1:13" ht="31.5" thickBot="1" x14ac:dyDescent="0.4">
      <c r="A434" s="29" t="s">
        <v>46</v>
      </c>
      <c r="B434" s="29">
        <v>114027</v>
      </c>
      <c r="C434" s="45">
        <f t="shared" si="18"/>
        <v>665</v>
      </c>
      <c r="D434" s="45">
        <f t="shared" si="19"/>
        <v>812</v>
      </c>
      <c r="E434" s="35">
        <v>1</v>
      </c>
      <c r="F434" s="53" t="s">
        <v>169</v>
      </c>
      <c r="G434" s="35" t="s">
        <v>170</v>
      </c>
      <c r="H434" s="35">
        <v>665</v>
      </c>
      <c r="I434" s="35">
        <f t="shared" si="20"/>
        <v>812</v>
      </c>
      <c r="J434" s="35">
        <v>812</v>
      </c>
      <c r="K434" s="35">
        <v>0</v>
      </c>
      <c r="L434" s="35" t="s">
        <v>70</v>
      </c>
      <c r="M434" s="35" t="s">
        <v>600</v>
      </c>
    </row>
    <row r="435" spans="1:13" ht="31.5" thickBot="1" x14ac:dyDescent="0.4">
      <c r="A435" s="29" t="s">
        <v>46</v>
      </c>
      <c r="B435" s="29">
        <v>109010</v>
      </c>
      <c r="C435" s="45">
        <f t="shared" si="18"/>
        <v>2005</v>
      </c>
      <c r="D435" s="45">
        <f t="shared" si="19"/>
        <v>2654</v>
      </c>
      <c r="E435" s="35">
        <v>1</v>
      </c>
      <c r="F435" s="53" t="s">
        <v>169</v>
      </c>
      <c r="G435" s="35" t="s">
        <v>170</v>
      </c>
      <c r="H435" s="35">
        <v>2005</v>
      </c>
      <c r="I435" s="35">
        <f t="shared" si="20"/>
        <v>2654</v>
      </c>
      <c r="J435" s="35">
        <v>2654</v>
      </c>
      <c r="K435" s="35">
        <v>0</v>
      </c>
      <c r="L435" s="35" t="s">
        <v>65</v>
      </c>
      <c r="M435" s="35" t="s">
        <v>601</v>
      </c>
    </row>
    <row r="436" spans="1:13" ht="47" thickBot="1" x14ac:dyDescent="0.4">
      <c r="A436" s="29" t="s">
        <v>46</v>
      </c>
      <c r="B436" s="29">
        <v>110051</v>
      </c>
      <c r="C436" s="45">
        <f t="shared" si="18"/>
        <v>2607</v>
      </c>
      <c r="D436" s="45">
        <f t="shared" si="19"/>
        <v>3401</v>
      </c>
      <c r="E436" s="35">
        <v>1</v>
      </c>
      <c r="F436" s="53" t="s">
        <v>169</v>
      </c>
      <c r="G436" s="35" t="s">
        <v>170</v>
      </c>
      <c r="H436" s="35">
        <v>2607</v>
      </c>
      <c r="I436" s="35">
        <f t="shared" si="20"/>
        <v>3401</v>
      </c>
      <c r="J436" s="35">
        <v>3401</v>
      </c>
      <c r="K436" s="35">
        <v>0</v>
      </c>
      <c r="L436" s="35" t="s">
        <v>66</v>
      </c>
      <c r="M436" s="35" t="s">
        <v>602</v>
      </c>
    </row>
    <row r="437" spans="1:13" ht="87" customHeight="1" thickBot="1" x14ac:dyDescent="0.4">
      <c r="A437" s="29" t="s">
        <v>46</v>
      </c>
      <c r="B437" s="29">
        <v>112039</v>
      </c>
      <c r="C437" s="45">
        <f t="shared" si="18"/>
        <v>2693</v>
      </c>
      <c r="D437" s="45">
        <f t="shared" si="19"/>
        <v>2976</v>
      </c>
      <c r="E437" s="35">
        <v>1</v>
      </c>
      <c r="F437" s="53" t="s">
        <v>169</v>
      </c>
      <c r="G437" s="35" t="s">
        <v>170</v>
      </c>
      <c r="H437" s="35">
        <v>2693</v>
      </c>
      <c r="I437" s="35">
        <f t="shared" si="20"/>
        <v>2976</v>
      </c>
      <c r="J437" s="35">
        <v>2976</v>
      </c>
      <c r="K437" s="35">
        <v>0</v>
      </c>
      <c r="L437" s="35" t="s">
        <v>259</v>
      </c>
      <c r="M437" s="35" t="s">
        <v>603</v>
      </c>
    </row>
    <row r="438" spans="1:13" ht="43.15" customHeight="1" thickBot="1" x14ac:dyDescent="0.4">
      <c r="A438" s="29" t="s">
        <v>46</v>
      </c>
      <c r="B438" s="29">
        <v>103028</v>
      </c>
      <c r="C438" s="45">
        <f t="shared" si="18"/>
        <v>6</v>
      </c>
      <c r="D438" s="45">
        <f t="shared" si="19"/>
        <v>1</v>
      </c>
      <c r="E438" s="35">
        <v>1</v>
      </c>
      <c r="F438" s="53" t="s">
        <v>169</v>
      </c>
      <c r="G438" s="35" t="s">
        <v>170</v>
      </c>
      <c r="H438" s="35">
        <v>6</v>
      </c>
      <c r="I438" s="35">
        <f t="shared" si="20"/>
        <v>1</v>
      </c>
      <c r="J438" s="35">
        <v>1</v>
      </c>
      <c r="K438" s="35">
        <v>0</v>
      </c>
      <c r="L438" s="35" t="s">
        <v>58</v>
      </c>
      <c r="M438" s="35" t="s">
        <v>604</v>
      </c>
    </row>
    <row r="439" spans="1:13" ht="245.5" customHeight="1" thickBot="1" x14ac:dyDescent="0.4">
      <c r="A439" s="29" t="s">
        <v>46</v>
      </c>
      <c r="B439" s="29">
        <v>112019</v>
      </c>
      <c r="C439" s="45">
        <f t="shared" si="18"/>
        <v>3664.4</v>
      </c>
      <c r="D439" s="45">
        <f t="shared" si="19"/>
        <v>4680</v>
      </c>
      <c r="E439" s="35">
        <v>5</v>
      </c>
      <c r="F439" s="53" t="s">
        <v>169</v>
      </c>
      <c r="G439" s="35" t="s">
        <v>170</v>
      </c>
      <c r="H439" s="35">
        <v>18322</v>
      </c>
      <c r="I439" s="35">
        <f t="shared" si="20"/>
        <v>23400</v>
      </c>
      <c r="J439" s="35">
        <v>23400</v>
      </c>
      <c r="K439" s="35">
        <v>0</v>
      </c>
      <c r="L439" s="35" t="s">
        <v>68</v>
      </c>
      <c r="M439" s="35" t="s">
        <v>605</v>
      </c>
    </row>
    <row r="440" spans="1:13" ht="71.5" customHeight="1" thickBot="1" x14ac:dyDescent="0.4">
      <c r="A440" s="29" t="s">
        <v>46</v>
      </c>
      <c r="B440" s="29">
        <v>112032</v>
      </c>
      <c r="C440" s="45">
        <f t="shared" si="18"/>
        <v>105.5</v>
      </c>
      <c r="D440" s="45">
        <f t="shared" si="19"/>
        <v>194.5</v>
      </c>
      <c r="E440" s="35">
        <v>2</v>
      </c>
      <c r="F440" s="53" t="s">
        <v>169</v>
      </c>
      <c r="G440" s="35" t="s">
        <v>179</v>
      </c>
      <c r="H440" s="35">
        <v>211</v>
      </c>
      <c r="I440" s="35">
        <f t="shared" si="20"/>
        <v>389</v>
      </c>
      <c r="J440" s="35">
        <v>389</v>
      </c>
      <c r="K440" s="35">
        <v>0</v>
      </c>
      <c r="L440" s="35" t="s">
        <v>68</v>
      </c>
      <c r="M440" s="35" t="s">
        <v>606</v>
      </c>
    </row>
    <row r="441" spans="1:13" ht="90.65" customHeight="1" thickBot="1" x14ac:dyDescent="0.4">
      <c r="A441" s="29" t="s">
        <v>46</v>
      </c>
      <c r="B441" s="29">
        <v>111015</v>
      </c>
      <c r="C441" s="45">
        <f t="shared" si="18"/>
        <v>1800</v>
      </c>
      <c r="D441" s="45">
        <f t="shared" si="19"/>
        <v>1842</v>
      </c>
      <c r="E441" s="35">
        <v>2</v>
      </c>
      <c r="F441" s="53" t="s">
        <v>169</v>
      </c>
      <c r="G441" s="35" t="s">
        <v>170</v>
      </c>
      <c r="H441" s="35">
        <v>3600</v>
      </c>
      <c r="I441" s="35">
        <f t="shared" si="20"/>
        <v>3684</v>
      </c>
      <c r="J441" s="35">
        <v>3684</v>
      </c>
      <c r="K441" s="35">
        <v>0</v>
      </c>
      <c r="L441" s="35" t="s">
        <v>564</v>
      </c>
      <c r="M441" s="35" t="s">
        <v>607</v>
      </c>
    </row>
    <row r="442" spans="1:13" ht="31.5" thickBot="1" x14ac:dyDescent="0.4">
      <c r="A442" s="29" t="s">
        <v>46</v>
      </c>
      <c r="B442" s="29">
        <v>108017</v>
      </c>
      <c r="C442" s="45">
        <f t="shared" si="18"/>
        <v>375.5</v>
      </c>
      <c r="D442" s="45">
        <f t="shared" si="19"/>
        <v>526</v>
      </c>
      <c r="E442" s="35">
        <v>2</v>
      </c>
      <c r="F442" s="53" t="s">
        <v>169</v>
      </c>
      <c r="G442" s="35" t="s">
        <v>170</v>
      </c>
      <c r="H442" s="35">
        <v>751</v>
      </c>
      <c r="I442" s="35">
        <f t="shared" si="20"/>
        <v>1052</v>
      </c>
      <c r="J442" s="35">
        <v>1052</v>
      </c>
      <c r="K442" s="35">
        <v>0</v>
      </c>
      <c r="L442" s="35" t="s">
        <v>64</v>
      </c>
      <c r="M442" s="35" t="s">
        <v>608</v>
      </c>
    </row>
    <row r="443" spans="1:13" ht="264.64999999999998" customHeight="1" thickBot="1" x14ac:dyDescent="0.4">
      <c r="A443" s="29" t="s">
        <v>46</v>
      </c>
      <c r="B443" s="29">
        <v>114012</v>
      </c>
      <c r="C443" s="45">
        <f t="shared" si="18"/>
        <v>2393.375</v>
      </c>
      <c r="D443" s="45">
        <f t="shared" si="19"/>
        <v>3202.625</v>
      </c>
      <c r="E443" s="35">
        <v>8</v>
      </c>
      <c r="F443" s="53" t="s">
        <v>169</v>
      </c>
      <c r="G443" s="35" t="s">
        <v>170</v>
      </c>
      <c r="H443" s="35">
        <v>19147</v>
      </c>
      <c r="I443" s="35">
        <f t="shared" si="20"/>
        <v>25621</v>
      </c>
      <c r="J443" s="35">
        <v>25621</v>
      </c>
      <c r="K443" s="35">
        <v>0</v>
      </c>
      <c r="L443" s="35" t="s">
        <v>70</v>
      </c>
      <c r="M443" s="35" t="s">
        <v>609</v>
      </c>
    </row>
    <row r="444" spans="1:13" ht="47" thickBot="1" x14ac:dyDescent="0.4">
      <c r="A444" s="29" t="s">
        <v>46</v>
      </c>
      <c r="B444" s="29" t="s">
        <v>610</v>
      </c>
      <c r="C444" s="43">
        <f>AVERAGE(C8:C443)</f>
        <v>1578.6291745927531</v>
      </c>
      <c r="D444" s="43">
        <f>AVERAGE(D8:D443)</f>
        <v>1930.689325538855</v>
      </c>
      <c r="E444" s="26">
        <f>AVERAGE(E8:E443)</f>
        <v>3.2866972477064218</v>
      </c>
      <c r="F444" s="43">
        <f>SUM(F8:F443)</f>
        <v>73</v>
      </c>
      <c r="G444" s="8" t="s">
        <v>46</v>
      </c>
      <c r="H444" s="43">
        <f>AVERAGE(H8:H443)</f>
        <v>8371.798165137614</v>
      </c>
      <c r="I444" s="43">
        <f>AVERAGE(I8:I443)</f>
        <v>11017.172018348623</v>
      </c>
      <c r="J444" s="43">
        <f>AVERAGE(J8:J443)</f>
        <v>11017.172018348623</v>
      </c>
      <c r="K444" s="43">
        <f>AVERAGE(K8:K443)</f>
        <v>0</v>
      </c>
      <c r="L444" s="8" t="s">
        <v>46</v>
      </c>
      <c r="M444" s="8" t="s">
        <v>46</v>
      </c>
    </row>
    <row r="445" spans="1:13" ht="62.5" thickBot="1" x14ac:dyDescent="0.4">
      <c r="A445" s="29" t="s">
        <v>46</v>
      </c>
      <c r="B445" s="29" t="s">
        <v>611</v>
      </c>
      <c r="C445" s="8" t="s">
        <v>78</v>
      </c>
      <c r="D445" s="8" t="s">
        <v>78</v>
      </c>
      <c r="E445" s="8" t="s">
        <v>78</v>
      </c>
      <c r="F445" s="8" t="s">
        <v>93</v>
      </c>
      <c r="G445" s="8" t="s">
        <v>46</v>
      </c>
      <c r="H445" s="8" t="s">
        <v>78</v>
      </c>
      <c r="I445" s="8" t="s">
        <v>78</v>
      </c>
      <c r="J445" s="8" t="s">
        <v>78</v>
      </c>
      <c r="K445" s="8" t="s">
        <v>78</v>
      </c>
      <c r="L445" s="8" t="s">
        <v>46</v>
      </c>
      <c r="M445" s="8" t="s">
        <v>46</v>
      </c>
    </row>
    <row r="446" spans="1:13" s="27" customFormat="1" ht="295" thickBot="1" x14ac:dyDescent="0.4">
      <c r="A446" s="29" t="s">
        <v>46</v>
      </c>
      <c r="B446" s="34" t="s">
        <v>7</v>
      </c>
      <c r="C446" s="34" t="s">
        <v>612</v>
      </c>
      <c r="D446" s="34" t="s">
        <v>613</v>
      </c>
      <c r="E446" s="34" t="s">
        <v>614</v>
      </c>
      <c r="F446" s="34" t="s">
        <v>615</v>
      </c>
      <c r="G446" s="34"/>
      <c r="H446" s="34" t="s">
        <v>616</v>
      </c>
      <c r="I446" s="34" t="s">
        <v>617</v>
      </c>
      <c r="J446" s="34" t="s">
        <v>618</v>
      </c>
      <c r="K446" s="34" t="s">
        <v>619</v>
      </c>
      <c r="L446" s="34" t="s">
        <v>620</v>
      </c>
      <c r="M446" s="34"/>
    </row>
    <row r="447" spans="1:13" x14ac:dyDescent="0.35">
      <c r="A447" s="1"/>
    </row>
    <row r="448" spans="1:13" x14ac:dyDescent="0.35">
      <c r="A448" s="1"/>
    </row>
    <row r="449" spans="1:1" x14ac:dyDescent="0.35">
      <c r="A449" s="1"/>
    </row>
  </sheetData>
  <autoFilter ref="A6:N446" xr:uid="{1C42014E-A3BE-4402-86AB-132725406BEC}"/>
  <mergeCells count="2">
    <mergeCell ref="A1:E2"/>
    <mergeCell ref="A3:D3"/>
  </mergeCells>
  <pageMargins left="0.25" right="0.25" top="0.75" bottom="0.75" header="0.3" footer="0.3"/>
  <pageSetup paperSize="3" scale="60" fitToHeight="0"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E29FB-A69F-4369-8C0C-D3C08CE8C4C0}">
  <dimension ref="B1:B8"/>
  <sheetViews>
    <sheetView view="pageLayout" topLeftCell="B21" zoomScaleNormal="100" workbookViewId="0">
      <selection activeCell="B2" sqref="B2"/>
    </sheetView>
  </sheetViews>
  <sheetFormatPr defaultRowHeight="14.5" x14ac:dyDescent="0.35"/>
  <cols>
    <col min="2" max="2" width="104.54296875" customWidth="1"/>
  </cols>
  <sheetData>
    <row r="1" spans="2:2" ht="16.5" thickBot="1" x14ac:dyDescent="0.4">
      <c r="B1" s="7" t="s">
        <v>1</v>
      </c>
    </row>
    <row r="2" spans="2:2" ht="102" x14ac:dyDescent="0.35">
      <c r="B2" s="16" t="s">
        <v>621</v>
      </c>
    </row>
    <row r="4" spans="2:2" ht="16.5" thickBot="1" x14ac:dyDescent="0.4">
      <c r="B4" s="7" t="s">
        <v>622</v>
      </c>
    </row>
    <row r="5" spans="2:2" ht="136" x14ac:dyDescent="0.35">
      <c r="B5" s="16" t="s">
        <v>623</v>
      </c>
    </row>
    <row r="7" spans="2:2" ht="16.5" thickBot="1" x14ac:dyDescent="0.4">
      <c r="B7" s="7" t="s">
        <v>624</v>
      </c>
    </row>
    <row r="8" spans="2:2" ht="136" x14ac:dyDescent="0.35">
      <c r="B8" s="16" t="s">
        <v>625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84D4-DB11-4839-B8E4-47F51D8EBAF8}">
  <dimension ref="B1:B40"/>
  <sheetViews>
    <sheetView view="pageLayout" topLeftCell="A28" zoomScaleNormal="100" workbookViewId="0"/>
  </sheetViews>
  <sheetFormatPr defaultColWidth="8.7265625" defaultRowHeight="15.5" x14ac:dyDescent="0.35"/>
  <cols>
    <col min="1" max="1" width="8.7265625" style="1"/>
    <col min="2" max="2" width="148.26953125" style="10" customWidth="1"/>
    <col min="3" max="16384" width="8.7265625" style="1"/>
  </cols>
  <sheetData>
    <row r="1" spans="2:2" ht="17" x14ac:dyDescent="0.35">
      <c r="B1" s="17" t="s">
        <v>626</v>
      </c>
    </row>
    <row r="2" spans="2:2" ht="17" x14ac:dyDescent="0.35">
      <c r="B2" s="18" t="s">
        <v>627</v>
      </c>
    </row>
    <row r="3" spans="2:2" ht="17" x14ac:dyDescent="0.35">
      <c r="B3" s="18" t="s">
        <v>628</v>
      </c>
    </row>
    <row r="4" spans="2:2" ht="17" x14ac:dyDescent="0.35">
      <c r="B4" s="18" t="s">
        <v>629</v>
      </c>
    </row>
    <row r="5" spans="2:2" ht="34" x14ac:dyDescent="0.35">
      <c r="B5" s="18" t="s">
        <v>630</v>
      </c>
    </row>
    <row r="6" spans="2:2" ht="34" x14ac:dyDescent="0.35">
      <c r="B6" s="18" t="s">
        <v>631</v>
      </c>
    </row>
    <row r="7" spans="2:2" ht="34" x14ac:dyDescent="0.35">
      <c r="B7" s="18" t="s">
        <v>632</v>
      </c>
    </row>
    <row r="8" spans="2:2" ht="17" x14ac:dyDescent="0.35">
      <c r="B8" s="18" t="s">
        <v>633</v>
      </c>
    </row>
    <row r="9" spans="2:2" ht="17" x14ac:dyDescent="0.35">
      <c r="B9" s="18" t="s">
        <v>634</v>
      </c>
    </row>
    <row r="10" spans="2:2" ht="17" x14ac:dyDescent="0.35">
      <c r="B10" s="18" t="s">
        <v>635</v>
      </c>
    </row>
    <row r="11" spans="2:2" ht="17" x14ac:dyDescent="0.35">
      <c r="B11" s="18" t="s">
        <v>636</v>
      </c>
    </row>
    <row r="12" spans="2:2" ht="17" x14ac:dyDescent="0.35">
      <c r="B12" s="18" t="s">
        <v>637</v>
      </c>
    </row>
    <row r="13" spans="2:2" ht="34" x14ac:dyDescent="0.35">
      <c r="B13" s="18" t="s">
        <v>638</v>
      </c>
    </row>
    <row r="14" spans="2:2" ht="17" x14ac:dyDescent="0.35">
      <c r="B14" s="18" t="s">
        <v>639</v>
      </c>
    </row>
    <row r="15" spans="2:2" ht="17" x14ac:dyDescent="0.35">
      <c r="B15" s="18" t="s">
        <v>640</v>
      </c>
    </row>
    <row r="16" spans="2:2" ht="17" x14ac:dyDescent="0.35">
      <c r="B16" s="18" t="s">
        <v>641</v>
      </c>
    </row>
    <row r="17" spans="2:2" ht="17" x14ac:dyDescent="0.35">
      <c r="B17" s="18" t="s">
        <v>642</v>
      </c>
    </row>
    <row r="18" spans="2:2" ht="17" x14ac:dyDescent="0.35">
      <c r="B18" s="18" t="s">
        <v>643</v>
      </c>
    </row>
    <row r="19" spans="2:2" ht="51" x14ac:dyDescent="0.35">
      <c r="B19" s="18" t="s">
        <v>644</v>
      </c>
    </row>
    <row r="20" spans="2:2" ht="51" x14ac:dyDescent="0.35">
      <c r="B20" s="18" t="s">
        <v>645</v>
      </c>
    </row>
    <row r="21" spans="2:2" ht="34" x14ac:dyDescent="0.35">
      <c r="B21" s="18" t="s">
        <v>646</v>
      </c>
    </row>
    <row r="22" spans="2:2" ht="17" x14ac:dyDescent="0.35">
      <c r="B22" s="18" t="s">
        <v>647</v>
      </c>
    </row>
    <row r="23" spans="2:2" ht="17" x14ac:dyDescent="0.35">
      <c r="B23" s="18" t="s">
        <v>648</v>
      </c>
    </row>
    <row r="24" spans="2:2" ht="17" x14ac:dyDescent="0.35">
      <c r="B24" s="18" t="s">
        <v>649</v>
      </c>
    </row>
    <row r="25" spans="2:2" ht="34" x14ac:dyDescent="0.35">
      <c r="B25" s="18" t="s">
        <v>650</v>
      </c>
    </row>
    <row r="26" spans="2:2" ht="17" x14ac:dyDescent="0.35">
      <c r="B26" s="18" t="s">
        <v>651</v>
      </c>
    </row>
    <row r="27" spans="2:2" ht="17" x14ac:dyDescent="0.35">
      <c r="B27" s="18" t="s">
        <v>652</v>
      </c>
    </row>
    <row r="28" spans="2:2" x14ac:dyDescent="0.35">
      <c r="B28" s="9"/>
    </row>
    <row r="29" spans="2:2" x14ac:dyDescent="0.35">
      <c r="B29" s="9"/>
    </row>
    <row r="30" spans="2:2" ht="29" x14ac:dyDescent="0.35">
      <c r="B30" s="19" t="s">
        <v>653</v>
      </c>
    </row>
    <row r="31" spans="2:2" ht="29" x14ac:dyDescent="0.35">
      <c r="B31" s="19" t="s">
        <v>654</v>
      </c>
    </row>
    <row r="32" spans="2:2" ht="87" x14ac:dyDescent="0.35">
      <c r="B32" s="19" t="s">
        <v>655</v>
      </c>
    </row>
    <row r="33" spans="2:2" ht="43.5" x14ac:dyDescent="0.35">
      <c r="B33" s="19" t="s">
        <v>656</v>
      </c>
    </row>
    <row r="34" spans="2:2" ht="87" x14ac:dyDescent="0.35">
      <c r="B34" s="19" t="s">
        <v>657</v>
      </c>
    </row>
    <row r="35" spans="2:2" x14ac:dyDescent="0.35">
      <c r="B35" s="19" t="s">
        <v>658</v>
      </c>
    </row>
    <row r="36" spans="2:2" ht="29" x14ac:dyDescent="0.35">
      <c r="B36" s="19" t="s">
        <v>659</v>
      </c>
    </row>
    <row r="37" spans="2:2" ht="58" x14ac:dyDescent="0.35">
      <c r="B37" s="19" t="s">
        <v>660</v>
      </c>
    </row>
    <row r="38" spans="2:2" ht="43.5" x14ac:dyDescent="0.35">
      <c r="B38" s="19" t="s">
        <v>661</v>
      </c>
    </row>
    <row r="39" spans="2:2" ht="58" x14ac:dyDescent="0.35">
      <c r="B39" s="19" t="s">
        <v>662</v>
      </c>
    </row>
    <row r="40" spans="2:2" ht="87" x14ac:dyDescent="0.35">
      <c r="B40" s="19" t="s">
        <v>663</v>
      </c>
    </row>
  </sheetData>
  <hyperlinks>
    <hyperlink ref="B36" location="_ftnref7" display="_ftnref7" xr:uid="{85EA38A4-408F-4E67-8DA5-55D804C73150}"/>
    <hyperlink ref="B35" location="_ftnref6" display="_ftnref6" xr:uid="{C96608CF-63BC-49BE-A134-3C5BE14D2509}"/>
    <hyperlink ref="B34" location="_ftnref5" display="_ftnref5" xr:uid="{5CCFDEA2-E214-4A22-B842-159B2E88C03B}"/>
    <hyperlink ref="B33" location="_ftnref4" display="_ftnref4" xr:uid="{95F339E6-AB10-4417-81EC-95A7C0EF4529}"/>
    <hyperlink ref="B7" location="_ftn2" display="_ftn2" xr:uid="{54FB25EC-ECF5-4D9F-8E39-81460939E42C}"/>
    <hyperlink ref="B6" location="_ftn1" display="_ftn1" xr:uid="{11CBDFB3-947C-452F-99F9-FA9616D73436}"/>
    <hyperlink ref="B25" location="_ftn11" display="_ftn11" xr:uid="{58BFA6F6-A71A-4FE9-A7E0-FAAE052D5888}"/>
    <hyperlink ref="B23" location="_ftn10" display="_ftn10" xr:uid="{9B9AEA41-58AE-47D5-86EA-F6DBC64F0049}"/>
    <hyperlink ref="B22" location="_ftn9" display="_ftn9" xr:uid="{B525B826-97F7-499C-9802-064E22876E64}"/>
    <hyperlink ref="B21" location="_ftn8" display="_ftn8" xr:uid="{AC56C81F-FCFE-4ED4-96C6-CE89FAA32D62}"/>
    <hyperlink ref="B18" location="_ftn7" display="_ftn7" xr:uid="{0122FD61-A15D-4F29-B88F-EB64A4EB3FDF}"/>
    <hyperlink ref="B17" location="_ftn6" display="_ftn6" xr:uid="{8FE7122C-BFC3-4A6A-B352-CDA8F78A3AA2}"/>
    <hyperlink ref="B16" location="_ftn5" display="_ftn5" xr:uid="{4DAC011F-CB70-4796-8C01-9C3FC5492097}"/>
    <hyperlink ref="B15" location="_ftn4" display="_ftn4" xr:uid="{B5A14A67-4976-48CC-AEA9-BF8216165A9B}"/>
    <hyperlink ref="B14" location="_ftn3" display="_ftn3" xr:uid="{D0EC635F-1A5D-4CCB-AA45-F565D9F64C3D}"/>
  </hyperlinks>
  <pageMargins left="0.7" right="0.7" top="0.75" bottom="0.75" header="0.3" footer="0.3"/>
  <pageSetup paperSize="5" scale="65"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3687-FAD5-41EF-91FD-0407553BB022}">
  <dimension ref="A1:C7"/>
  <sheetViews>
    <sheetView view="pageLayout" topLeftCell="A27" zoomScaleNormal="100" workbookViewId="0"/>
  </sheetViews>
  <sheetFormatPr defaultColWidth="8.7265625" defaultRowHeight="15.5" x14ac:dyDescent="0.35"/>
  <cols>
    <col min="1" max="1" width="20.26953125" style="10" customWidth="1"/>
    <col min="2" max="2" width="26.1796875" style="10" customWidth="1"/>
    <col min="3" max="3" width="43.7265625" style="10" customWidth="1"/>
    <col min="4" max="16384" width="8.7265625" style="10"/>
  </cols>
  <sheetData>
    <row r="1" spans="1:3" ht="16" thickBot="1" x14ac:dyDescent="0.4">
      <c r="A1" s="12" t="s">
        <v>104</v>
      </c>
      <c r="B1" s="12" t="s">
        <v>664</v>
      </c>
      <c r="C1" s="12" t="s">
        <v>6</v>
      </c>
    </row>
    <row r="2" spans="1:3" ht="16" thickBot="1" x14ac:dyDescent="0.4">
      <c r="A2" s="6" t="s">
        <v>118</v>
      </c>
      <c r="B2" s="6" t="s">
        <v>665</v>
      </c>
      <c r="C2" s="6" t="s">
        <v>666</v>
      </c>
    </row>
    <row r="3" spans="1:3" ht="16" thickBot="1" x14ac:dyDescent="0.4">
      <c r="A3" s="6" t="s">
        <v>118</v>
      </c>
      <c r="B3" s="6" t="s">
        <v>667</v>
      </c>
      <c r="C3" s="6" t="s">
        <v>668</v>
      </c>
    </row>
    <row r="4" spans="1:3" ht="47" thickBot="1" x14ac:dyDescent="0.4">
      <c r="A4" s="6" t="s">
        <v>118</v>
      </c>
      <c r="B4" s="6" t="s">
        <v>669</v>
      </c>
      <c r="C4" s="8" t="s">
        <v>670</v>
      </c>
    </row>
    <row r="5" spans="1:3" ht="16" thickBot="1" x14ac:dyDescent="0.4">
      <c r="A5" s="6" t="s">
        <v>118</v>
      </c>
      <c r="B5" s="6" t="s">
        <v>671</v>
      </c>
      <c r="C5" s="6" t="s">
        <v>672</v>
      </c>
    </row>
    <row r="6" spans="1:3" ht="171" thickBot="1" x14ac:dyDescent="0.4">
      <c r="A6" s="6" t="s">
        <v>118</v>
      </c>
      <c r="B6" s="6" t="s">
        <v>673</v>
      </c>
      <c r="C6" s="6" t="s">
        <v>674</v>
      </c>
    </row>
    <row r="7" spans="1:3" ht="47" thickBot="1" x14ac:dyDescent="0.4">
      <c r="A7" s="6" t="s">
        <v>118</v>
      </c>
      <c r="B7" s="6" t="s">
        <v>675</v>
      </c>
      <c r="C7" s="6" t="s">
        <v>676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6c99b3-cd83-43e5-b4c1-d62f316c1e37"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33A8D20C4EC264458B98240D9EB32E80" ma:contentTypeVersion="18" ma:contentTypeDescription="Create a new document." ma:contentTypeScope="" ma:versionID="d1bcac5a3ff6eedf8c3e01654183f6ad">
  <xsd:schema xmlns:xsd="http://www.w3.org/2001/XMLSchema" xmlns:xs="http://www.w3.org/2001/XMLSchema" xmlns:p="http://schemas.microsoft.com/office/2006/metadata/properties" xmlns:ns2="97e57212-3e02-407f-8b2d-05f7d7f19b15" xmlns:ns3="8e6e2ab6-5aa6-4492-ad8c-db2bbaf92009" xmlns:ns4="6190dc3e-16fe-40db-a268-1513ec47d4bd" targetNamespace="http://schemas.microsoft.com/office/2006/metadata/properties" ma:root="true" ma:fieldsID="b4236d76b4f6b6d714db770375b2308f" ns2:_="" ns3:_="" ns4:_="">
    <xsd:import namespace="97e57212-3e02-407f-8b2d-05f7d7f19b15"/>
    <xsd:import namespace="8e6e2ab6-5aa6-4492-ad8c-db2bbaf92009"/>
    <xsd:import namespace="6190dc3e-16fe-40db-a268-1513ec47d4bd"/>
    <xsd:element name="properties">
      <xsd:complexType>
        <xsd:sequence>
          <xsd:element name="documentManagement">
            <xsd:complexType>
              <xsd:all>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mca9ac2a47d44219b4ff213ace4480ec" ma:index="8"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8e489f33-7cda-4c40-9ec8-f6744c858df1}" ma:internalName="TaxCatchAll" ma:showField="CatchAllData" ma:web="ad84b0de-91a1-4042-9547-e1d29c8e27c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e489f33-7cda-4c40-9ec8-f6744c858df1}" ma:internalName="TaxCatchAllLabel" ma:readOnly="true" ma:showField="CatchAllDataLabel" ma:web="ad84b0de-91a1-4042-9547-e1d29c8e27cb">
      <xsd:complexType>
        <xsd:complexContent>
          <xsd:extension base="dms:MultiChoiceLookup">
            <xsd:sequence>
              <xsd:element name="Value" type="dms:Lookup" maxOccurs="unbounded" minOccurs="0" nillable="true"/>
            </xsd:sequence>
          </xsd:extension>
        </xsd:complexContent>
      </xsd:complexType>
    </xsd:element>
    <xsd:element name="pgeRetentionTriggerDate" ma:index="1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e6e2ab6-5aa6-4492-ad8c-db2bbaf92009"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90dc3e-16fe-40db-a268-1513ec47d4b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mca9ac2a47d44219b4ff213ace4480ec xmlns="97e57212-3e02-407f-8b2d-05f7d7f19b15">
      <Terms xmlns="http://schemas.microsoft.com/office/infopath/2007/PartnerControls"/>
    </mca9ac2a47d44219b4ff213ace4480ec>
    <lcf76f155ced4ddcb4097134ff3c332f xmlns="8e6e2ab6-5aa6-4492-ad8c-db2bbaf92009">
      <Terms xmlns="http://schemas.microsoft.com/office/infopath/2007/PartnerControls"/>
    </lcf76f155ced4ddcb4097134ff3c332f>
    <TaxCatchAll xmlns="97e57212-3e02-407f-8b2d-05f7d7f19b1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664C03-892B-4DA1-B3FE-7E47782CEEDE}">
  <ds:schemaRefs>
    <ds:schemaRef ds:uri="Microsoft.SharePoint.Taxonomy.ContentTypeSync"/>
  </ds:schemaRefs>
</ds:datastoreItem>
</file>

<file path=customXml/itemProps2.xml><?xml version="1.0" encoding="utf-8"?>
<ds:datastoreItem xmlns:ds="http://schemas.openxmlformats.org/officeDocument/2006/customXml" ds:itemID="{1D86A4EB-3992-4EE2-8E04-0723A64B54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8e6e2ab6-5aa6-4492-ad8c-db2bbaf92009"/>
    <ds:schemaRef ds:uri="6190dc3e-16fe-40db-a268-1513ec47d4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98112D-049A-4AE3-A487-4C523231EDC5}">
  <ds:schemaRefs>
    <ds:schemaRef ds:uri="http://schemas.microsoft.com/office/2006/metadata/properties"/>
    <ds:schemaRef ds:uri="http://schemas.microsoft.com/office/infopath/2007/PartnerControls"/>
    <ds:schemaRef ds:uri="97e57212-3e02-407f-8b2d-05f7d7f19b15"/>
    <ds:schemaRef ds:uri="8e6e2ab6-5aa6-4492-ad8c-db2bbaf92009"/>
  </ds:schemaRefs>
</ds:datastoreItem>
</file>

<file path=customXml/itemProps4.xml><?xml version="1.0" encoding="utf-8"?>
<ds:datastoreItem xmlns:ds="http://schemas.openxmlformats.org/officeDocument/2006/customXml" ds:itemID="{16AEBAF1-D45A-471B-A88D-629448440826}">
  <ds:schemaRefs>
    <ds:schemaRef ds:uri="http://schemas.microsoft.com/sharepoint/v3/contenttype/forms"/>
  </ds:schemaRefs>
</ds:datastoreItem>
</file>

<file path=docMetadata/LabelInfo.xml><?xml version="1.0" encoding="utf-8"?>
<clbl:labelList xmlns:clbl="http://schemas.microsoft.com/office/2020/mipLabelMetadata">
  <clbl:label id="{64fb56ae-b253-43b2-ae76-5b0fef4d3037}"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24</vt:i4>
      </vt:variant>
    </vt:vector>
  </HeadingPairs>
  <TitlesOfParts>
    <vt:vector size="30" baseType="lpstr">
      <vt:lpstr>Summary</vt:lpstr>
      <vt:lpstr>Costs by Operating District</vt:lpstr>
      <vt:lpstr>Pressure Districts</vt:lpstr>
      <vt:lpstr>Directions</vt:lpstr>
      <vt:lpstr>Definitions</vt:lpstr>
      <vt:lpstr>Definitions of Other Misc Costs</vt:lpstr>
      <vt:lpstr>'Costs by Operating District'!_ftn1</vt:lpstr>
      <vt:lpstr>Summary!_ftn1</vt:lpstr>
      <vt:lpstr>'Costs by Operating District'!_ftn2</vt:lpstr>
      <vt:lpstr>Summary!_ftn2</vt:lpstr>
      <vt:lpstr>Definitions!_ftn4</vt:lpstr>
      <vt:lpstr>Definitions!_ftn5</vt:lpstr>
      <vt:lpstr>Definitions!_ftn6</vt:lpstr>
      <vt:lpstr>Definitions!_ftn7</vt:lpstr>
      <vt:lpstr>'Costs by Operating District'!_ftnref1</vt:lpstr>
      <vt:lpstr>Summary!_ftnref1</vt:lpstr>
      <vt:lpstr>Definitions!_ftnref10</vt:lpstr>
      <vt:lpstr>Definitions!_ftnref11</vt:lpstr>
      <vt:lpstr>'Costs by Operating District'!_ftnref2</vt:lpstr>
      <vt:lpstr>Summary!_ftnref2</vt:lpstr>
      <vt:lpstr>Definitions!_ftnref3</vt:lpstr>
      <vt:lpstr>Definitions!_ftnref4</vt:lpstr>
      <vt:lpstr>Definitions!_ftnref5</vt:lpstr>
      <vt:lpstr>Definitions!_ftnref6</vt:lpstr>
      <vt:lpstr>Definitions!_ftnref7</vt:lpstr>
      <vt:lpstr>Definitions!_ftnref8</vt:lpstr>
      <vt:lpstr>Definitions!_ftnref9</vt:lpstr>
      <vt:lpstr>Directions!_Hlk206443901</vt:lpstr>
      <vt:lpstr>'Costs by Operating District'!Print_Area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Hlavka, Eileen</dc:creator>
  <cp:keywords/>
  <dc:description/>
  <cp:lastModifiedBy>Harris, Kim (Law)</cp:lastModifiedBy>
  <cp:revision/>
  <cp:lastPrinted>2025-12-09T23:35:01Z</cp:lastPrinted>
  <dcterms:created xsi:type="dcterms:W3CDTF">2025-09-03T18:53:20Z</dcterms:created>
  <dcterms:modified xsi:type="dcterms:W3CDTF">2025-12-09T23:35:05Z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0x01010033A8D20C4EC264458B98240D9EB32E80</vt:lpwstr>
  </property>
  <property fmtid="{D5CDD505-2E9C-101B-9397-08002B2CF9AE}" pid="3" name="MediaServiceImageTags">
    <vt:lpwstr/>
  </property>
  <property fmtid="{D5CDD505-2E9C-101B-9397-08002B2CF9AE}" pid="4" name="pgeRecordCategory">
    <vt:lpwstr/>
  </property>
</Properties>
</file>